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bookViews>
    <workbookView xWindow="-120" yWindow="-120" windowWidth="20730" windowHeight="11160" activeTab="1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GS234" i="4" a="1"/>
  <c r="KA130" i="4" a="1"/>
  <c r="CO238" i="2" a="1"/>
  <c r="BG234" i="4" a="1"/>
  <c r="DC235" i="2" a="1"/>
  <c r="KA96" i="4" a="1"/>
  <c r="FX114" i="2" a="1"/>
  <c r="GZ234" i="4" a="1"/>
  <c r="KA54" i="4" a="1"/>
  <c r="U238" i="4" a="1"/>
  <c r="KB173" i="4" a="1"/>
  <c r="KC172" i="4" a="1"/>
  <c r="BL238" i="4" a="1"/>
  <c r="AD235" i="2" a="1"/>
  <c r="FU227" i="2" a="1"/>
  <c r="KC120" i="4" a="1"/>
  <c r="JX96" i="4" a="1"/>
  <c r="KC226" i="4" a="1"/>
  <c r="JX228" i="4" a="1"/>
  <c r="AR235" i="2" a="1"/>
  <c r="KB85" i="4" a="1"/>
  <c r="KA84" i="4" a="1"/>
  <c r="FL237" i="4" a="1"/>
  <c r="X237" i="2" a="1"/>
  <c r="IJ236" i="4" a="1"/>
  <c r="FX12" i="2" a="1"/>
  <c r="KA147" i="4" a="1"/>
  <c r="P235" i="4" a="1"/>
  <c r="K235" i="4" a="1"/>
  <c r="FW111" i="2" a="1"/>
  <c r="KC142" i="4" a="1"/>
  <c r="FV71" i="2" a="1"/>
  <c r="JZ81" i="4" a="1"/>
  <c r="JZ204" i="4" a="1"/>
  <c r="AG236" i="4" a="1"/>
  <c r="JX51" i="4" a="1"/>
  <c r="HH237" i="4" a="1"/>
  <c r="FV213" i="2" a="1"/>
  <c r="FY191" i="2" a="1"/>
  <c r="IB234" i="4" a="1"/>
  <c r="EV237" i="2" a="1"/>
  <c r="JW68" i="4" a="1"/>
  <c r="FG238" i="2" a="1"/>
  <c r="DY234" i="2" a="1"/>
  <c r="JY122" i="4" a="1"/>
  <c r="H235" i="4" a="1"/>
  <c r="JY141" i="4" a="1"/>
  <c r="FY153" i="2" a="1"/>
  <c r="JX202" i="4" a="1"/>
  <c r="FW158" i="2" a="1"/>
  <c r="JW38" i="4" a="1"/>
  <c r="KB117" i="4" a="1"/>
  <c r="DQ236" i="4" a="1"/>
  <c r="IL235" i="4" a="1"/>
  <c r="FX135" i="2" a="1"/>
  <c r="DA236" i="2" a="1"/>
  <c r="EF236" i="2" a="1"/>
  <c r="W237" i="4" a="1"/>
  <c r="JX40" i="4" a="1"/>
  <c r="BJ238" i="4" a="1"/>
  <c r="CQ235" i="2" a="1"/>
  <c r="AU237" i="2" a="1"/>
  <c r="IL236" i="4" a="1"/>
  <c r="FV138" i="2" a="1"/>
  <c r="JZ164" i="4" a="1"/>
  <c r="FY231" i="2" a="1"/>
  <c r="FV43" i="2" a="1"/>
  <c r="BD234" i="2" a="1"/>
  <c r="I237" i="4" a="1"/>
  <c r="JZ96" i="4" a="1"/>
  <c r="JZ118" i="4" a="1"/>
  <c r="JX39" i="4" a="1"/>
  <c r="JW98" i="4" a="1"/>
  <c r="FV81" i="2" a="1"/>
  <c r="KB76" i="4" a="1"/>
  <c r="EE235" i="4" a="1"/>
  <c r="JX189" i="4" a="1"/>
  <c r="KA16" i="4" a="1"/>
  <c r="KA202" i="4" a="1"/>
  <c r="HP238" i="4" a="1"/>
  <c r="FX98" i="2" a="1"/>
  <c r="FX174" i="2" a="1"/>
  <c r="FU216" i="2" a="1"/>
  <c r="AH238" i="2" a="1"/>
  <c r="AL235" i="2" a="1"/>
  <c r="JZ31" i="4" a="1"/>
  <c r="KA120" i="4" a="1"/>
  <c r="BU235" i="4" a="1"/>
  <c r="JZ135" i="4" a="1"/>
  <c r="HT237" i="4" a="1"/>
  <c r="FU219" i="2" a="1"/>
  <c r="CC236" i="4" a="1"/>
  <c r="DE238" i="4" a="1"/>
  <c r="FU57" i="2" a="1"/>
  <c r="JY164" i="4" a="1"/>
  <c r="BO235" i="2" a="1"/>
  <c r="JZ160" i="4" a="1"/>
  <c r="AJ237" i="2" a="1"/>
  <c r="FX152" i="2" a="1"/>
  <c r="JW59" i="4" a="1"/>
  <c r="N234" i="2" a="1"/>
  <c r="JV36" i="4" a="1"/>
  <c r="EH235" i="2" a="1"/>
  <c r="FV157" i="2" a="1"/>
  <c r="FV160" i="2" a="1"/>
  <c r="FX124" i="2" a="1"/>
  <c r="DB234" i="4" a="1"/>
  <c r="JO237" i="4" a="1"/>
  <c r="KB214" i="4" a="1"/>
  <c r="JZ56" i="4" a="1"/>
  <c r="GV237" i="4" a="1"/>
  <c r="FV236" i="4" a="1"/>
  <c r="JZ11" i="4" a="1"/>
  <c r="FX88" i="2" a="1"/>
  <c r="FU135" i="2" a="1"/>
  <c r="JL238" i="4" a="1"/>
  <c r="FU24" i="2" a="1"/>
  <c r="EG237" i="4" a="1"/>
  <c r="JW54" i="4" a="1"/>
  <c r="GP238" i="4" a="1"/>
  <c r="JV27" i="4" a="1"/>
  <c r="H237" i="4" a="1"/>
  <c r="FU177" i="2" a="1"/>
  <c r="FV113" i="2" a="1"/>
  <c r="BB238" i="2" a="1"/>
  <c r="FX238" i="4" a="1"/>
  <c r="KA99" i="4" a="1"/>
  <c r="KC35" i="4" a="1"/>
  <c r="FQ234" i="2" a="1"/>
  <c r="CF237" i="4" a="1"/>
  <c r="DB235" i="4" a="1"/>
  <c r="KA72" i="4" a="1"/>
  <c r="JW163" i="4" a="1"/>
  <c r="FX212" i="2" a="1"/>
  <c r="FY109" i="2" a="1"/>
  <c r="EF238" i="2" a="1"/>
  <c r="JZ70" i="4" a="1"/>
  <c r="N234" i="4" a="1"/>
  <c r="FU200" i="2" a="1"/>
  <c r="JZ52" i="4" a="1"/>
  <c r="CK235" i="2" a="1"/>
  <c r="KB230" i="4" a="1"/>
  <c r="JW133" i="4" a="1"/>
  <c r="FU32" i="2" a="1"/>
  <c r="FY137" i="2" a="1"/>
  <c r="JX217" i="4" a="1"/>
  <c r="FV12" i="2" a="1"/>
  <c r="FU119" i="2" a="1"/>
  <c r="JV223" i="4" a="1"/>
  <c r="JQ234" i="4" a="1"/>
  <c r="KB178" i="4" a="1"/>
  <c r="KB27" i="4" a="1"/>
  <c r="JZ44" i="4" a="1"/>
  <c r="FW135" i="2" a="1"/>
  <c r="FW121" i="2" a="1"/>
  <c r="FS237" i="4" a="1"/>
  <c r="JW172" i="4" a="1"/>
  <c r="FY196" i="2" a="1"/>
  <c r="JY142" i="4" a="1"/>
  <c r="KC179" i="4" a="1"/>
  <c r="BN238" i="2" a="1"/>
  <c r="KB233" i="4" a="1"/>
  <c r="CC235" i="2" a="1"/>
  <c r="KB15" i="4" a="1"/>
  <c r="JW18" i="4" a="1"/>
  <c r="JV146" i="4" a="1"/>
  <c r="CE235" i="2" a="1"/>
  <c r="JY226" i="4" a="1"/>
  <c r="AY238" i="2" a="1"/>
  <c r="JV19" i="4" a="1"/>
  <c r="JW63" i="4" a="1"/>
  <c r="FX97" i="2" a="1"/>
  <c r="AQ236" i="2" a="1"/>
  <c r="FX105" i="2" a="1"/>
  <c r="FX192" i="2" a="1"/>
  <c r="FX179" i="2" a="1"/>
  <c r="ES235" i="4" a="1"/>
  <c r="EY236" i="4" a="1"/>
  <c r="DH238" i="4" a="1"/>
  <c r="FW164" i="2" a="1"/>
  <c r="JV84" i="4" a="1"/>
  <c r="FW238" i="4" a="1"/>
  <c r="JX78" i="4" a="1"/>
  <c r="JV156" i="4" a="1"/>
  <c r="FY95" i="2" a="1"/>
  <c r="BJ234" i="2" a="1"/>
  <c r="FY44" i="2" a="1"/>
  <c r="EK236" i="2" a="1"/>
  <c r="DI238" i="2" a="1"/>
  <c r="FD238" i="4" a="1"/>
  <c r="GO236" i="4" a="1"/>
  <c r="FX85" i="2" a="1"/>
  <c r="HO238" i="4" a="1"/>
  <c r="FW21" i="2" a="1"/>
  <c r="JX8" i="4" a="1"/>
  <c r="KA162" i="4" a="1"/>
  <c r="KC7" i="4" a="1"/>
  <c r="DE238" i="2" a="1"/>
  <c r="GE235" i="4" a="1"/>
  <c r="FX80" i="2" a="1"/>
  <c r="JZ218" i="4" a="1"/>
  <c r="BX238" i="4" a="1"/>
  <c r="FU78" i="2" a="1"/>
  <c r="IJ235" i="4" a="1"/>
  <c r="AF235" i="2" a="1"/>
  <c r="BB236" i="4" a="1"/>
  <c r="JX143" i="4" a="1"/>
  <c r="JW219" i="4" a="1"/>
  <c r="FW75" i="2" a="1"/>
  <c r="JX104" i="4" a="1"/>
  <c r="FV37" i="2" a="1"/>
  <c r="FY69" i="2" a="1"/>
  <c r="DQ236" i="2" a="1"/>
  <c r="CK236" i="2" a="1"/>
  <c r="JZ233" i="4" a="1"/>
  <c r="JY158" i="4" a="1"/>
  <c r="AV234" i="4" a="1"/>
  <c r="DR238" i="4" a="1"/>
  <c r="JX50" i="4" a="1"/>
  <c r="FW144" i="2" a="1"/>
  <c r="KA189" i="4" a="1"/>
  <c r="CC236" i="2" a="1"/>
  <c r="JW108" i="4" a="1"/>
  <c r="FY80" i="2" a="1"/>
  <c r="JV21" i="4" a="1"/>
  <c r="CW234" i="2" a="1"/>
  <c r="BR237" i="2" a="1"/>
  <c r="AS238" i="2" a="1"/>
  <c r="FX100" i="2" a="1"/>
  <c r="GR236" i="4" a="1"/>
  <c r="FV48" i="2" a="1"/>
  <c r="KC88" i="4" a="1"/>
  <c r="CB235" i="2" a="1"/>
  <c r="FX70" i="2" a="1"/>
  <c r="EX237" i="4" a="1"/>
  <c r="BA234" i="2" a="1"/>
  <c r="JW41" i="4" a="1"/>
  <c r="KC53" i="4" a="1"/>
  <c r="BW238" i="2" a="1"/>
  <c r="FW63" i="2" a="1"/>
  <c r="JY82" i="4" a="1"/>
  <c r="JV218" i="4" a="1"/>
  <c r="FF235" i="4" a="1"/>
  <c r="CC234" i="2" a="1"/>
  <c r="DG235" i="4" a="1"/>
  <c r="FX196" i="2" a="1"/>
  <c r="JX89" i="4" a="1"/>
  <c r="E237" i="2" a="1"/>
  <c r="JX95" i="4" a="1"/>
  <c r="R237" i="4" a="1"/>
  <c r="FU185" i="2" a="1"/>
  <c r="JV51" i="4" a="1"/>
  <c r="JZ217" i="4" a="1"/>
  <c r="FA236" i="4" a="1"/>
  <c r="BY238" i="4" a="1"/>
  <c r="HV236" i="4" a="1"/>
  <c r="FU113" i="2" a="1"/>
  <c r="JV143" i="4" a="1"/>
  <c r="JY60" i="4" a="1"/>
  <c r="FU235" i="4" a="1"/>
  <c r="KC21" i="4" a="1"/>
  <c r="FY57" i="2" a="1"/>
  <c r="JW95" i="4" a="1"/>
  <c r="BM234" i="4" a="1"/>
  <c r="FV176" i="2" a="1"/>
  <c r="FT237" i="2" a="1"/>
  <c r="ET235" i="2" a="1"/>
  <c r="JV67" i="4" a="1"/>
  <c r="CN237" i="4" a="1"/>
  <c r="AS237" i="4" a="1"/>
  <c r="FU52" i="2" a="1"/>
  <c r="GQ237" i="4" a="1"/>
  <c r="DU234" i="2" a="1"/>
  <c r="KB204" i="4" a="1"/>
  <c r="JW12" i="4" a="1"/>
  <c r="FX25" i="2" a="1"/>
  <c r="BQ235" i="4" a="1"/>
  <c r="KC40" i="4" a="1"/>
  <c r="EM236" i="2" a="1"/>
  <c r="AP237" i="2" a="1"/>
  <c r="E235" i="4" a="1"/>
  <c r="JJ235" i="4" a="1"/>
  <c r="EP238" i="4" a="1"/>
  <c r="KB175" i="4" a="1"/>
  <c r="KB86" i="4" a="1"/>
  <c r="FU184" i="2" a="1"/>
  <c r="KA187" i="4" a="1"/>
  <c r="GT236" i="4" a="1"/>
  <c r="KC129" i="4" a="1"/>
  <c r="FG234" i="2" a="1"/>
  <c r="FY207" i="2" a="1"/>
  <c r="BE238" i="4" a="1"/>
  <c r="JX98" i="4" a="1"/>
  <c r="FY42" i="2" a="1"/>
  <c r="GC234" i="4" a="1"/>
  <c r="EK237" i="4" a="1"/>
  <c r="KA186" i="4" a="1"/>
  <c r="JD237" i="4" a="1"/>
  <c r="FU23" i="2" a="1"/>
  <c r="FY14" i="2" a="1"/>
  <c r="JX26" i="4" a="1"/>
  <c r="Z237" i="4" a="1"/>
  <c r="JH236" i="4" a="1"/>
  <c r="KB148" i="4" a="1"/>
  <c r="JY216" i="4" a="1"/>
  <c r="FV26" i="2" a="1"/>
  <c r="EU237" i="2" a="1"/>
  <c r="FX82" i="2" a="1"/>
  <c r="FW205" i="2" a="1"/>
  <c r="BB237" i="4" a="1"/>
  <c r="JW195" i="4" a="1"/>
  <c r="ER238" i="4" a="1"/>
  <c r="JV153" i="4" a="1"/>
  <c r="JC236" i="4" a="1"/>
  <c r="IM238" i="4" a="1"/>
  <c r="FW80" i="2" a="1"/>
  <c r="JN234" i="4" a="1"/>
  <c r="HW235" i="4" a="1"/>
  <c r="KC50" i="4" a="1"/>
  <c r="FY178" i="2" a="1"/>
  <c r="BV238" i="4" a="1"/>
  <c r="JV34" i="4" a="1"/>
  <c r="JZ108" i="4" a="1"/>
  <c r="BF235" i="2" a="1"/>
  <c r="FV143" i="2" a="1"/>
  <c r="BN237" i="4" a="1"/>
  <c r="FB237" i="4" a="1"/>
  <c r="FU99" i="2" a="1"/>
  <c r="KA62" i="4" a="1"/>
  <c r="JW75" i="4" a="1"/>
  <c r="HJ234" i="4" a="1"/>
  <c r="JW44" i="4" a="1"/>
  <c r="K236" i="4" a="1"/>
  <c r="FU39" i="2" a="1"/>
  <c r="DL237" i="4" a="1"/>
  <c r="JW149" i="4" a="1"/>
  <c r="JY105" i="4" a="1"/>
  <c r="FW140" i="2" a="1"/>
  <c r="DD237" i="4" a="1"/>
  <c r="BU234" i="4" a="1"/>
  <c r="JL234" i="4" a="1"/>
  <c r="CG235" i="2" a="1"/>
  <c r="FB235" i="4" a="1"/>
  <c r="JV133" i="4" a="1"/>
  <c r="JZ167" i="4" a="1"/>
  <c r="FU50" i="2" a="1"/>
  <c r="EZ235" i="2" a="1"/>
  <c r="AC238" i="4" a="1"/>
  <c r="FW217" i="2" a="1"/>
  <c r="KC183" i="4" a="1"/>
  <c r="FX71" i="2" a="1"/>
  <c r="HG238" i="4" a="1"/>
  <c r="FY237" i="4" a="1"/>
  <c r="FV163" i="2" a="1"/>
  <c r="FY183" i="2" a="1"/>
  <c r="EF236" i="4" a="1"/>
  <c r="FW188" i="2" a="1"/>
  <c r="HE238" i="4" a="1"/>
  <c r="BN236" i="4" a="1"/>
  <c r="KB59" i="4" a="1"/>
  <c r="JZ212" i="4" a="1"/>
  <c r="CH238" i="4" a="1"/>
  <c r="AX237" i="2" a="1"/>
  <c r="JK238" i="4" a="1"/>
  <c r="FW234" i="4" a="1"/>
  <c r="KC86" i="4" a="1"/>
  <c r="BZ237" i="2" a="1"/>
  <c r="GG234" i="4" a="1"/>
  <c r="FY92" i="2" a="1"/>
  <c r="JZ171" i="4" a="1"/>
  <c r="IK237" i="4" a="1"/>
  <c r="KC36" i="4" a="1"/>
  <c r="FY209" i="2" a="1"/>
  <c r="JZ196" i="4" a="1"/>
  <c r="HB235" i="4" a="1"/>
  <c r="KB103" i="4" a="1"/>
  <c r="JX54" i="4" a="1"/>
  <c r="CR235" i="4" a="1"/>
  <c r="KC27" i="4" a="1"/>
  <c r="FX132" i="2" a="1"/>
  <c r="DI237" i="2" a="1"/>
  <c r="BC234" i="4" a="1"/>
  <c r="GF234" i="4" a="1"/>
  <c r="O238" i="4" a="1"/>
  <c r="GK235" i="4" a="1"/>
  <c r="KC119" i="4" a="1"/>
  <c r="DO237" i="2" a="1"/>
  <c r="AF234" i="2" a="1"/>
  <c r="DF238" i="4" a="1"/>
  <c r="HX235" i="4" a="1"/>
  <c r="IK238" i="4" a="1"/>
  <c r="JZ224" i="4" a="1"/>
  <c r="C235" i="4" a="1"/>
  <c r="FY83" i="2" a="1"/>
  <c r="KC187" i="4" a="1"/>
  <c r="KC163" i="4" a="1"/>
  <c r="FW182" i="2" a="1"/>
  <c r="JV100" i="4" a="1"/>
  <c r="JY223" i="4" a="1"/>
  <c r="EO235" i="2" a="1"/>
  <c r="BZ236" i="2" a="1"/>
  <c r="FQ235" i="2" a="1"/>
  <c r="JV13" i="4" a="1"/>
  <c r="KC162" i="4" a="1"/>
  <c r="BC236" i="2" a="1"/>
  <c r="JW222" i="4" a="1"/>
  <c r="BH237" i="4" a="1"/>
  <c r="CF238" i="2" a="1"/>
  <c r="JY150" i="4" a="1"/>
  <c r="JV210" i="4" a="1"/>
  <c r="JF238" i="4" a="1"/>
  <c r="KC60" i="4" a="1"/>
  <c r="JX91" i="4" a="1"/>
  <c r="AO236" i="2" a="1"/>
  <c r="GE236" i="4" a="1"/>
  <c r="JZ57" i="4" a="1"/>
  <c r="CV236" i="4" a="1"/>
  <c r="JZ21" i="4" a="1"/>
  <c r="FV85" i="2" a="1"/>
  <c r="CZ238" i="2" a="1"/>
  <c r="DL236" i="4" a="1"/>
  <c r="JX149" i="4" a="1"/>
  <c r="I234" i="2" a="1"/>
  <c r="JX111" i="4" a="1"/>
  <c r="EO234" i="2" a="1"/>
  <c r="KC104" i="4" a="1"/>
  <c r="JV80" i="4" a="1"/>
  <c r="JX145" i="4" a="1"/>
  <c r="KA36" i="4" a="1"/>
  <c r="JZ35" i="4" a="1"/>
  <c r="CK238" i="4" a="1"/>
  <c r="FX95" i="2" a="1"/>
  <c r="HY237" i="4" a="1"/>
  <c r="FV209" i="2" a="1"/>
  <c r="FY204" i="2" a="1"/>
  <c r="FV34" i="2" a="1"/>
  <c r="BV238" i="2" a="1"/>
  <c r="FD234" i="2" a="1"/>
  <c r="AI234" i="4" a="1"/>
  <c r="FS235" i="2" a="1"/>
  <c r="H237" i="2" a="1"/>
  <c r="FX162" i="2" a="1"/>
  <c r="JW79" i="4" a="1"/>
  <c r="JZ150" i="4" a="1"/>
  <c r="FV224" i="2" a="1"/>
  <c r="JV22" i="4" a="1"/>
  <c r="FA237" i="4" a="1"/>
  <c r="JV167" i="4" a="1"/>
  <c r="FU142" i="2" a="1"/>
  <c r="CR238" i="4" a="1"/>
  <c r="JW118" i="4" a="1"/>
  <c r="JX224" i="4" a="1"/>
  <c r="FU74" i="2" a="1"/>
  <c r="BE235" i="4" a="1"/>
  <c r="AZ235" i="2" a="1"/>
  <c r="DC238" i="2" a="1"/>
  <c r="EA234" i="2" a="1"/>
  <c r="FV20" i="2" a="1"/>
  <c r="M238" i="4" a="1"/>
  <c r="FN238" i="2" a="1"/>
  <c r="JZ23" i="4" a="1"/>
  <c r="AJ238" i="4" a="1"/>
  <c r="ES234" i="4" a="1"/>
  <c r="BQ237" i="2" a="1"/>
  <c r="FI234" i="4" a="1"/>
  <c r="FX58" i="2" a="1"/>
  <c r="JX213" i="4" a="1"/>
  <c r="X238" i="4" a="1"/>
  <c r="FW207" i="2" a="1"/>
  <c r="DE234" i="4" a="1"/>
  <c r="EV234" i="4" a="1"/>
  <c r="FV31" i="2" a="1"/>
  <c r="BC235" i="4" a="1"/>
  <c r="JZ183" i="4" a="1"/>
  <c r="AT236" i="2" a="1"/>
  <c r="FW225" i="2" a="1"/>
  <c r="JW39" i="4" a="1"/>
  <c r="FW163" i="2" a="1"/>
  <c r="HI238" i="4" a="1"/>
  <c r="KC182" i="4" a="1"/>
  <c r="JY215" i="4" a="1"/>
  <c r="KB7" i="4" a="1"/>
  <c r="KA126" i="4" a="1"/>
  <c r="FW190" i="2" a="1"/>
  <c r="DL235" i="2" a="1"/>
  <c r="CR235" i="2" a="1"/>
  <c r="AL236" i="2" a="1"/>
  <c r="FU115" i="2" a="1"/>
  <c r="JX48" i="4" a="1"/>
  <c r="AN235" i="2" a="1"/>
  <c r="ES237" i="4" a="1"/>
  <c r="DT236" i="2" a="1"/>
  <c r="FU58" i="2" a="1"/>
  <c r="KC42" i="4" a="1"/>
  <c r="HM235" i="4" a="1"/>
  <c r="JV155" i="4" a="1"/>
  <c r="FW179" i="2" a="1"/>
  <c r="FU62" i="2" a="1"/>
  <c r="AK234" i="4" a="1"/>
  <c r="KA117" i="4" a="1"/>
  <c r="FV120" i="2" a="1"/>
  <c r="JX109" i="4" a="1"/>
  <c r="JX45" i="4" a="1"/>
  <c r="JX136" i="4" a="1"/>
  <c r="JW33" i="4" a="1"/>
  <c r="JI234" i="4" a="1"/>
  <c r="AL238" i="2" a="1"/>
  <c r="DQ235" i="4" a="1"/>
  <c r="IP236" i="4" a="1"/>
  <c r="CN235" i="2" a="1"/>
  <c r="KB35" i="4" a="1"/>
  <c r="KC199" i="4" a="1"/>
  <c r="JY197" i="4" a="1"/>
  <c r="FX167" i="2" a="1"/>
  <c r="FY48" i="2" a="1"/>
  <c r="EB236" i="2" a="1"/>
  <c r="EO234" i="4" a="1"/>
  <c r="AJ236" i="2" a="1"/>
  <c r="EQ235" i="4" a="1"/>
  <c r="IA236" i="4" a="1"/>
  <c r="JY85" i="4" a="1"/>
  <c r="KB220" i="4" a="1"/>
  <c r="AC234" i="2" a="1"/>
  <c r="AY237" i="4" a="1"/>
  <c r="KB33" i="4" a="1"/>
  <c r="BO237" i="2" a="1"/>
  <c r="KA194" i="4" a="1"/>
  <c r="CZ237" i="2" a="1"/>
  <c r="ID235" i="4" a="1"/>
  <c r="KA144" i="4" a="1"/>
  <c r="KA191" i="4" a="1"/>
  <c r="AC238" i="2" a="1"/>
  <c r="KC154" i="4" a="1"/>
  <c r="FY216" i="2" a="1"/>
  <c r="JX154" i="4" a="1"/>
  <c r="KB133" i="4" a="1"/>
  <c r="JV233" i="4" a="1"/>
  <c r="DD235" i="4" a="1"/>
  <c r="X237" i="4" a="1"/>
  <c r="KA218" i="4" a="1"/>
  <c r="JX21" i="4" a="1"/>
  <c r="JX165" i="4" a="1"/>
  <c r="JR238" i="4" a="1"/>
  <c r="EM237" i="4" a="1"/>
  <c r="JR235" i="4" a="1"/>
  <c r="BT238" i="4" a="1"/>
  <c r="FR235" i="2" a="1"/>
  <c r="JW140" i="4" a="1"/>
  <c r="DJ235" i="2" a="1"/>
  <c r="EO235" i="4" a="1"/>
  <c r="KB229" i="4" a="1"/>
  <c r="JV66" i="4" a="1"/>
  <c r="KC33" i="4" a="1"/>
  <c r="JX55" i="4" a="1"/>
  <c r="JZ191" i="4" a="1"/>
  <c r="CN235" i="4" a="1"/>
  <c r="JY98" i="4" a="1"/>
  <c r="FX195" i="2" a="1"/>
  <c r="FU28" i="2" a="1"/>
  <c r="JX43" i="4" a="1"/>
  <c r="FY138" i="2" a="1"/>
  <c r="HL236" i="4" a="1"/>
  <c r="FU130" i="2" a="1"/>
  <c r="EK234" i="2" a="1"/>
  <c r="BP234" i="2" a="1"/>
  <c r="IE234" i="4" a="1"/>
  <c r="FX17" i="2" a="1"/>
  <c r="DU235" i="2" a="1"/>
  <c r="JG235" i="4" a="1"/>
  <c r="AU237" i="4" a="1"/>
  <c r="GZ236" i="4" a="1"/>
  <c r="JW28" i="4" a="1"/>
  <c r="FG235" i="4" a="1"/>
  <c r="O237" i="4" a="1"/>
  <c r="JX25" i="4" a="1"/>
  <c r="JZ123" i="4" a="1"/>
  <c r="JR237" i="4" a="1"/>
  <c r="AL237" i="4" a="1"/>
  <c r="BC235" i="2" a="1"/>
  <c r="AN238" i="4" a="1"/>
  <c r="II237" i="4" a="1"/>
  <c r="FQ238" i="4" a="1"/>
  <c r="FU197" i="2" a="1"/>
  <c r="JZ227" i="4" a="1"/>
  <c r="JY233" i="4" a="1"/>
  <c r="JX211" i="4" a="1"/>
  <c r="FV215" i="2" a="1"/>
  <c r="KC85" i="4" a="1"/>
  <c r="U234" i="4" a="1"/>
  <c r="FY199" i="2" a="1"/>
  <c r="KA50" i="4" a="1"/>
  <c r="KC214" i="4" a="1"/>
  <c r="FW70" i="2" a="1"/>
  <c r="KA212" i="4" a="1"/>
  <c r="AD236" i="4" a="1"/>
  <c r="GH237" i="4" a="1"/>
  <c r="FX35" i="2" a="1"/>
  <c r="KA203" i="4" a="1"/>
  <c r="C236" i="4" a="1"/>
  <c r="KC55" i="4" a="1"/>
  <c r="JY132" i="4" a="1"/>
  <c r="AA236" i="4" a="1"/>
  <c r="HG235" i="4" a="1"/>
  <c r="ET237" i="4" a="1"/>
  <c r="L237" i="4" a="1"/>
  <c r="JY227" i="4" a="1"/>
  <c r="JZ139" i="4" a="1"/>
  <c r="KB177" i="4" a="1"/>
  <c r="EY238" i="2" a="1"/>
  <c r="GO235" i="4" a="1"/>
  <c r="HN238" i="4" a="1"/>
  <c r="B237" i="4" a="1"/>
  <c r="FW105" i="2" a="1"/>
  <c r="DT235" i="2" a="1"/>
  <c r="HD237" i="4" a="1"/>
  <c r="FU26" i="2" a="1"/>
  <c r="JV154" i="4" a="1"/>
  <c r="HE236" i="4" a="1"/>
  <c r="GE234" i="4" a="1"/>
  <c r="JW176" i="4" a="1"/>
  <c r="CE238" i="2" a="1"/>
  <c r="FW120" i="2" a="1"/>
  <c r="AS236" i="2" a="1"/>
  <c r="FI236" i="2" a="1"/>
  <c r="JW157" i="4" a="1"/>
  <c r="KB97" i="4" a="1"/>
  <c r="JV180" i="4" a="1"/>
  <c r="JO238" i="4" a="1"/>
  <c r="DT238" i="4" a="1"/>
  <c r="KC77" i="4" a="1"/>
  <c r="KA171" i="4" a="1"/>
  <c r="ES237" i="2" a="1"/>
  <c r="KA216" i="4" a="1"/>
  <c r="BT234" i="4" a="1"/>
  <c r="HS236" i="4" a="1"/>
  <c r="KC83" i="4" a="1"/>
  <c r="KA93" i="4" a="1"/>
  <c r="FX172" i="2" a="1"/>
  <c r="CV237" i="2" a="1"/>
  <c r="CK237" i="4" a="1"/>
  <c r="JZ232" i="4" a="1"/>
  <c r="JV64" i="4" a="1"/>
  <c r="ER234" i="4" a="1"/>
  <c r="FV123" i="2" a="1"/>
  <c r="FU53" i="2" a="1"/>
  <c r="FU30" i="2" a="1"/>
  <c r="JV141" i="4" a="1"/>
  <c r="CL238" i="2" a="1"/>
  <c r="KC62" i="4" a="1"/>
  <c r="FW87" i="2" a="1"/>
  <c r="BG236" i="2" a="1"/>
  <c r="ER235" i="4" a="1"/>
  <c r="EU238" i="2" a="1"/>
  <c r="HI236" i="4" a="1"/>
  <c r="IQ235" i="4" a="1"/>
  <c r="FX93" i="2" a="1"/>
  <c r="FV194" i="2" a="1"/>
  <c r="JV216" i="4" a="1"/>
  <c r="FY202" i="2" a="1"/>
  <c r="DH238" i="2" a="1"/>
  <c r="KB75" i="4" a="1"/>
  <c r="FV45" i="2" a="1"/>
  <c r="CB238" i="4" a="1"/>
  <c r="JV226" i="4" a="1"/>
  <c r="CB238" i="2" a="1"/>
  <c r="EV234" i="2" a="1"/>
  <c r="BX236" i="4" a="1"/>
  <c r="O238" i="2" a="1"/>
  <c r="FJ235" i="2" a="1"/>
  <c r="KA63" i="4" a="1"/>
  <c r="IC238" i="4" a="1"/>
  <c r="EP237" i="2" a="1"/>
  <c r="KA138" i="4" a="1"/>
  <c r="BM235" i="4" a="1"/>
  <c r="FY24" i="2" a="1"/>
  <c r="HG234" i="4" a="1"/>
  <c r="BA235" i="2" a="1"/>
  <c r="JI237" i="4" a="1"/>
  <c r="N236" i="2" a="1"/>
  <c r="KB113" i="4" a="1"/>
  <c r="JZ206" i="4" a="1"/>
  <c r="KA221" i="4" a="1"/>
  <c r="FX149" i="2" a="1"/>
  <c r="FY99" i="2" a="1"/>
  <c r="CO234" i="2" a="1"/>
  <c r="JY74" i="4" a="1"/>
  <c r="IT235" i="4" a="1"/>
  <c r="DI236" i="2" a="1"/>
  <c r="AA237" i="4" a="1"/>
  <c r="JZ214" i="4" a="1"/>
  <c r="JY14" i="4" a="1"/>
  <c r="FX209" i="2" a="1"/>
  <c r="JZ42" i="4" a="1"/>
  <c r="CS236" i="4" a="1"/>
  <c r="FX133" i="2" a="1"/>
  <c r="FV13" i="2" a="1"/>
  <c r="JV206" i="4" a="1"/>
  <c r="AL237" i="2" a="1"/>
  <c r="CA236" i="4" a="1"/>
  <c r="AV238" i="4" a="1"/>
  <c r="KC168" i="4" a="1"/>
  <c r="FX89" i="2" a="1"/>
  <c r="FY9" i="2" a="1"/>
  <c r="KA225" i="4" a="1"/>
  <c r="JV40" i="4" a="1"/>
  <c r="CP238" i="4" a="1"/>
  <c r="JY16" i="4" a="1"/>
  <c r="AH235" i="4" a="1"/>
  <c r="FX186" i="2" a="1"/>
  <c r="JZ195" i="4" a="1"/>
  <c r="DQ238" i="4" a="1"/>
  <c r="IV236" i="4" a="1"/>
  <c r="Y237" i="2" a="1"/>
  <c r="JZ9" i="4" a="1"/>
  <c r="KA29" i="4" a="1"/>
  <c r="JZ10" i="4" a="1"/>
  <c r="FY208" i="2" a="1"/>
  <c r="KA7" i="4" a="1"/>
  <c r="JU238" i="4" a="1"/>
  <c r="FY64" i="2" a="1"/>
  <c r="FU236" i="4" a="1"/>
  <c r="FU225" i="2" a="1"/>
  <c r="JZ165" i="4" a="1"/>
  <c r="JW177" i="4" a="1"/>
  <c r="BP236" i="4" a="1"/>
  <c r="FD235" i="4" a="1"/>
  <c r="JY151" i="4" a="1"/>
  <c r="KB155" i="4" a="1"/>
  <c r="KC67" i="4" a="1"/>
  <c r="FY108" i="2" a="1"/>
  <c r="JW206" i="4" a="1"/>
  <c r="CL234" i="4" a="1"/>
  <c r="E238" i="4" a="1"/>
  <c r="FU17" i="2" a="1"/>
  <c r="FW177" i="2" a="1"/>
  <c r="HZ235" i="4" a="1"/>
  <c r="FN237" i="4" a="1"/>
  <c r="JZ61" i="4" a="1"/>
  <c r="BG235" i="2" a="1"/>
  <c r="FV219" i="2" a="1"/>
  <c r="JV25" i="4" a="1"/>
  <c r="KA175" i="4" a="1"/>
  <c r="FU61" i="2" a="1"/>
  <c r="FX224" i="2" a="1"/>
  <c r="FV222" i="2" a="1"/>
  <c r="GJ234" i="4" a="1"/>
  <c r="FV77" i="2" a="1"/>
  <c r="FX14" i="2" a="1"/>
  <c r="AV237" i="2" a="1"/>
  <c r="DS235" i="2" a="1"/>
  <c r="AB237" i="2" a="1"/>
  <c r="JW76" i="4" a="1"/>
  <c r="DS235" i="4" a="1"/>
  <c r="JY178" i="4" a="1"/>
  <c r="JZ55" i="4" a="1"/>
  <c r="AY235" i="2" a="1"/>
  <c r="BO237" i="4" a="1"/>
  <c r="EF237" i="4" a="1"/>
  <c r="JV17" i="4" a="1"/>
  <c r="IL238" i="4" a="1"/>
  <c r="AZ234" i="4" a="1"/>
  <c r="FX52" i="2" a="1"/>
  <c r="KC32" i="4" a="1"/>
  <c r="KA90" i="4" a="1"/>
  <c r="JX177" i="4" a="1"/>
  <c r="CA234" i="4" a="1"/>
  <c r="JX49" i="4" a="1"/>
  <c r="FW156" i="2" a="1"/>
  <c r="KC69" i="4" a="1"/>
  <c r="FX202" i="2" a="1"/>
  <c r="FC235" i="2" a="1"/>
  <c r="JW82" i="4" a="1"/>
  <c r="DL236" i="2" a="1"/>
  <c r="KA150" i="4" a="1"/>
  <c r="JX173" i="4" a="1"/>
  <c r="KB138" i="4" a="1"/>
  <c r="FV167" i="2" a="1"/>
  <c r="AX236" i="4" a="1"/>
  <c r="JW27" i="4" a="1"/>
  <c r="FX219" i="2" a="1"/>
  <c r="JZ152" i="4" a="1"/>
  <c r="KC208" i="4" a="1"/>
  <c r="FX143" i="2" a="1"/>
  <c r="AL234" i="4" a="1"/>
  <c r="FX87" i="2" a="1"/>
  <c r="JV108" i="4" a="1"/>
  <c r="AU235" i="2" a="1"/>
  <c r="O234" i="2" a="1"/>
  <c r="FF236" i="2" a="1"/>
  <c r="KB225" i="4" a="1"/>
  <c r="KA51" i="4" a="1"/>
  <c r="T237" i="4" a="1"/>
  <c r="JW151" i="4" a="1"/>
  <c r="FX144" i="2" a="1"/>
  <c r="FY70" i="2" a="1"/>
  <c r="JX120" i="4" a="1"/>
  <c r="JZ163" i="4" a="1"/>
  <c r="KB149" i="4" a="1"/>
  <c r="FX180" i="2" a="1"/>
  <c r="KA200" i="4" a="1"/>
  <c r="FX151" i="2" a="1"/>
  <c r="DE236" i="4" a="1"/>
  <c r="JW72" i="4" a="1"/>
  <c r="FV42" i="2" a="1"/>
  <c r="FU88" i="2" a="1"/>
  <c r="AO235" i="2" a="1"/>
  <c r="JX215" i="4" a="1"/>
  <c r="JV47" i="4" a="1"/>
  <c r="FV41" i="2" a="1"/>
  <c r="JY129" i="4" a="1"/>
  <c r="JY9" i="4" a="1"/>
  <c r="CX235" i="2" a="1"/>
  <c r="EI236" i="2" a="1"/>
  <c r="JX156" i="4" a="1"/>
  <c r="FX63" i="2" a="1"/>
  <c r="DZ235" i="2" a="1"/>
  <c r="FE238" i="4" a="1"/>
  <c r="JW146" i="4" a="1"/>
  <c r="BF235" i="4" a="1"/>
  <c r="KB122" i="4" a="1"/>
  <c r="KA136" i="4" a="1"/>
  <c r="BS234" i="2" a="1"/>
  <c r="GM236" i="4" a="1"/>
  <c r="FS234" i="4" a="1"/>
  <c r="GN238" i="4" a="1"/>
  <c r="KC29" i="4" a="1"/>
  <c r="JZ149" i="4" a="1"/>
  <c r="JY7" i="4" a="1"/>
  <c r="KB13" i="4" a="1"/>
  <c r="FY217" i="2" a="1"/>
  <c r="JX41" i="4" a="1"/>
  <c r="FV140" i="2" a="1"/>
  <c r="JR236" i="4" a="1"/>
  <c r="JZ222" i="4" a="1"/>
  <c r="KC97" i="4" a="1"/>
  <c r="AW236" i="4" a="1"/>
  <c r="GS235" i="4" a="1"/>
  <c r="JW92" i="4" a="1"/>
  <c r="CH234" i="4" a="1"/>
  <c r="HQ236" i="4" a="1"/>
  <c r="HS234" i="4" a="1"/>
  <c r="FV230" i="2" a="1"/>
  <c r="AO238" i="2" a="1"/>
  <c r="IF238" i="4" a="1"/>
  <c r="FU141" i="2" a="1"/>
  <c r="KC84" i="4" a="1"/>
  <c r="KC93" i="4" a="1"/>
  <c r="FY179" i="2" a="1"/>
  <c r="CR237" i="4" a="1"/>
  <c r="AK236" i="4" a="1"/>
  <c r="Q236" i="2" a="1"/>
  <c r="FU98" i="2" a="1"/>
  <c r="FY88" i="2" a="1"/>
  <c r="DQ234" i="4" a="1"/>
  <c r="IM236" i="4" a="1"/>
  <c r="GJ237" i="4" a="1"/>
  <c r="IS236" i="4" a="1"/>
  <c r="FV126" i="2" a="1"/>
  <c r="JV204" i="4" a="1"/>
  <c r="FY58" i="2" a="1"/>
  <c r="JM237" i="4" a="1"/>
  <c r="JZ209" i="4" a="1"/>
  <c r="JZ124" i="4" a="1"/>
  <c r="FX125" i="2" a="1"/>
  <c r="FX225" i="2" a="1"/>
  <c r="FW54" i="2" a="1"/>
  <c r="GD235" i="4" a="1"/>
  <c r="DS237" i="4" a="1"/>
  <c r="FY155" i="2" a="1"/>
  <c r="JH235" i="4" a="1"/>
  <c r="AO237" i="2" a="1"/>
  <c r="DT237" i="4" a="1"/>
  <c r="FU92" i="2" a="1"/>
  <c r="FU95" i="2" a="1"/>
  <c r="FW228" i="2" a="1"/>
  <c r="BC238" i="2" a="1"/>
  <c r="DC235" i="4" a="1"/>
  <c r="FU31" i="2" a="1"/>
  <c r="FV128" i="2" a="1"/>
  <c r="AQ235" i="2" a="1"/>
  <c r="JY231" i="4" a="1"/>
  <c r="JX80" i="4" a="1"/>
  <c r="EL237" i="2" a="1"/>
  <c r="DI234" i="2" a="1"/>
  <c r="HO234" i="4" a="1"/>
  <c r="FU202" i="2" a="1"/>
  <c r="FU230" i="2" a="1"/>
  <c r="FX115" i="2" a="1"/>
  <c r="CF234" i="2" a="1"/>
  <c r="CD238" i="2" a="1"/>
  <c r="JZ112" i="4" a="1"/>
  <c r="AS236" i="4" a="1"/>
  <c r="JZ18" i="4" a="1"/>
  <c r="JW184" i="4" a="1"/>
  <c r="FU191" i="2" a="1"/>
  <c r="KA28" i="4" a="1"/>
  <c r="FY142" i="2" a="1"/>
  <c r="BX235" i="2" a="1"/>
  <c r="JZ128" i="4" a="1"/>
  <c r="BA238" i="4" a="1"/>
  <c r="EH234" i="4" a="1"/>
  <c r="GI236" i="4" a="1"/>
  <c r="JV74" i="4" a="1"/>
  <c r="HB236" i="4" a="1"/>
  <c r="EG237" i="2" a="1"/>
  <c r="L235" i="2" a="1"/>
  <c r="DN236" i="4" a="1"/>
  <c r="AM237" i="2" a="1"/>
  <c r="GB235" i="4" a="1"/>
  <c r="KA38" i="4" a="1"/>
  <c r="DK238" i="4" a="1"/>
  <c r="FX96" i="2" a="1"/>
  <c r="JZ169" i="4" a="1"/>
  <c r="KC132" i="4" a="1"/>
  <c r="JX103" i="4" a="1"/>
  <c r="AS234" i="4" a="1"/>
  <c r="JX42" i="4" a="1"/>
  <c r="KC201" i="4" a="1"/>
  <c r="HV238" i="4" a="1"/>
  <c r="JV193" i="4" a="1"/>
  <c r="EV235" i="4" a="1"/>
  <c r="DO236" i="2" a="1"/>
  <c r="P234" i="4" a="1"/>
  <c r="FY174" i="2" a="1"/>
  <c r="JZ78" i="4" a="1"/>
  <c r="CI237" i="4" a="1"/>
  <c r="FV133" i="2" a="1"/>
  <c r="CP236" i="2" a="1"/>
  <c r="KA26" i="4" a="1"/>
  <c r="JW126" i="4" a="1"/>
  <c r="FW42" i="2" a="1"/>
  <c r="CA238" i="4" a="1"/>
  <c r="AY234" i="2" a="1"/>
  <c r="DU238" i="4" a="1"/>
  <c r="EZ236" i="4" a="1"/>
  <c r="DP237" i="2" a="1"/>
  <c r="JM234" i="4" a="1"/>
  <c r="KA161" i="4" a="1"/>
  <c r="BS236" i="2" a="1"/>
  <c r="KC200" i="4" a="1"/>
  <c r="KB84" i="4" a="1"/>
  <c r="JZ213" i="4" a="1"/>
  <c r="FX122" i="2" a="1"/>
  <c r="GU235" i="4" a="1"/>
  <c r="EQ236" i="4" a="1"/>
  <c r="KB58" i="4" a="1"/>
  <c r="FV111" i="2" a="1"/>
  <c r="JV215" i="4" a="1"/>
  <c r="BV236" i="4" a="1"/>
  <c r="JY30" i="4" a="1"/>
  <c r="FW218" i="2" a="1"/>
  <c r="AN235" i="4" a="1"/>
  <c r="KB87" i="4" a="1"/>
  <c r="AK235" i="4" a="1"/>
  <c r="II238" i="4" a="1"/>
  <c r="FU19" i="2" a="1"/>
  <c r="AN237" i="2" a="1"/>
  <c r="JZ154" i="4" a="1"/>
  <c r="R234" i="2" a="1"/>
  <c r="JY66" i="4" a="1"/>
  <c r="JY69" i="4" a="1"/>
  <c r="EM235" i="2" a="1"/>
  <c r="AS237" i="2" a="1"/>
  <c r="JX186" i="4" a="1"/>
  <c r="FU33" i="2" a="1"/>
  <c r="DP236" i="4" a="1"/>
  <c r="EV235" i="2" a="1"/>
  <c r="FW153" i="2" a="1"/>
  <c r="CV234" i="4" a="1"/>
  <c r="AP238" i="4" a="1"/>
  <c r="KB130" i="4" a="1"/>
  <c r="JW227" i="4" a="1"/>
  <c r="CW238" i="2" a="1"/>
  <c r="AA237" i="2" a="1"/>
  <c r="EX236" i="4" a="1"/>
  <c r="DA234" i="2" a="1"/>
  <c r="FY106" i="2" a="1"/>
  <c r="KB107" i="4" a="1"/>
  <c r="KA12" i="4" a="1"/>
  <c r="FY10" i="2" a="1"/>
  <c r="BG238" i="2" a="1"/>
  <c r="KB90" i="4" a="1"/>
  <c r="JZ138" i="4" a="1"/>
  <c r="KA210" i="4" a="1"/>
  <c r="DM235" i="4" a="1"/>
  <c r="GR234" i="4" a="1"/>
  <c r="FW165" i="2" a="1"/>
  <c r="DV235" i="4" a="1"/>
  <c r="DP234" i="2" a="1"/>
  <c r="JA237" i="4" a="1"/>
  <c r="Q234" i="2" a="1"/>
  <c r="FU81" i="2" a="1"/>
  <c r="FU155" i="2" a="1"/>
  <c r="JX102" i="4" a="1"/>
  <c r="FU63" i="2" a="1"/>
  <c r="DS234" i="2" a="1"/>
  <c r="Y234" i="2" a="1"/>
  <c r="JW223" i="4" a="1"/>
  <c r="FO236" i="4" a="1"/>
  <c r="DX238" i="2" a="1"/>
  <c r="JW164" i="4" a="1"/>
  <c r="BL236" i="4" a="1"/>
  <c r="KB61" i="4" a="1"/>
  <c r="AV235" i="2" a="1"/>
  <c r="FW181" i="2" a="1"/>
  <c r="FY143" i="2" a="1"/>
  <c r="Y236" i="4" a="1"/>
  <c r="JP238" i="4" a="1"/>
  <c r="ET235" i="4" a="1"/>
  <c r="JX68" i="4" a="1"/>
  <c r="JW204" i="4" a="1"/>
  <c r="FX74" i="2" a="1"/>
  <c r="FW123" i="2" a="1"/>
  <c r="CC235" i="4" a="1"/>
  <c r="FX137" i="2" a="1"/>
  <c r="JW102" i="4" a="1"/>
  <c r="EU236" i="2" a="1"/>
  <c r="GU234" i="4" a="1"/>
  <c r="HN235" i="4" a="1"/>
  <c r="AP234" i="2" a="1"/>
  <c r="FX126" i="2" a="1"/>
  <c r="JV200" i="4" a="1"/>
  <c r="EF235" i="4" a="1"/>
  <c r="BA234" i="4" a="1"/>
  <c r="KA206" i="4" a="1"/>
  <c r="CK234" i="2" a="1"/>
  <c r="DM235" i="2" a="1"/>
  <c r="FX57" i="2" a="1"/>
  <c r="KC193" i="4" a="1"/>
  <c r="KA159" i="4" a="1"/>
  <c r="GM235" i="4" a="1"/>
  <c r="FY223" i="2" a="1"/>
  <c r="JW161" i="4" a="1"/>
  <c r="CT237" i="4" a="1"/>
  <c r="CI238" i="2" a="1"/>
  <c r="CW236" i="2" a="1"/>
  <c r="FU93" i="2" a="1"/>
  <c r="JY26" i="4" a="1"/>
  <c r="FY34" i="2" a="1"/>
  <c r="JW15" i="4" a="1"/>
  <c r="FG235" i="2" a="1"/>
  <c r="FV204" i="2" a="1"/>
  <c r="JQ235" i="4" a="1"/>
  <c r="EI237" i="2" a="1"/>
  <c r="JX134" i="4" a="1"/>
  <c r="FW219" i="2" a="1"/>
  <c r="Y238" i="4" a="1"/>
  <c r="CQ237" i="2" a="1"/>
  <c r="FA237" i="2" a="1"/>
  <c r="JV73" i="4" a="1"/>
  <c r="JW159" i="4" a="1"/>
  <c r="JX175" i="4" a="1"/>
  <c r="DX235" i="2" a="1"/>
  <c r="FZ238" i="4" a="1"/>
  <c r="JN237" i="4" a="1"/>
  <c r="FX21" i="2" a="1"/>
  <c r="JY228" i="4" a="1"/>
  <c r="JY33" i="4" a="1"/>
  <c r="HT238" i="4" a="1"/>
  <c r="V236" i="2" a="1"/>
  <c r="FU48" i="2" a="1"/>
  <c r="KC130" i="4" a="1"/>
  <c r="FO236" i="2" a="1"/>
  <c r="KC166" i="4" a="1"/>
  <c r="AG235" i="4" a="1"/>
  <c r="JY102" i="4" a="1"/>
  <c r="KC149" i="4" a="1"/>
  <c r="FX8" i="2" a="1"/>
  <c r="FW201" i="2" a="1"/>
  <c r="JW231" i="4" a="1"/>
  <c r="DS236" i="2" a="1"/>
  <c r="KC10" i="4" a="1"/>
  <c r="GK237" i="4" a="1"/>
  <c r="AE234" i="4" a="1"/>
  <c r="DS236" i="4" a="1"/>
  <c r="AW238" i="2" a="1"/>
  <c r="T235" i="4" a="1"/>
  <c r="AJ234" i="2" a="1"/>
  <c r="FY156" i="2" a="1"/>
  <c r="P236" i="4" a="1"/>
  <c r="EY235" i="2" a="1"/>
  <c r="JV114" i="4" a="1"/>
  <c r="AP236" i="2" a="1"/>
  <c r="Y238" i="2" a="1"/>
  <c r="KC95" i="4" a="1"/>
  <c r="HW234" i="4" a="1"/>
  <c r="JY46" i="4" a="1"/>
  <c r="B235" i="4" a="1"/>
  <c r="FY101" i="2" a="1"/>
  <c r="JV102" i="4" a="1"/>
  <c r="BX237" i="2" a="1"/>
  <c r="FU151" i="2" a="1"/>
  <c r="JZ129" i="4" a="1"/>
  <c r="BY235" i="4" a="1"/>
  <c r="JX31" i="4" a="1"/>
  <c r="JY103" i="4" a="1"/>
  <c r="KC112" i="4" a="1"/>
  <c r="BF237" i="2" a="1"/>
  <c r="FV11" i="2" a="1"/>
  <c r="KA183" i="4" a="1"/>
  <c r="JY76" i="4" a="1"/>
  <c r="CC238" i="2" a="1"/>
  <c r="FW76" i="2" a="1"/>
  <c r="EJ236" i="2" a="1"/>
  <c r="FV231" i="2" a="1"/>
  <c r="EV237" i="4" a="1"/>
  <c r="ID234" i="4" a="1"/>
  <c r="JX76" i="4" a="1"/>
  <c r="FX46" i="2" a="1"/>
  <c r="JV65" i="4" a="1"/>
  <c r="JW173" i="4" a="1"/>
  <c r="JV104" i="4" a="1"/>
  <c r="FU162" i="2" a="1"/>
  <c r="JZ14" i="4" a="1"/>
  <c r="FW127" i="2" a="1"/>
  <c r="FE236" i="2" a="1"/>
  <c r="JA235" i="4" a="1"/>
  <c r="JZ12" i="4" a="1"/>
  <c r="JV79" i="4" a="1"/>
  <c r="JW9" i="4" a="1"/>
  <c r="FL238" i="4" a="1"/>
  <c r="AT238" i="4" a="1"/>
  <c r="FU54" i="2" a="1"/>
  <c r="KB181" i="4" a="1"/>
  <c r="KC219" i="4" a="1"/>
  <c r="KC228" i="4" a="1"/>
  <c r="JY113" i="4" a="1"/>
  <c r="JZ25" i="4" a="1"/>
  <c r="HK234" i="4" a="1"/>
  <c r="JW197" i="4" a="1"/>
  <c r="FT237" i="4" a="1"/>
  <c r="EY236" i="2" a="1"/>
  <c r="BV235" i="4" a="1"/>
  <c r="KC133" i="4" a="1"/>
  <c r="KA198" i="4" a="1"/>
  <c r="AX235" i="2" a="1"/>
  <c r="FY82" i="2" a="1"/>
  <c r="KA179" i="4" a="1"/>
  <c r="KA233" i="4" a="1"/>
  <c r="BU238" i="4" a="1"/>
  <c r="CG238" i="4" a="1"/>
  <c r="JW148" i="4" a="1"/>
  <c r="DJ234" i="2" a="1"/>
  <c r="JW201" i="4" a="1"/>
  <c r="FB234" i="2" a="1"/>
  <c r="JZ143" i="4" a="1"/>
  <c r="FY134" i="2" a="1"/>
  <c r="FU65" i="2" a="1"/>
  <c r="DJ236" i="2" a="1"/>
  <c r="FX110" i="2" a="1"/>
  <c r="JV125" i="4" a="1"/>
  <c r="FU117" i="2" a="1"/>
  <c r="AW236" i="2" a="1"/>
  <c r="KB182" i="4" a="1"/>
  <c r="FY105" i="2" a="1"/>
  <c r="JY111" i="4" a="1"/>
  <c r="FV216" i="2" a="1"/>
  <c r="JY40" i="4" a="1"/>
  <c r="C236" i="2" a="1"/>
  <c r="FR238" i="4" a="1"/>
  <c r="JY232" i="4" a="1"/>
  <c r="BL235" i="2" a="1"/>
  <c r="Y237" i="4" a="1"/>
  <c r="JV118" i="4" a="1"/>
  <c r="JY209" i="4" a="1"/>
  <c r="JZ60" i="4" a="1"/>
  <c r="AV236" i="2" a="1"/>
  <c r="FW147" i="2" a="1"/>
  <c r="EO237" i="4" a="1"/>
  <c r="JX181" i="4" a="1"/>
  <c r="FV90" i="2" a="1"/>
  <c r="AC237" i="2" a="1"/>
  <c r="FX121" i="2" a="1"/>
  <c r="FU221" i="2" a="1"/>
  <c r="JY50" i="4" a="1"/>
  <c r="FW212" i="2" a="1"/>
  <c r="DG234" i="4" a="1"/>
  <c r="FV52" i="2" a="1"/>
  <c r="EU234" i="2" a="1"/>
  <c r="FY122" i="2" a="1"/>
  <c r="FY182" i="2" a="1"/>
  <c r="AW238" i="4" a="1"/>
  <c r="BZ236" i="4" a="1"/>
  <c r="JZ158" i="4" a="1"/>
  <c r="HC238" i="4" a="1"/>
  <c r="JZ15" i="4" a="1"/>
  <c r="JJ236" i="4" a="1"/>
  <c r="JX126" i="4" a="1"/>
  <c r="KC96" i="4" a="1"/>
  <c r="FH238" i="2" a="1"/>
  <c r="KB62" i="4" a="1"/>
  <c r="FU174" i="2" a="1"/>
  <c r="KA32" i="4" a="1"/>
  <c r="HC234" i="4" a="1"/>
  <c r="FW229" i="2" a="1"/>
  <c r="FX136" i="2" a="1"/>
  <c r="JW96" i="4" a="1"/>
  <c r="KA95" i="4" a="1"/>
  <c r="JY35" i="4" a="1"/>
  <c r="KA148" i="4" a="1"/>
  <c r="CE234" i="2" a="1"/>
  <c r="FY68" i="2" a="1"/>
  <c r="AV238" i="2" a="1"/>
  <c r="EE238" i="2" a="1"/>
  <c r="DX235" i="4" a="1"/>
  <c r="AJ238" i="2" a="1"/>
  <c r="JV151" i="4" a="1"/>
  <c r="JZ43" i="4" a="1"/>
  <c r="BV235" i="2" a="1"/>
  <c r="FY87" i="2" a="1"/>
  <c r="JZ145" i="4" a="1"/>
  <c r="AV237" i="4" a="1"/>
  <c r="KA57" i="4" a="1"/>
  <c r="EU234" i="4" a="1"/>
  <c r="U236" i="4" a="1"/>
  <c r="FW8" i="2" a="1"/>
  <c r="DZ238" i="4" a="1"/>
  <c r="KC230" i="4" a="1"/>
  <c r="FV177" i="2" a="1"/>
  <c r="FY38" i="2" a="1"/>
  <c r="JZ82" i="4" a="1"/>
  <c r="HZ238" i="4" a="1"/>
  <c r="BE236" i="4" a="1"/>
  <c r="JW212" i="4" a="1"/>
  <c r="JW22" i="4" a="1"/>
  <c r="CZ237" i="4" a="1"/>
  <c r="JZ136" i="4" a="1"/>
  <c r="JX77" i="4" a="1"/>
  <c r="DW235" i="2" a="1"/>
  <c r="JX166" i="4" a="1"/>
  <c r="FV66" i="2" a="1"/>
  <c r="BX236" i="2" a="1"/>
  <c r="W234" i="2" a="1"/>
  <c r="EG236" i="4" a="1"/>
  <c r="GF237" i="4" a="1"/>
  <c r="FP238" i="2" a="1"/>
  <c r="J235" i="2" a="1"/>
  <c r="DW235" i="4" a="1"/>
  <c r="FY181" i="2" a="1"/>
  <c r="JX71" i="4" a="1"/>
  <c r="FW93" i="2" a="1"/>
  <c r="JZ132" i="4" a="1"/>
  <c r="IN236" i="4" a="1"/>
  <c r="FY151" i="2" a="1"/>
  <c r="KB147" i="4" a="1"/>
  <c r="FU144" i="2" a="1"/>
  <c r="JV53" i="4" a="1"/>
  <c r="DG238" i="2" a="1"/>
  <c r="JV71" i="4" a="1"/>
  <c r="DP234" i="4" a="1"/>
  <c r="KB79" i="4" a="1"/>
  <c r="JZ194" i="4" a="1"/>
  <c r="JX172" i="4" a="1"/>
  <c r="JZ142" i="4" a="1"/>
  <c r="FX159" i="2" a="1"/>
  <c r="FU149" i="2" a="1"/>
  <c r="JX231" i="4" a="1"/>
  <c r="FW161" i="2" a="1"/>
  <c r="KA73" i="4" a="1"/>
  <c r="FG236" i="4" a="1"/>
  <c r="AJ236" i="4" a="1"/>
  <c r="DE237" i="2" a="1"/>
  <c r="EW236" i="4" a="1"/>
  <c r="I235" i="4" a="1"/>
  <c r="JZ151" i="4" a="1"/>
  <c r="DR235" i="2" a="1"/>
  <c r="JX219" i="4" a="1"/>
  <c r="KA9" i="4" a="1"/>
  <c r="AM235" i="2" a="1"/>
  <c r="CG236" i="2" a="1"/>
  <c r="KA163" i="4" a="1"/>
  <c r="FT234" i="2" a="1"/>
  <c r="FV237" i="4" a="1"/>
  <c r="KC30" i="4" a="1"/>
  <c r="JW210" i="4" a="1"/>
  <c r="GX236" i="4" a="1"/>
  <c r="AK237" i="4" a="1"/>
  <c r="JV184" i="4" a="1"/>
  <c r="JY155" i="4" a="1"/>
  <c r="JW93" i="4" a="1"/>
  <c r="IW236" i="4" a="1"/>
  <c r="FW26" i="2" a="1"/>
  <c r="KA43" i="4" a="1"/>
  <c r="KC44" i="4" a="1"/>
  <c r="FU8" i="2" a="1"/>
  <c r="FV238" i="4" a="1"/>
  <c r="KA193" i="4" a="1"/>
  <c r="KB154" i="4" a="1"/>
  <c r="FV233" i="2" a="1"/>
  <c r="JT236" i="4" a="1"/>
  <c r="FC234" i="2" a="1"/>
  <c r="FX120" i="2" a="1"/>
  <c r="KC224" i="4" a="1"/>
  <c r="FH235" i="4" a="1"/>
  <c r="JZ190" i="4" a="1"/>
  <c r="JX206" i="4" a="1"/>
  <c r="JY52" i="4" a="1"/>
  <c r="JV97" i="4" a="1"/>
  <c r="DH237" i="4" a="1"/>
  <c r="JY222" i="4" a="1"/>
  <c r="FX208" i="2" a="1"/>
  <c r="N237" i="4" a="1"/>
  <c r="FU73" i="2" a="1"/>
  <c r="AZ235" i="4" a="1"/>
  <c r="DF237" i="4" a="1"/>
  <c r="FU238" i="4" a="1"/>
  <c r="FY132" i="2" a="1"/>
  <c r="DK234" i="4" a="1"/>
  <c r="FY22" i="2" a="1"/>
  <c r="JZ181" i="4" a="1"/>
  <c r="JP236" i="4" a="1"/>
  <c r="JV225" i="4" a="1"/>
  <c r="FY102" i="2" a="1"/>
  <c r="JX86" i="4" a="1"/>
  <c r="JY97" i="4" a="1"/>
  <c r="FX24" i="2" a="1"/>
  <c r="JS238" i="4" a="1"/>
  <c r="FX11" i="2" a="1"/>
  <c r="JW73" i="4" a="1"/>
  <c r="KC24" i="4" a="1"/>
  <c r="KB189" i="4" a="1"/>
  <c r="FX104" i="2" a="1"/>
  <c r="CS235" i="4" a="1"/>
  <c r="JY118" i="4" a="1"/>
  <c r="FW92" i="2" a="1"/>
  <c r="JY56" i="4" a="1"/>
  <c r="EQ235" i="2" a="1"/>
  <c r="KA41" i="4" a="1"/>
  <c r="EQ238" i="4" a="1"/>
  <c r="JV23" i="4" a="1"/>
  <c r="KB142" i="4" a="1"/>
  <c r="FY47" i="2" a="1"/>
  <c r="FU18" i="2" a="1"/>
  <c r="JY34" i="4" a="1"/>
  <c r="EY234" i="4" a="1"/>
  <c r="CO237" i="2" a="1"/>
  <c r="KC139" i="4" a="1"/>
  <c r="S235" i="2" a="1"/>
  <c r="KA135" i="4" a="1"/>
  <c r="DK238" i="2" a="1"/>
  <c r="JW171" i="4" a="1"/>
  <c r="CY234" i="4" a="1"/>
  <c r="FU205" i="2" a="1"/>
  <c r="KB191" i="4" a="1"/>
  <c r="BN234" i="4" a="1"/>
  <c r="R235" i="2" a="1"/>
  <c r="JV33" i="4" a="1"/>
  <c r="EJ238" i="4" a="1"/>
  <c r="CL236" i="2" a="1"/>
  <c r="DU238" i="2" a="1"/>
  <c r="JV8" i="4" a="1"/>
  <c r="JY110" i="4" a="1"/>
  <c r="FW60" i="2" a="1"/>
  <c r="CQ237" i="4" a="1"/>
  <c r="BR237" i="4" a="1"/>
  <c r="JW70" i="4" a="1"/>
  <c r="BZ234" i="2" a="1"/>
  <c r="AF238" i="2" a="1"/>
  <c r="FY119" i="2" a="1"/>
  <c r="DD236" i="4" a="1"/>
  <c r="JC235" i="4" a="1"/>
  <c r="HN236" i="4" a="1"/>
  <c r="FV147" i="2" a="1"/>
  <c r="JW26" i="4" a="1"/>
  <c r="KB217" i="4" a="1"/>
  <c r="BL234" i="2" a="1"/>
  <c r="KC151" i="4" a="1"/>
  <c r="FH237" i="2" a="1"/>
  <c r="KB200" i="4" a="1"/>
  <c r="FX230" i="2" a="1"/>
  <c r="FV125" i="2" a="1"/>
  <c r="JV168" i="4" a="1"/>
  <c r="FY147" i="2" a="1"/>
  <c r="CW235" i="2" a="1"/>
  <c r="N235" i="2" a="1"/>
  <c r="KA13" i="4" a="1"/>
  <c r="KC210" i="4" a="1"/>
  <c r="M235" i="4" a="1"/>
  <c r="FU193" i="2" a="1"/>
  <c r="JV107" i="4" a="1"/>
  <c r="CZ236" i="4" a="1"/>
  <c r="JW143" i="4" a="1"/>
  <c r="FV187" i="2" a="1"/>
  <c r="FX206" i="2" a="1"/>
  <c r="BX235" i="4" a="1"/>
  <c r="FY91" i="2" a="1"/>
  <c r="FY72" i="2" a="1"/>
  <c r="CU234" i="2" a="1"/>
  <c r="KC80" i="4" a="1"/>
  <c r="FW117" i="2" a="1"/>
  <c r="FU218" i="2" a="1"/>
  <c r="KB46" i="4" a="1"/>
  <c r="FX84" i="2" a="1"/>
  <c r="KC216" i="4" a="1"/>
  <c r="JW189" i="4" a="1"/>
  <c r="BT236" i="2" a="1"/>
  <c r="FV65" i="2" a="1"/>
  <c r="JZ58" i="4" a="1"/>
  <c r="GP236" i="4" a="1"/>
  <c r="JZ37" i="4" a="1"/>
  <c r="BQ235" i="2" a="1"/>
  <c r="JW56" i="4" a="1"/>
  <c r="JV112" i="4" a="1"/>
  <c r="JW114" i="4" a="1"/>
  <c r="KC121" i="4" a="1"/>
  <c r="O234" i="4" a="1"/>
  <c r="BR238" i="4" a="1"/>
  <c r="JX227" i="4" a="1"/>
  <c r="JW153" i="4" a="1"/>
  <c r="FX155" i="2" a="1"/>
  <c r="FD235" i="2" a="1"/>
  <c r="JV224" i="4" a="1"/>
  <c r="JY108" i="4" a="1"/>
  <c r="KC41" i="4" a="1"/>
  <c r="JW85" i="4" a="1"/>
  <c r="AK238" i="4" a="1"/>
  <c r="BV234" i="4" a="1"/>
  <c r="KB120" i="4" a="1"/>
  <c r="KA76" i="4" a="1"/>
  <c r="FW235" i="4" a="1"/>
  <c r="DN238" i="4" a="1"/>
  <c r="KB124" i="4" a="1"/>
  <c r="JX64" i="4" a="1"/>
  <c r="KC205" i="4" a="1"/>
  <c r="FX42" i="2" a="1"/>
  <c r="DG238" i="4" a="1"/>
  <c r="BF237" i="4" a="1"/>
  <c r="EX234" i="2" a="1"/>
  <c r="AF237" i="2" a="1"/>
  <c r="FY110" i="2" a="1"/>
  <c r="FM238" i="4" a="1"/>
  <c r="KA132" i="4" a="1"/>
  <c r="JV181" i="4" a="1"/>
  <c r="L234" i="4" a="1"/>
  <c r="FV59" i="2" a="1"/>
  <c r="IH235" i="4" a="1"/>
  <c r="FV76" i="2" a="1"/>
  <c r="GU238" i="4" a="1"/>
  <c r="KB223" i="4" a="1"/>
  <c r="S238" i="4" a="1"/>
  <c r="KA174" i="4" a="1"/>
  <c r="KC181" i="4" a="1"/>
  <c r="KB49" i="4" a="1"/>
  <c r="JZ40" i="4" a="1"/>
  <c r="JY29" i="4" a="1"/>
  <c r="T234" i="4" a="1"/>
  <c r="JV176" i="4" a="1"/>
  <c r="FX169" i="2" a="1"/>
  <c r="AA234" i="2" a="1"/>
  <c r="JY43" i="4" a="1"/>
  <c r="JY137" i="4" a="1"/>
  <c r="FY12" i="2" a="1"/>
  <c r="CU234" i="4" a="1"/>
  <c r="G237" i="2" a="1"/>
  <c r="JZ87" i="4" a="1"/>
  <c r="AU235" i="4" a="1"/>
  <c r="FY126" i="2" a="1"/>
  <c r="CR234" i="2" a="1"/>
  <c r="JZ63" i="4" a="1"/>
  <c r="FV64" i="2" a="1"/>
  <c r="HZ237" i="4" a="1"/>
  <c r="AW237" i="2" a="1"/>
  <c r="KC90" i="4" a="1"/>
  <c r="KB210" i="4" a="1"/>
  <c r="KB185" i="4" a="1"/>
  <c r="FU237" i="4" a="1"/>
  <c r="BL237" i="2" a="1"/>
  <c r="JW89" i="4" a="1"/>
  <c r="KB25" i="4" a="1"/>
  <c r="JW139" i="4" a="1"/>
  <c r="BK237" i="4" a="1"/>
  <c r="BS235" i="2" a="1"/>
  <c r="FW202" i="2" a="1"/>
  <c r="KB48" i="4" a="1"/>
  <c r="CJ235" i="2" a="1"/>
  <c r="KC122" i="4" a="1"/>
  <c r="KC138" i="4" a="1"/>
  <c r="ED236" i="2" a="1"/>
  <c r="HA235" i="4" a="1"/>
  <c r="EN234" i="2" a="1"/>
  <c r="FW98" i="2" a="1"/>
  <c r="ET238" i="4" a="1"/>
  <c r="EJ237" i="4" a="1"/>
  <c r="FV46" i="2" a="1"/>
  <c r="FO235" i="4" a="1"/>
  <c r="FX76" i="2" a="1"/>
  <c r="KC136" i="4" a="1"/>
  <c r="JZ7" i="4" a="1"/>
  <c r="DD237" i="2" a="1"/>
  <c r="FV225" i="2" a="1"/>
  <c r="FY26" i="2" a="1"/>
  <c r="BQ236" i="4" a="1"/>
  <c r="BC238" i="4" a="1"/>
  <c r="KC186" i="4" a="1"/>
  <c r="FW134" i="2" a="1"/>
  <c r="JX148" i="4" a="1"/>
  <c r="FJ238" i="2" a="1"/>
  <c r="FX59" i="2" a="1"/>
  <c r="JZ193" i="4" a="1"/>
  <c r="HE234" i="4" a="1"/>
  <c r="DE234" i="2" a="1"/>
  <c r="JW203" i="4" a="1"/>
  <c r="JW141" i="4" a="1"/>
  <c r="BI237" i="2" a="1"/>
  <c r="JY188" i="4" a="1"/>
  <c r="JX83" i="4" a="1"/>
  <c r="AX235" i="4" a="1"/>
  <c r="JY15" i="4" a="1"/>
  <c r="G235" i="4" a="1"/>
  <c r="JX23" i="4" a="1"/>
  <c r="IX234" i="4" a="1"/>
  <c r="BF234" i="2" a="1"/>
  <c r="EM237" i="2" a="1"/>
  <c r="KC18" i="4" a="1"/>
  <c r="HA234" i="4" a="1"/>
  <c r="FX38" i="2" a="1"/>
  <c r="FW106" i="2" a="1"/>
  <c r="IP235" i="4" a="1"/>
  <c r="JV94" i="4" a="1"/>
  <c r="IP237" i="4" a="1"/>
  <c r="DD234" i="2" a="1"/>
  <c r="FD236" i="2" a="1"/>
  <c r="KC188" i="4" a="1"/>
  <c r="KA79" i="4" a="1"/>
  <c r="JW117" i="4" a="1"/>
  <c r="FV63" i="2" a="1"/>
  <c r="FW173" i="2" a="1"/>
  <c r="FU154" i="2" a="1"/>
  <c r="FW96" i="2" a="1"/>
  <c r="KA154" i="4" a="1"/>
  <c r="JZ92" i="4" a="1"/>
  <c r="FX200" i="2" a="1"/>
  <c r="FV127" i="2" a="1"/>
  <c r="IV234" i="4" a="1"/>
  <c r="FW104" i="2" a="1"/>
  <c r="JW115" i="4" a="1"/>
  <c r="FW90" i="2" a="1"/>
  <c r="KA112" i="4" a="1"/>
  <c r="JY28" i="4" a="1"/>
  <c r="JX188" i="4" a="1"/>
  <c r="KB42" i="4" a="1"/>
  <c r="DM234" i="2" a="1"/>
  <c r="B237" i="2" a="1"/>
  <c r="FW23" i="2" a="1"/>
  <c r="KC78" i="4" a="1"/>
  <c r="FA235" i="2" a="1"/>
  <c r="S234" i="2" a="1"/>
  <c r="FX81" i="2" a="1"/>
  <c r="JV134" i="4" a="1"/>
  <c r="HK236" i="4" a="1"/>
  <c r="FX237" i="4" a="1"/>
  <c r="FY37" i="2" a="1"/>
  <c r="FV180" i="2" a="1"/>
  <c r="EL235" i="2" a="1"/>
  <c r="JY79" i="4" a="1"/>
  <c r="FF234" i="4" a="1"/>
  <c r="KB167" i="4" a="1"/>
  <c r="JE235" i="4" a="1"/>
  <c r="JX38" i="4" a="1"/>
  <c r="JV54" i="4" a="1"/>
  <c r="KB127" i="4" a="1"/>
  <c r="HB238" i="4" a="1"/>
  <c r="FU22" i="2" a="1"/>
  <c r="JV152" i="4" a="1"/>
  <c r="CG236" i="4" a="1"/>
  <c r="EH237" i="4" a="1"/>
  <c r="JV217" i="4" a="1"/>
  <c r="AZ238" i="2" a="1"/>
  <c r="F238" i="4" a="1"/>
  <c r="FB234" i="4" a="1"/>
  <c r="CO238" i="4" a="1"/>
  <c r="IF235" i="4" a="1"/>
  <c r="JZ225" i="4" a="1"/>
  <c r="CB237" i="4" a="1"/>
  <c r="FY193" i="2" a="1"/>
  <c r="JW127" i="4" a="1"/>
  <c r="KB74" i="4" a="1"/>
  <c r="FU47" i="2" a="1"/>
  <c r="DW238" i="4" a="1"/>
  <c r="JZ137" i="4" a="1"/>
  <c r="CF236" i="2" a="1"/>
  <c r="DY238" i="2" a="1"/>
  <c r="CX238" i="2" a="1"/>
  <c r="FX106" i="2" a="1"/>
  <c r="IN238" i="4" a="1"/>
  <c r="JW155" i="4" a="1"/>
  <c r="BT238" i="2" a="1"/>
  <c r="JZ13" i="4" a="1"/>
  <c r="JT234" i="4" a="1"/>
  <c r="KB68" i="4" a="1"/>
  <c r="KC231" i="4" a="1"/>
  <c r="AW234" i="2" a="1"/>
  <c r="AQ234" i="2" a="1"/>
  <c r="FU189" i="2" a="1"/>
  <c r="DI237" i="4" a="1"/>
  <c r="AN236" i="2" a="1"/>
  <c r="FY141" i="2" a="1"/>
  <c r="FY200" i="2" a="1"/>
  <c r="JX155" i="4" a="1"/>
  <c r="GX238" i="4" a="1"/>
  <c r="JV147" i="4" a="1"/>
  <c r="CM238" i="2" a="1"/>
  <c r="V235" i="4" a="1"/>
  <c r="N235" i="4" a="1"/>
  <c r="JV221" i="4" a="1"/>
  <c r="JV162" i="4" a="1"/>
  <c r="JV137" i="4" a="1"/>
  <c r="EZ237" i="4" a="1"/>
  <c r="KA14" i="4" a="1"/>
  <c r="EX238" i="2" a="1"/>
  <c r="GV235" i="4" a="1"/>
  <c r="KA11" i="4" a="1"/>
  <c r="U236" i="2" a="1"/>
  <c r="ER236" i="4" a="1"/>
  <c r="JZ74" i="4" a="1"/>
  <c r="JZ90" i="4" a="1"/>
  <c r="KB159" i="4" a="1"/>
  <c r="FU29" i="2" a="1"/>
  <c r="CT235" i="2" a="1"/>
  <c r="KB171" i="4" a="1"/>
  <c r="IJ237" i="4" a="1"/>
  <c r="BY236" i="4" a="1"/>
  <c r="CB237" i="2" a="1"/>
  <c r="EZ236" i="2" a="1"/>
  <c r="KB131" i="4" a="1"/>
  <c r="DW236" i="4" a="1"/>
  <c r="FX65" i="2" a="1"/>
  <c r="FU129" i="2" a="1"/>
  <c r="Q235" i="2" a="1"/>
  <c r="KA110" i="4" a="1"/>
  <c r="EN238" i="4" a="1"/>
  <c r="JX160" i="4" a="1"/>
  <c r="EU238" i="4" a="1"/>
  <c r="JY115" i="4" a="1"/>
  <c r="JY213" i="4" a="1"/>
  <c r="DZ236" i="4" a="1"/>
  <c r="FU15" i="2" a="1"/>
  <c r="FS238" i="2" a="1"/>
  <c r="FU41" i="2" a="1"/>
  <c r="FX171" i="2" a="1"/>
  <c r="FU11" i="2" a="1"/>
  <c r="KB141" i="4" a="1"/>
  <c r="HJ235" i="4" a="1"/>
  <c r="KA215" i="4" a="1"/>
  <c r="CT236" i="2" a="1"/>
  <c r="BS238" i="2" a="1"/>
  <c r="AM238" i="2" a="1"/>
  <c r="JY44" i="4" a="1"/>
  <c r="JZ156" i="4" a="1"/>
  <c r="KC143" i="4" a="1"/>
  <c r="FV192" i="2" a="1"/>
  <c r="FW50" i="2" a="1"/>
  <c r="FU94" i="2" a="1"/>
  <c r="BP237" i="2" a="1"/>
  <c r="FV32" i="2" a="1"/>
  <c r="JZ84" i="4" a="1"/>
  <c r="GD236" i="4" a="1"/>
  <c r="FV40" i="2" a="1"/>
  <c r="FY94" i="2" a="1"/>
  <c r="HM238" i="4" a="1"/>
  <c r="KA19" i="4" a="1"/>
  <c r="FZ236" i="4" a="1"/>
  <c r="JV158" i="4" a="1"/>
  <c r="BE237" i="4" a="1"/>
  <c r="EB235" i="2" a="1"/>
  <c r="S238" i="2" a="1"/>
  <c r="EB238" i="2" a="1"/>
  <c r="JX84" i="4" a="1"/>
  <c r="DG237" i="2" a="1"/>
  <c r="JW69" i="4" a="1"/>
  <c r="DF236" i="4" a="1"/>
  <c r="FV117" i="2" a="1"/>
  <c r="FW209" i="2" a="1"/>
  <c r="FM235" i="4" a="1"/>
  <c r="FV207" i="2" a="1"/>
  <c r="JW112" i="4" a="1"/>
  <c r="AJ237" i="4" a="1"/>
  <c r="J236" i="4" a="1"/>
  <c r="JV198" i="4" a="1"/>
  <c r="FY175" i="2" a="1"/>
  <c r="GL234" i="4" a="1"/>
  <c r="GP235" i="4" a="1"/>
  <c r="FY146" i="2" a="1"/>
  <c r="BA237" i="4" a="1"/>
  <c r="EH237" i="2" a="1"/>
  <c r="FH238" i="4" a="1"/>
  <c r="KC164" i="4" a="1"/>
  <c r="JZ72" i="4" a="1"/>
  <c r="HZ236" i="4" a="1"/>
  <c r="EW234" i="2" a="1"/>
  <c r="JW62" i="4" a="1"/>
  <c r="FT236" i="4" a="1"/>
  <c r="J238" i="2" a="1"/>
  <c r="JX82" i="4" a="1"/>
  <c r="JO235" i="4" a="1"/>
  <c r="JX214" i="4" a="1"/>
  <c r="JY206" i="4" a="1"/>
  <c r="AZ234" i="2" a="1"/>
  <c r="CY236" i="4" a="1"/>
  <c r="KC17" i="4" a="1"/>
  <c r="AK236" i="2" a="1"/>
  <c r="JZ141" i="4" a="1"/>
  <c r="FX182" i="2" a="1"/>
  <c r="JW211" i="4" a="1"/>
  <c r="IL237" i="4" a="1"/>
  <c r="FX156" i="2" a="1"/>
  <c r="KA37" i="4" a="1"/>
  <c r="FY150" i="2" a="1"/>
  <c r="KC82" i="4" a="1"/>
  <c r="JW52" i="4" a="1"/>
  <c r="EM235" i="4" a="1"/>
  <c r="KA181" i="4" a="1"/>
  <c r="FY225" i="2" a="1"/>
  <c r="JY42" i="4" a="1"/>
  <c r="KA109" i="4" a="1"/>
  <c r="EK237" i="2" a="1"/>
  <c r="FU159" i="2" a="1"/>
  <c r="FU228" i="2" a="1"/>
  <c r="KC25" i="4" a="1"/>
  <c r="JW154" i="4" a="1"/>
  <c r="JY124" i="4" a="1"/>
  <c r="AR235" i="4" a="1"/>
  <c r="FU187" i="2" a="1"/>
  <c r="JV196" i="4" a="1"/>
  <c r="C237" i="4" a="1"/>
  <c r="FW129" i="2" a="1"/>
  <c r="FV54" i="2" a="1"/>
  <c r="FX170" i="2" a="1"/>
  <c r="JZ186" i="4" a="1"/>
  <c r="HU236" i="4" a="1"/>
  <c r="AQ237" i="2" a="1"/>
  <c r="V234" i="2" a="1"/>
  <c r="FX139" i="2" a="1"/>
  <c r="FY214" i="2" a="1"/>
  <c r="EW238" i="4" a="1"/>
  <c r="KA104" i="4" a="1"/>
  <c r="KC176" i="4" a="1"/>
  <c r="KA81" i="4" a="1"/>
  <c r="AT236" i="4" a="1"/>
  <c r="FW7" i="2" a="1"/>
  <c r="KB81" i="4" a="1"/>
  <c r="DI235" i="4" a="1"/>
  <c r="AX234" i="4" a="1"/>
  <c r="JV169" i="4" a="1"/>
  <c r="FX67" i="2" a="1"/>
  <c r="DI236" i="4" a="1"/>
  <c r="CE236" i="2" a="1"/>
  <c r="FV114" i="2" a="1"/>
  <c r="HX238" i="4" a="1"/>
  <c r="JV214" i="4" a="1"/>
  <c r="JZ29" i="4" a="1"/>
  <c r="KC169" i="4" a="1"/>
  <c r="EQ238" i="2" a="1"/>
  <c r="JW233" i="4" a="1"/>
  <c r="EX237" i="2" a="1"/>
  <c r="FV170" i="2" a="1"/>
  <c r="AT238" i="2" a="1"/>
  <c r="JX193" i="4" a="1"/>
  <c r="KC206" i="4" a="1"/>
  <c r="KA173" i="4" a="1"/>
  <c r="IR236" i="4" a="1"/>
  <c r="JW8" i="4" a="1"/>
  <c r="IM237" i="4" a="1"/>
  <c r="JU236" i="4" a="1"/>
  <c r="JX92" i="4" a="1"/>
  <c r="FY49" i="2" a="1"/>
  <c r="CE235" i="4" a="1"/>
  <c r="BG234" i="2" a="1"/>
  <c r="JV105" i="4" a="1"/>
  <c r="U235" i="2" a="1"/>
  <c r="KA60" i="4" a="1"/>
  <c r="EW235" i="4" a="1"/>
  <c r="FX36" i="2" a="1"/>
  <c r="JV219" i="4" a="1"/>
  <c r="JW166" i="4" a="1"/>
  <c r="AA234" i="4" a="1"/>
  <c r="X234" i="4" a="1"/>
  <c r="FX43" i="2" a="1"/>
  <c r="KC185" i="4" a="1"/>
  <c r="KC127" i="4" a="1"/>
  <c r="FY238" i="4" a="1"/>
  <c r="FX220" i="2" a="1"/>
  <c r="FW10" i="2" a="1"/>
  <c r="DA237" i="2" a="1"/>
  <c r="KB208" i="4" a="1"/>
  <c r="AI234" i="2" a="1"/>
  <c r="CD235" i="4" a="1"/>
  <c r="BS236" i="4" a="1"/>
  <c r="IR237" i="4" a="1"/>
  <c r="IW234" i="4" a="1"/>
  <c r="FW110" i="2" a="1"/>
  <c r="JZ177" i="4" a="1"/>
  <c r="AP237" i="4" a="1"/>
  <c r="EL236" i="2" a="1"/>
  <c r="V238" i="4" a="1"/>
  <c r="KC189" i="4" a="1"/>
  <c r="EH238" i="4" a="1"/>
  <c r="AU236" i="4" a="1"/>
  <c r="FX60" i="2" a="1"/>
  <c r="CF235" i="2" a="1"/>
  <c r="KC23" i="4" a="1"/>
  <c r="FY152" i="2" a="1"/>
  <c r="FX47" i="2" a="1"/>
  <c r="DR236" i="2" a="1"/>
  <c r="BH238" i="2" a="1"/>
  <c r="FW37" i="2" a="1"/>
  <c r="KC113" i="4" a="1"/>
  <c r="EC237" i="4" a="1"/>
  <c r="AB238" i="2" a="1"/>
  <c r="AQ236" i="4" a="1"/>
  <c r="N236" i="4" a="1"/>
  <c r="JZ97" i="4" a="1"/>
  <c r="JW169" i="4" a="1"/>
  <c r="FH237" i="4" a="1"/>
  <c r="EG235" i="4" a="1"/>
  <c r="FY15" i="2" a="1"/>
  <c r="FW208" i="2" a="1"/>
  <c r="JZ91" i="4" a="1"/>
  <c r="IV235" i="4" a="1"/>
  <c r="KB41" i="4" a="1"/>
  <c r="JW179" i="4" a="1"/>
  <c r="DG235" i="2" a="1"/>
  <c r="JY149" i="4" a="1"/>
  <c r="JX167" i="4" a="1"/>
  <c r="JZ51" i="4" a="1"/>
  <c r="JZ19" i="4" a="1"/>
  <c r="JY65" i="4" a="1"/>
  <c r="CY237" i="2" a="1"/>
  <c r="JX223" i="4" a="1"/>
  <c r="FV235" i="4" a="1"/>
  <c r="EL238" i="4" a="1"/>
  <c r="JQ236" i="4" a="1"/>
  <c r="FW170" i="2" a="1"/>
  <c r="EA235" i="4" a="1"/>
  <c r="FX157" i="2" a="1"/>
  <c r="FK237" i="4" a="1"/>
  <c r="AT235" i="2" a="1"/>
  <c r="DM237" i="2" a="1"/>
  <c r="FU164" i="2" a="1"/>
  <c r="FV100" i="2" a="1"/>
  <c r="IA237" i="4" a="1"/>
  <c r="AI236" i="2" a="1"/>
  <c r="FY32" i="2" a="1"/>
  <c r="JY25" i="4" a="1"/>
  <c r="DJ236" i="4" a="1"/>
  <c r="JW188" i="4" a="1"/>
  <c r="JY202" i="4" a="1"/>
  <c r="JX60" i="4" a="1"/>
  <c r="CQ234" i="2" a="1"/>
  <c r="DP238" i="4" a="1"/>
  <c r="FV129" i="2" a="1"/>
  <c r="DW234" i="2" a="1"/>
  <c r="HI237" i="4" a="1"/>
  <c r="KA88" i="4" a="1"/>
  <c r="JY224" i="4" a="1"/>
  <c r="JY27" i="4" a="1"/>
  <c r="FX217" i="2" a="1"/>
  <c r="EG238" i="4" a="1"/>
  <c r="GH236" i="4" a="1"/>
  <c r="JV174" i="4" a="1"/>
  <c r="CJ234" i="2" a="1"/>
  <c r="BE234" i="2" a="1"/>
  <c r="KB8" i="4" a="1"/>
  <c r="JZ95" i="4" a="1"/>
  <c r="CL235" i="4" a="1"/>
  <c r="D235" i="2" a="1"/>
  <c r="JV161" i="4" a="1"/>
  <c r="FU212" i="2" a="1"/>
  <c r="CU237" i="4" a="1"/>
  <c r="EI235" i="2" a="1"/>
  <c r="FW109" i="2" a="1"/>
  <c r="JZ116" i="4" a="1"/>
  <c r="CH237" i="4" a="1"/>
  <c r="AR238" i="4" a="1"/>
  <c r="HO236" i="4" a="1"/>
  <c r="JV14" i="4" a="1"/>
  <c r="JV15" i="4" a="1"/>
  <c r="KC26" i="4" a="1"/>
  <c r="KA40" i="4" a="1"/>
  <c r="JW37" i="4" a="1"/>
  <c r="JW208" i="4" a="1"/>
  <c r="IU237" i="4" a="1"/>
  <c r="GW235" i="4" a="1"/>
  <c r="HQ235" i="4" a="1"/>
  <c r="FF235" i="2" a="1"/>
  <c r="FU85" i="2" a="1"/>
  <c r="EI234" i="2" a="1"/>
  <c r="KC202" i="4" a="1"/>
  <c r="JY80" i="4" a="1"/>
  <c r="CQ238" i="4" a="1"/>
  <c r="JV45" i="4" a="1"/>
  <c r="KB211" i="4" a="1"/>
  <c r="JW24" i="4" a="1"/>
  <c r="JZ69" i="4" a="1"/>
  <c r="JZ205" i="4" a="1"/>
  <c r="JX61" i="4" a="1"/>
  <c r="JV202" i="4" a="1"/>
  <c r="V238" i="2" a="1"/>
  <c r="CB236" i="2" a="1"/>
  <c r="DK237" i="4" a="1"/>
  <c r="JF235" i="4" a="1"/>
  <c r="FE234" i="2" a="1"/>
  <c r="KB176" i="4" a="1"/>
  <c r="FV18" i="2" a="1"/>
  <c r="FV53" i="2" a="1"/>
  <c r="JX187" i="4" a="1"/>
  <c r="JY77" i="4" a="1"/>
  <c r="JX152" i="4" a="1"/>
  <c r="KA139" i="4" a="1"/>
  <c r="JY61" i="4" a="1"/>
  <c r="IF234" i="4" a="1"/>
  <c r="AR234" i="4" a="1"/>
  <c r="BY234" i="4" a="1"/>
  <c r="FY123" i="2" a="1"/>
  <c r="EV236" i="2" a="1"/>
  <c r="DO235" i="4" a="1"/>
  <c r="JX108" i="4" a="1"/>
  <c r="JZ161" i="4" a="1"/>
  <c r="EN236" i="2" a="1"/>
  <c r="JV117" i="4" a="1"/>
  <c r="KC227" i="4" a="1"/>
  <c r="K238" i="2" a="1"/>
  <c r="GC235" i="4" a="1"/>
  <c r="FV191" i="2" a="1"/>
  <c r="FX33" i="2" a="1"/>
  <c r="FW176" i="2" a="1"/>
  <c r="KB43" i="4" a="1"/>
  <c r="KC68" i="4" a="1"/>
  <c r="BV237" i="2" a="1"/>
  <c r="CF237" i="2" a="1"/>
  <c r="FA238" i="4" a="1"/>
  <c r="KB121" i="4" a="1"/>
  <c r="AU238" i="4" a="1"/>
  <c r="GD238" i="4" a="1"/>
  <c r="FV62" i="2" a="1"/>
  <c r="KA8" i="4" a="1"/>
  <c r="FU40" i="2" a="1"/>
  <c r="IN234" i="4" a="1"/>
  <c r="JV209" i="4" a="1"/>
  <c r="CE237" i="2" a="1"/>
  <c r="FV121" i="2" a="1"/>
  <c r="FI237" i="2" a="1"/>
  <c r="FX235" i="4" a="1"/>
  <c r="JX17" i="4" a="1"/>
  <c r="FW167" i="2" a="1"/>
  <c r="KA184" i="4" a="1"/>
  <c r="DX236" i="2" a="1"/>
  <c r="DW234" i="4" a="1"/>
  <c r="GO238" i="4" a="1"/>
  <c r="IU236" i="4" a="1"/>
  <c r="JY53" i="4" a="1"/>
  <c r="FX189" i="2" a="1"/>
  <c r="GK236" i="4" a="1"/>
  <c r="FS237" i="2" a="1"/>
  <c r="DG234" i="2" a="1"/>
  <c r="IF237" i="4" a="1"/>
  <c r="IU238" i="4" a="1"/>
  <c r="CX234" i="2" a="1"/>
  <c r="JX93" i="4" a="1"/>
  <c r="ER234" i="2" a="1"/>
  <c r="KC196" i="4" a="1"/>
  <c r="FW65" i="2" a="1"/>
  <c r="KB152" i="4" a="1"/>
  <c r="EL234" i="4" a="1"/>
  <c r="FV8" i="2" a="1"/>
  <c r="CI235" i="2" a="1"/>
  <c r="IG234" i="4" a="1"/>
  <c r="KC54" i="4" a="1"/>
  <c r="FX205" i="2" a="1"/>
  <c r="KB215" i="4" a="1"/>
  <c r="JX10" i="4" a="1"/>
  <c r="JW187" i="4" a="1"/>
  <c r="FW210" i="2" a="1"/>
  <c r="FX134" i="2" a="1"/>
  <c r="GW237" i="4" a="1"/>
  <c r="JX75" i="4" a="1"/>
  <c r="KA64" i="4" a="1"/>
  <c r="FY89" i="2" a="1"/>
  <c r="JY157" i="4" a="1"/>
  <c r="JX112" i="4" a="1"/>
  <c r="EO238" i="4" a="1"/>
  <c r="AD237" i="4" a="1"/>
  <c r="FU203" i="2" a="1"/>
  <c r="FV107" i="2" a="1"/>
  <c r="JX114" i="4" a="1"/>
  <c r="BI234" i="4" a="1"/>
  <c r="JW174" i="4" a="1"/>
  <c r="FW155" i="2" a="1"/>
  <c r="AE237" i="2" a="1"/>
  <c r="CP237" i="4" a="1"/>
  <c r="FY128" i="2" a="1"/>
  <c r="JZ22" i="4" a="1"/>
  <c r="IB235" i="4" a="1"/>
  <c r="JS234" i="4" a="1"/>
  <c r="JW145" i="4" a="1"/>
  <c r="Z238" i="2" a="1"/>
  <c r="DN238" i="2" a="1"/>
  <c r="KA27" i="4" a="1"/>
  <c r="FR237" i="4" a="1"/>
  <c r="JW107" i="4" a="1"/>
  <c r="ER237" i="4" a="1"/>
  <c r="KA71" i="4" a="1"/>
  <c r="FA236" i="2" a="1"/>
  <c r="GR235" i="4" a="1"/>
  <c r="KC148" i="4" a="1"/>
  <c r="FX94" i="2" a="1"/>
  <c r="CL234" i="2" a="1"/>
  <c r="IY235" i="4" a="1"/>
  <c r="GG235" i="4" a="1"/>
  <c r="FX29" i="2" a="1"/>
  <c r="CG235" i="4" a="1"/>
  <c r="IE235" i="4" a="1"/>
  <c r="FW133" i="2" a="1"/>
  <c r="EE237" i="2" a="1"/>
  <c r="DM237" i="4" a="1"/>
  <c r="JV175" i="4" a="1"/>
  <c r="FU72" i="2" a="1"/>
  <c r="AF235" i="4" a="1"/>
  <c r="BF236" i="4" a="1"/>
  <c r="FU156" i="2" a="1"/>
  <c r="JX58" i="4" a="1"/>
  <c r="AE235" i="4" a="1"/>
  <c r="KB196" i="4" a="1"/>
  <c r="KB22" i="4" a="1"/>
  <c r="KB83" i="4" a="1"/>
  <c r="FW108" i="2" a="1"/>
  <c r="JZ104" i="4" a="1"/>
  <c r="HN234" i="4" a="1"/>
  <c r="JZ197" i="4" a="1"/>
  <c r="JW20" i="4" a="1"/>
  <c r="FR236" i="2" a="1"/>
  <c r="FW204" i="2" a="1"/>
  <c r="JZ59" i="4" a="1"/>
  <c r="HX234" i="4" a="1"/>
  <c r="CS238" i="2" a="1"/>
  <c r="AZ236" i="4" a="1"/>
  <c r="BY236" i="2" a="1"/>
  <c r="FA235" i="4" a="1"/>
  <c r="KC109" i="4" a="1"/>
  <c r="FY189" i="2" a="1"/>
  <c r="M238" i="2" a="1"/>
  <c r="CE234" i="4" a="1"/>
  <c r="JY71" i="4" a="1"/>
  <c r="JV194" i="4" a="1"/>
  <c r="BA237" i="2" a="1"/>
  <c r="CH235" i="4" a="1"/>
  <c r="EK236" i="4" a="1"/>
  <c r="JX178" i="4" a="1"/>
  <c r="AQ238" i="4" a="1"/>
  <c r="JH234" i="4" a="1"/>
  <c r="JX32" i="4" a="1"/>
  <c r="KC73" i="4" a="1"/>
  <c r="JX30" i="4" a="1"/>
  <c r="JV166" i="4" a="1"/>
  <c r="JV56" i="4" a="1"/>
  <c r="JX203" i="4" a="1"/>
  <c r="KA167" i="4" a="1"/>
  <c r="CD236" i="2" a="1"/>
  <c r="JS235" i="4" a="1"/>
  <c r="DY236" i="4" a="1"/>
  <c r="FU170" i="2" a="1"/>
  <c r="EL234" i="2" a="1"/>
  <c r="KA190" i="4" a="1"/>
  <c r="KB67" i="4" a="1"/>
  <c r="JW216" i="4" a="1"/>
  <c r="FV153" i="2" a="1"/>
  <c r="FX77" i="2" a="1"/>
  <c r="JW136" i="4" a="1"/>
  <c r="CJ236" i="4" a="1"/>
  <c r="DN234" i="4" a="1"/>
  <c r="JZ144" i="4" a="1"/>
  <c r="FU122" i="2" a="1"/>
  <c r="JY198" i="4" a="1"/>
  <c r="HQ234" i="4" a="1"/>
  <c r="M234" i="2" a="1"/>
  <c r="JW144" i="4" a="1"/>
  <c r="JW77" i="4" a="1"/>
  <c r="FV221" i="2" a="1"/>
  <c r="FW223" i="2" a="1"/>
  <c r="FW113" i="2" a="1"/>
  <c r="JZ133" i="4" a="1"/>
  <c r="BT237" i="4" a="1"/>
  <c r="FV145" i="2" a="1"/>
  <c r="CD234" i="4" a="1"/>
  <c r="KB161" i="4" a="1"/>
  <c r="FV217" i="2" a="1"/>
  <c r="AE235" i="2" a="1"/>
  <c r="FY154" i="2" a="1"/>
  <c r="FU180" i="2" a="1"/>
  <c r="JX79" i="4" a="1"/>
  <c r="JZ101" i="4" a="1"/>
  <c r="FX185" i="2" a="1"/>
  <c r="FU51" i="2" a="1"/>
  <c r="CW236" i="4" a="1"/>
  <c r="HP237" i="4" a="1"/>
  <c r="JV52" i="4" a="1"/>
  <c r="BH234" i="2" a="1"/>
  <c r="IG235" i="4" a="1"/>
  <c r="BI236" i="4" a="1"/>
  <c r="GW238" i="4" a="1"/>
  <c r="FI236" i="4" a="1"/>
  <c r="KC57" i="4" a="1"/>
  <c r="BI234" i="2" a="1"/>
  <c r="FY18" i="2" a="1"/>
  <c r="FX111" i="2" a="1"/>
  <c r="JX190" i="4" a="1"/>
  <c r="KB39" i="4" a="1"/>
  <c r="JV231" i="4" a="1"/>
  <c r="AZ237" i="2" a="1"/>
  <c r="FU176" i="2" a="1"/>
  <c r="FW22" i="2" a="1"/>
  <c r="FW102" i="2" a="1"/>
  <c r="ES235" i="2" a="1"/>
  <c r="L238" i="4" a="1"/>
  <c r="HJ237" i="4" a="1"/>
  <c r="DO238" i="2" a="1"/>
  <c r="JX122" i="4" a="1"/>
  <c r="GY237" i="4" a="1"/>
  <c r="CA236" i="2" a="1"/>
  <c r="CZ235" i="2" a="1"/>
  <c r="KB202" i="4" a="1"/>
  <c r="N238" i="4" a="1"/>
  <c r="JV49" i="4" a="1"/>
  <c r="CP236" i="4" a="1"/>
  <c r="KB231" i="4" a="1"/>
  <c r="BX234" i="2" a="1"/>
  <c r="AH236" i="2" a="1"/>
  <c r="FX233" i="2" a="1"/>
  <c r="BA236" i="4" a="1"/>
  <c r="JV186" i="4" a="1"/>
  <c r="KB170" i="4" a="1"/>
  <c r="JW121" i="4" a="1"/>
  <c r="JW142" i="4" a="1"/>
  <c r="HB237" i="4" a="1"/>
  <c r="FV203" i="2" a="1"/>
  <c r="FU214" i="2" a="1"/>
  <c r="FO237" i="4" a="1"/>
  <c r="JY96" i="4" a="1"/>
  <c r="KA214" i="4" a="1"/>
  <c r="CG234" i="2" a="1"/>
  <c r="FY51" i="2" a="1"/>
  <c r="DC236" i="4" a="1"/>
  <c r="JV205" i="4" a="1"/>
  <c r="FW62" i="2" a="1"/>
  <c r="CZ235" i="4" a="1"/>
  <c r="JY120" i="4" a="1"/>
  <c r="DY236" i="2" a="1"/>
  <c r="CW237" i="2" a="1"/>
  <c r="BQ238" i="4" a="1"/>
  <c r="CU237" i="2" a="1"/>
  <c r="FW114" i="2" a="1"/>
  <c r="JX27" i="4" a="1"/>
  <c r="GR237" i="4" a="1"/>
  <c r="JX35" i="4" a="1"/>
  <c r="KB24" i="4" a="1"/>
  <c r="EA237" i="2" a="1"/>
  <c r="CL235" i="2" a="1"/>
  <c r="DC234" i="4" a="1"/>
  <c r="FU186" i="2" a="1"/>
  <c r="DV237" i="2" a="1"/>
  <c r="FP234" i="4" a="1"/>
  <c r="FW195" i="2" a="1"/>
  <c r="KB34" i="4" a="1"/>
  <c r="KA195" i="4" a="1"/>
  <c r="AI237" i="4" a="1"/>
  <c r="CJ237" i="4" a="1"/>
  <c r="FW122" i="2" a="1"/>
  <c r="CI236" i="4" a="1"/>
  <c r="KA217" i="4" a="1"/>
  <c r="JW94" i="4" a="1"/>
  <c r="R236" i="2" a="1"/>
  <c r="BJ237" i="2" a="1"/>
  <c r="Y235" i="4" a="1"/>
  <c r="JX207" i="4" a="1"/>
  <c r="FX161" i="2" a="1"/>
  <c r="L238" i="2" a="1"/>
  <c r="JV144" i="4" a="1"/>
  <c r="JY153" i="4" a="1"/>
  <c r="JY31" i="4" a="1"/>
  <c r="FX130" i="2" a="1"/>
  <c r="DX236" i="4" a="1"/>
  <c r="FY221" i="2" a="1"/>
  <c r="N238" i="2" a="1"/>
  <c r="DF234" i="4" a="1"/>
  <c r="AX238" i="2" a="1"/>
  <c r="JI235" i="4" a="1"/>
  <c r="KB55" i="4" a="1"/>
  <c r="JV227" i="4" a="1"/>
  <c r="FV139" i="2" a="1"/>
  <c r="JZ89" i="4" a="1"/>
  <c r="BF238" i="4" a="1"/>
  <c r="AO236" i="4" a="1"/>
  <c r="JW7" i="4" a="1"/>
  <c r="CR234" i="4" a="1"/>
  <c r="EZ234" i="2" a="1"/>
  <c r="KB157" i="4" a="1"/>
  <c r="FV82" i="2" a="1"/>
  <c r="FY129" i="2" a="1"/>
  <c r="BZ235" i="2" a="1"/>
  <c r="FY198" i="2" a="1"/>
  <c r="DH236" i="2" a="1"/>
  <c r="JV111" i="4" a="1"/>
  <c r="CN236" i="2" a="1"/>
  <c r="GA237" i="4" a="1"/>
  <c r="AM234" i="2" a="1"/>
  <c r="FF237" i="2" a="1"/>
  <c r="FW44" i="2" a="1"/>
  <c r="KB94" i="4" a="1"/>
  <c r="JY75" i="4" a="1"/>
  <c r="KC19" i="4" a="1"/>
  <c r="FX231" i="2" a="1"/>
  <c r="JW131" i="4" a="1"/>
  <c r="JX20" i="4" a="1"/>
  <c r="KC115" i="4" a="1"/>
  <c r="JV128" i="4" a="1"/>
  <c r="FX31" i="2" a="1"/>
  <c r="KC58" i="4" a="1"/>
  <c r="JX158" i="4" a="1"/>
  <c r="JZ221" i="4" a="1"/>
  <c r="JW198" i="4" a="1"/>
  <c r="FW216" i="2" a="1"/>
  <c r="EC237" i="2" a="1"/>
  <c r="FX101" i="2" a="1"/>
  <c r="JW152" i="4" a="1"/>
  <c r="BR235" i="2" a="1"/>
  <c r="IS234" i="4" a="1"/>
  <c r="KA158" i="4" a="1"/>
  <c r="ED237" i="2" a="1"/>
  <c r="H234" i="4" a="1"/>
  <c r="JD236" i="4" a="1"/>
  <c r="BM236" i="2" a="1"/>
  <c r="JW49" i="4" a="1"/>
  <c r="EP236" i="4" a="1"/>
  <c r="FW27" i="2" a="1"/>
  <c r="JX135" i="4" a="1"/>
  <c r="FW151" i="2" a="1"/>
  <c r="FV165" i="2" a="1"/>
  <c r="KB44" i="4" a="1"/>
  <c r="KA74" i="4" a="1"/>
  <c r="FX191" i="2" a="1"/>
  <c r="FU112" i="2" a="1"/>
  <c r="EF237" i="2" a="1"/>
  <c r="KA101" i="4" a="1"/>
  <c r="T238" i="4" a="1"/>
  <c r="HL237" i="4" a="1"/>
  <c r="FW85" i="2" a="1"/>
  <c r="FG237" i="4" a="1"/>
  <c r="FU157" i="2" a="1"/>
  <c r="JZ109" i="4" a="1"/>
  <c r="JY89" i="4" a="1"/>
  <c r="DZ236" i="2" a="1"/>
  <c r="JY67" i="4" a="1"/>
  <c r="CK235" i="4" a="1"/>
  <c r="EI237" i="4" a="1"/>
  <c r="HU237" i="4" a="1"/>
  <c r="FS236" i="2" a="1"/>
  <c r="DU234" i="4" a="1"/>
  <c r="KB174" i="4" a="1"/>
  <c r="JX139" i="4" a="1"/>
  <c r="BX234" i="4" a="1"/>
  <c r="I238" i="4" a="1"/>
  <c r="Z235" i="4" a="1"/>
  <c r="BO238" i="2" a="1"/>
  <c r="FW115" i="2" a="1"/>
  <c r="C234" i="4" a="1"/>
  <c r="JY101" i="4" a="1"/>
  <c r="DR236" i="4" a="1"/>
  <c r="FX142" i="2" a="1"/>
  <c r="JY179" i="4" a="1"/>
  <c r="JW42" i="4" a="1"/>
  <c r="FD237" i="2" a="1"/>
  <c r="FU183" i="2" a="1"/>
  <c r="JV232" i="4" a="1"/>
  <c r="FX107" i="2" a="1"/>
  <c r="JX209" i="4" a="1"/>
  <c r="FV78" i="2" a="1"/>
  <c r="KB206" i="4" a="1"/>
  <c r="FX138" i="2" a="1"/>
  <c r="FX199" i="2" a="1"/>
  <c r="JX128" i="4" a="1"/>
  <c r="JV165" i="4" a="1"/>
  <c r="FY90" i="2" a="1"/>
  <c r="HG237" i="4" a="1"/>
  <c r="JV190" i="4" a="1"/>
  <c r="FU173" i="2" a="1"/>
  <c r="JZ155" i="4" a="1"/>
  <c r="IP238" i="4" a="1"/>
  <c r="KC70" i="4" a="1"/>
  <c r="JX233" i="4" a="1"/>
  <c r="FU195" i="2" a="1"/>
  <c r="FU229" i="2" a="1"/>
  <c r="FV181" i="2" a="1"/>
  <c r="JX36" i="4" a="1"/>
  <c r="DR238" i="2" a="1"/>
  <c r="KC191" i="4" a="1"/>
  <c r="FY50" i="2" a="1"/>
  <c r="KA153" i="4" a="1"/>
  <c r="E236" i="4" a="1"/>
  <c r="M237" i="2" a="1"/>
  <c r="FV99" i="2" a="1"/>
  <c r="G234" i="4" a="1"/>
  <c r="FY25" i="2" a="1"/>
  <c r="FY117" i="2" a="1"/>
  <c r="FY20" i="2" a="1"/>
  <c r="D236" i="2" a="1"/>
  <c r="JZ121" i="4" a="1"/>
  <c r="AM237" i="4" a="1"/>
  <c r="JY95" i="4" a="1"/>
  <c r="JW137" i="4" a="1"/>
  <c r="KB116" i="4" a="1"/>
  <c r="FH236" i="2" a="1"/>
  <c r="FX79" i="2" a="1"/>
  <c r="AH237" i="2" a="1"/>
  <c r="IW237" i="4" a="1"/>
  <c r="JC234" i="4" a="1"/>
  <c r="JX204" i="4" a="1"/>
  <c r="JZ106" i="4" a="1"/>
  <c r="AE234" i="2" a="1"/>
  <c r="KA145" i="4" a="1"/>
  <c r="FV35" i="2" a="1"/>
  <c r="BJ234" i="4" a="1"/>
  <c r="AC234" i="4" a="1"/>
  <c r="JX18" i="4" a="1"/>
  <c r="HH234" i="4" a="1"/>
  <c r="HD234" i="4" a="1"/>
  <c r="JY130" i="4" a="1"/>
  <c r="FM234" i="2" a="1"/>
  <c r="KA80" i="4" a="1"/>
  <c r="JZ162" i="4" a="1"/>
  <c r="E238" i="2" a="1"/>
  <c r="K235" i="2" a="1"/>
  <c r="FX168" i="2" a="1"/>
  <c r="HC237" i="4" a="1"/>
  <c r="FW237" i="4" a="1"/>
  <c r="FW51" i="2" a="1"/>
  <c r="FV108" i="2" a="1"/>
  <c r="JX19" i="4" a="1"/>
  <c r="FV146" i="2" a="1"/>
  <c r="FX99" i="2" a="1"/>
  <c r="JD235" i="4" a="1"/>
  <c r="FV232" i="2" a="1"/>
  <c r="FU123" i="2" a="1"/>
  <c r="BN237" i="2" a="1"/>
  <c r="KB98" i="4" a="1"/>
  <c r="BZ234" i="4" a="1"/>
  <c r="DQ234" i="2" a="1"/>
  <c r="FY59" i="2" a="1"/>
  <c r="IX236" i="4" a="1"/>
  <c r="JY148" i="4" a="1"/>
  <c r="FU80" i="2" a="1"/>
  <c r="JZ67" i="4" a="1"/>
  <c r="JZ223" i="4" a="1"/>
  <c r="JY70" i="4" a="1"/>
  <c r="FV105" i="2" a="1"/>
  <c r="EH236" i="2" a="1"/>
  <c r="KB183" i="4" a="1"/>
  <c r="JZ62" i="4" a="1"/>
  <c r="JY212" i="4" a="1"/>
  <c r="ER236" i="2" a="1"/>
  <c r="F237" i="2" a="1"/>
  <c r="FX9" i="2" a="1"/>
  <c r="JK235" i="4" a="1"/>
  <c r="K237" i="4" a="1"/>
  <c r="KA231" i="4" a="1"/>
  <c r="KB203" i="4" a="1"/>
  <c r="FY65" i="2" a="1"/>
  <c r="JW84" i="4" a="1"/>
  <c r="FV15" i="2" a="1"/>
  <c r="AZ236" i="2" a="1"/>
  <c r="IT236" i="4" a="1"/>
  <c r="FR237" i="2" a="1"/>
  <c r="GZ238" i="4" a="1"/>
  <c r="DA235" i="4" a="1"/>
  <c r="JV131" i="4" a="1"/>
  <c r="DK236" i="4" a="1"/>
  <c r="JY126" i="4" a="1"/>
  <c r="JW130" i="4" a="1"/>
  <c r="D237" i="2" a="1"/>
  <c r="BN238" i="4" a="1"/>
  <c r="HS235" i="4" a="1"/>
  <c r="E236" i="2" a="1"/>
  <c r="JY39" i="4" a="1"/>
  <c r="EC234" i="2" a="1"/>
  <c r="JY54" i="4" a="1"/>
  <c r="IH236" i="4" a="1"/>
  <c r="ET238" i="2" a="1"/>
  <c r="AV236" i="4" a="1"/>
  <c r="EW236" i="2" a="1"/>
  <c r="BH235" i="4" a="1"/>
  <c r="HA236" i="4" a="1"/>
  <c r="JW25" i="4" a="1"/>
  <c r="JA236" i="4" a="1"/>
  <c r="JX182" i="4" a="1"/>
  <c r="AO235" i="4" a="1"/>
  <c r="KA46" i="4" a="1"/>
  <c r="KB166" i="4" a="1"/>
  <c r="EI238" i="4" a="1"/>
  <c r="FV56" i="2" a="1"/>
  <c r="JY139" i="4" a="1"/>
  <c r="ES238" i="2" a="1"/>
  <c r="JV61" i="4" a="1"/>
  <c r="DE235" i="4" a="1"/>
  <c r="FW178" i="2" a="1"/>
  <c r="BN236" i="2" a="1"/>
  <c r="FE236" i="4" a="1"/>
  <c r="JW165" i="4" a="1"/>
  <c r="FW29" i="2" a="1"/>
  <c r="FU223" i="2" a="1"/>
  <c r="FY78" i="2" a="1"/>
  <c r="AK237" i="2" a="1"/>
  <c r="DW237" i="2" a="1"/>
  <c r="KB158" i="4" a="1"/>
  <c r="AD236" i="2" a="1"/>
  <c r="FF236" i="4" a="1"/>
  <c r="FW71" i="2" a="1"/>
  <c r="HF235" i="4" a="1"/>
  <c r="BW234" i="4" a="1"/>
  <c r="FW47" i="2" a="1"/>
  <c r="JV163" i="4" a="1"/>
  <c r="HU235" i="4" a="1"/>
  <c r="JY174" i="4" a="1"/>
  <c r="AS234" i="2" a="1"/>
  <c r="J237" i="2" a="1"/>
  <c r="FY168" i="2" a="1"/>
  <c r="JZ47" i="4" a="1"/>
  <c r="FY23" i="2" a="1"/>
  <c r="BW236" i="4" a="1"/>
  <c r="EG238" i="2" a="1"/>
  <c r="FY13" i="2" a="1"/>
  <c r="GJ235" i="4" a="1"/>
  <c r="KA137" i="4" a="1"/>
  <c r="JV103" i="4" a="1"/>
  <c r="FX213" i="2" a="1"/>
  <c r="IB238" i="4" a="1"/>
  <c r="KA98" i="4" a="1"/>
  <c r="BF238" i="2" a="1"/>
  <c r="IC236" i="4" a="1"/>
  <c r="FV169" i="2" a="1"/>
  <c r="CM237" i="2" a="1"/>
  <c r="IR238" i="4" a="1"/>
  <c r="JV16" i="4" a="1"/>
  <c r="FN234" i="4" a="1"/>
  <c r="FM238" i="2" a="1"/>
  <c r="FW128" i="2" a="1"/>
  <c r="JW91" i="4" a="1"/>
  <c r="AL238" i="4" a="1"/>
  <c r="JZ85" i="4" a="1"/>
  <c r="JV99" i="4" a="1"/>
  <c r="EQ236" i="2" a="1"/>
  <c r="JW192" i="4" a="1"/>
  <c r="FU13" i="2" a="1"/>
  <c r="GB234" i="4" a="1"/>
  <c r="F236" i="2" a="1"/>
  <c r="FX48" i="2" a="1"/>
  <c r="EK238" i="4" a="1"/>
  <c r="JX90" i="4" a="1"/>
  <c r="HD235" i="4" a="1"/>
  <c r="GP234" i="4" a="1"/>
  <c r="JY84" i="4" a="1"/>
  <c r="JW194" i="4" a="1"/>
  <c r="KC71" i="4" a="1"/>
  <c r="Y236" i="2" a="1"/>
  <c r="FX154" i="2" a="1"/>
  <c r="DF236" i="2" a="1"/>
  <c r="KB89" i="4" a="1"/>
  <c r="FY66" i="2" a="1"/>
  <c r="JX220" i="4" a="1"/>
  <c r="JZ198" i="4" a="1"/>
  <c r="KC233" i="4" a="1"/>
  <c r="JZ211" i="4" a="1"/>
  <c r="FX26" i="2" a="1"/>
  <c r="GC238" i="4" a="1"/>
  <c r="FY233" i="2" a="1"/>
  <c r="AQ238" i="2" a="1"/>
  <c r="FY120" i="2" a="1"/>
  <c r="CT238" i="4" a="1"/>
  <c r="KC190" i="4" a="1"/>
  <c r="X238" i="2" a="1"/>
  <c r="EK234" i="4" a="1"/>
  <c r="KA107" i="4" a="1"/>
  <c r="KB40" i="4" a="1"/>
  <c r="FY111" i="2" a="1"/>
  <c r="CH234" i="2" a="1"/>
  <c r="FW221" i="2" a="1"/>
  <c r="JV159" i="4" a="1"/>
  <c r="FY118" i="2" a="1"/>
  <c r="FV206" i="2" a="1"/>
  <c r="AG235" i="2" a="1"/>
  <c r="KB160" i="4" a="1"/>
  <c r="FW175" i="2" a="1"/>
  <c r="JZ231" i="4" a="1"/>
  <c r="FW183" i="2" a="1"/>
  <c r="S236" i="2" a="1"/>
  <c r="JI238" i="4" a="1"/>
  <c r="FU232" i="2" a="1"/>
  <c r="JW167" i="4" a="1"/>
  <c r="JX24" i="4" a="1"/>
  <c r="EL235" i="4" a="1"/>
  <c r="BE236" i="2" a="1"/>
  <c r="DU236" i="2" a="1"/>
  <c r="FU194" i="2" a="1"/>
  <c r="KB108" i="4" a="1"/>
  <c r="JY185" i="4" a="1"/>
  <c r="EL237" i="4" a="1"/>
  <c r="BJ237" i="4" a="1"/>
  <c r="FD236" i="4" a="1"/>
  <c r="JY123" i="4" a="1"/>
  <c r="S237" i="4" a="1"/>
  <c r="BI238" i="2" a="1"/>
  <c r="HZ234" i="4" a="1"/>
  <c r="FY36" i="2" a="1"/>
  <c r="E237" i="4" a="1"/>
  <c r="FW41" i="2" a="1"/>
  <c r="FU35" i="2" a="1"/>
  <c r="AR236" i="4" a="1"/>
  <c r="FV94" i="2" a="1"/>
  <c r="FZ234" i="4" a="1"/>
  <c r="FV72" i="2" a="1"/>
  <c r="FW227" i="2" a="1"/>
  <c r="FX103" i="2" a="1"/>
  <c r="JW32" i="4" a="1"/>
  <c r="FV137" i="2" a="1"/>
  <c r="KC49" i="4" a="1"/>
  <c r="FW40" i="2" a="1"/>
  <c r="FV228" i="2" a="1"/>
  <c r="JX200" i="4" a="1"/>
  <c r="KA143" i="4" a="1"/>
  <c r="FC236" i="2" a="1"/>
  <c r="JW205" i="4" a="1"/>
  <c r="KB29" i="4" a="1"/>
  <c r="IW235" i="4" a="1"/>
  <c r="DZ235" i="4" a="1"/>
  <c r="KA52" i="4" a="1"/>
  <c r="U238" i="2" a="1"/>
  <c r="CN237" i="2" a="1"/>
  <c r="KC165" i="4" a="1"/>
  <c r="AP236" i="4" a="1"/>
  <c r="AD234" i="2" a="1"/>
  <c r="CS234" i="2" a="1"/>
  <c r="JX226" i="4" a="1"/>
  <c r="KA125" i="4" a="1"/>
  <c r="IS238" i="4" a="1"/>
  <c r="FU134" i="2" a="1"/>
  <c r="EM234" i="4" a="1"/>
  <c r="KB91" i="4" a="1"/>
  <c r="JX163" i="4" a="1"/>
  <c r="KC14" i="4" a="1"/>
  <c r="FX227" i="2" a="1"/>
  <c r="FV183" i="2" a="1"/>
  <c r="FU105" i="2" a="1"/>
  <c r="DN236" i="2" a="1"/>
  <c r="JX14" i="4" a="1"/>
  <c r="Q238" i="2" a="1"/>
  <c r="KC39" i="4" a="1"/>
  <c r="KC157" i="4" a="1"/>
  <c r="JE236" i="4" a="1"/>
  <c r="KC221" i="4" a="1"/>
  <c r="JV211" i="4" a="1"/>
  <c r="KB123" i="4" a="1"/>
  <c r="JW135" i="4" a="1"/>
  <c r="CU236" i="2" a="1"/>
  <c r="KA15" i="4" a="1"/>
  <c r="DX234" i="2" a="1"/>
  <c r="CI237" i="2" a="1"/>
  <c r="DA238" i="2" a="1"/>
  <c r="JV207" i="4" a="1"/>
  <c r="JW88" i="4" a="1"/>
  <c r="JX13" i="4" a="1"/>
  <c r="KC31" i="4" a="1"/>
  <c r="KA192" i="4" a="1"/>
  <c r="JV98" i="4" a="1"/>
  <c r="JW224" i="4" a="1"/>
  <c r="EJ237" i="2" a="1"/>
  <c r="FW198" i="2" a="1"/>
  <c r="EC238" i="4" a="1"/>
  <c r="JY168" i="4" a="1"/>
  <c r="FO238" i="4" a="1"/>
  <c r="EC236" i="4" a="1"/>
  <c r="CV237" i="4" a="1"/>
  <c r="GD237" i="4" a="1"/>
  <c r="JX192" i="4" a="1"/>
  <c r="EH238" i="2" a="1"/>
  <c r="JY161" i="4" a="1"/>
  <c r="JZ48" i="4" a="1"/>
  <c r="KB153" i="4" a="1"/>
  <c r="DX234" i="4" a="1"/>
  <c r="DH237" i="2" a="1"/>
  <c r="FX131" i="2" a="1"/>
  <c r="KB179" i="4" a="1"/>
  <c r="DF237" i="2" a="1"/>
  <c r="JX85" i="4" a="1"/>
  <c r="FY125" i="2" a="1"/>
  <c r="KB226" i="4" a="1"/>
  <c r="BH234" i="4" a="1"/>
  <c r="KA197" i="4" a="1"/>
  <c r="FC236" i="4" a="1"/>
  <c r="FU82" i="2" a="1"/>
  <c r="L234" i="2" a="1"/>
  <c r="DB238" i="4" a="1"/>
  <c r="FU188" i="2" a="1"/>
  <c r="BO238" i="4" a="1"/>
  <c r="CH238" i="2" a="1"/>
  <c r="CO235" i="2" a="1"/>
  <c r="KC79" i="4" a="1"/>
  <c r="FV24" i="2" a="1"/>
  <c r="CE238" i="4" a="1"/>
  <c r="FY213" i="2" a="1"/>
  <c r="CN238" i="2" a="1"/>
  <c r="FW149" i="2" a="1"/>
  <c r="JV157" i="4" a="1"/>
  <c r="KA151" i="4" a="1"/>
  <c r="JX63" i="4" a="1"/>
  <c r="FV179" i="2" a="1"/>
  <c r="GA238" i="4" a="1"/>
  <c r="JX151" i="4" a="1"/>
  <c r="KC175" i="4" a="1"/>
  <c r="FW192" i="2" a="1"/>
  <c r="EE235" i="2" a="1"/>
  <c r="JV183" i="4" a="1"/>
  <c r="FP234" i="2" a="1"/>
  <c r="JX121" i="4" a="1"/>
  <c r="DO235" i="2" a="1"/>
  <c r="JZ202" i="4" a="1"/>
  <c r="EI234" i="4" a="1"/>
  <c r="DV238" i="4" a="1"/>
  <c r="EL236" i="4" a="1"/>
  <c r="JX176" i="4" a="1"/>
  <c r="FV30" i="2" a="1"/>
  <c r="FV73" i="2" a="1"/>
  <c r="BD235" i="4" a="1"/>
  <c r="HY236" i="4" a="1"/>
  <c r="GY238" i="4" a="1"/>
  <c r="GP237" i="4" a="1"/>
  <c r="GS238" i="4" a="1"/>
  <c r="CD236" i="4" a="1"/>
  <c r="JW191" i="4" a="1"/>
  <c r="KB100" i="4" a="1"/>
  <c r="KA157" i="4" a="1"/>
  <c r="FW30" i="2" a="1"/>
  <c r="JZ170" i="4" a="1"/>
  <c r="AT234" i="4" a="1"/>
  <c r="CW235" i="4" a="1"/>
  <c r="AL234" i="2" a="1"/>
  <c r="FY100" i="2" a="1"/>
  <c r="BT237" i="2" a="1"/>
  <c r="FU209" i="2" a="1"/>
  <c r="KA168" i="4" a="1"/>
  <c r="GA234" i="4" a="1"/>
  <c r="FU25" i="2" a="1"/>
  <c r="BL234" i="4" a="1"/>
  <c r="JX66" i="4" a="1"/>
  <c r="FY219" i="2" a="1"/>
  <c r="JW119" i="4" a="1"/>
  <c r="FV197" i="2" a="1"/>
  <c r="FL235" i="2" a="1"/>
  <c r="JY10" i="4" a="1"/>
  <c r="KC91" i="4" a="1"/>
  <c r="KA199" i="4" a="1"/>
  <c r="BP236" i="2" a="1"/>
  <c r="JZ53" i="4" a="1"/>
  <c r="JY83" i="4" a="1"/>
  <c r="AF238" i="4" a="1"/>
  <c r="AG234" i="4" a="1"/>
  <c r="CC237" i="4" a="1"/>
  <c r="CL236" i="4" a="1"/>
  <c r="KC76" i="4" a="1"/>
  <c r="KA65" i="4" a="1"/>
  <c r="BB237" i="2" a="1"/>
  <c r="FI235" i="4" a="1"/>
  <c r="JV77" i="4" a="1"/>
  <c r="BP238" i="2" a="1"/>
  <c r="JZ115" i="4" a="1"/>
  <c r="JO234" i="4" a="1"/>
  <c r="EE236" i="4" a="1"/>
  <c r="KB64" i="4" a="1"/>
  <c r="JZ203" i="4" a="1"/>
  <c r="JV164" i="4" a="1"/>
  <c r="DA235" i="2" a="1"/>
  <c r="H238" i="2" a="1"/>
  <c r="AA238" i="2" a="1"/>
  <c r="FY149" i="2" a="1"/>
  <c r="JZ65" i="4" a="1"/>
  <c r="GG237" i="4" a="1"/>
  <c r="ED237" i="4" a="1"/>
  <c r="R238" i="2" a="1"/>
  <c r="CX235" i="4" a="1"/>
  <c r="N237" i="2" a="1"/>
  <c r="FW184" i="2" a="1"/>
  <c r="FY96" i="2" a="1"/>
  <c r="JX130" i="4" a="1"/>
  <c r="AC235" i="2" a="1"/>
  <c r="JZ76" i="4" a="1"/>
  <c r="JW106" i="4" a="1"/>
  <c r="FU110" i="2" a="1"/>
  <c r="GK234" i="4" a="1"/>
  <c r="BZ238" i="2" a="1"/>
  <c r="JX9" i="4" a="1"/>
  <c r="V234" i="4" a="1"/>
  <c r="FU34" i="2" a="1"/>
  <c r="GL235" i="4" a="1"/>
  <c r="JW51" i="4" a="1"/>
  <c r="JX144" i="4" a="1"/>
  <c r="KA91" i="4" a="1"/>
  <c r="KA178" i="4" a="1"/>
  <c r="JV173" i="4" a="1"/>
  <c r="KB172" i="4" a="1"/>
  <c r="FG238" i="4" a="1"/>
  <c r="JZ173" i="4" a="1"/>
  <c r="JY8" i="4" a="1"/>
  <c r="AG234" i="2" a="1"/>
  <c r="JV179" i="4" a="1"/>
  <c r="AH237" i="4" a="1"/>
  <c r="FY97" i="2" a="1"/>
  <c r="FV22" i="2" a="1"/>
  <c r="JW186" i="4" a="1"/>
  <c r="JZ182" i="4" a="1"/>
  <c r="JZ46" i="4" a="1"/>
  <c r="AY238" i="4" a="1"/>
  <c r="KA34" i="4" a="1"/>
  <c r="DN235" i="4" a="1"/>
  <c r="KC61" i="4" a="1"/>
  <c r="JW80" i="4" a="1"/>
  <c r="KB205" i="4" a="1"/>
  <c r="FV27" i="2" a="1"/>
  <c r="HK237" i="4" a="1"/>
  <c r="KC137" i="4" a="1"/>
  <c r="ER235" i="2" a="1"/>
  <c r="JB234" i="4" a="1"/>
  <c r="FJ236" i="2" a="1"/>
  <c r="KB180" i="4" a="1"/>
  <c r="CE236" i="4" a="1"/>
  <c r="BD236" i="2" a="1"/>
  <c r="EF234" i="4" a="1"/>
  <c r="FP235" i="2" a="1"/>
  <c r="JY229" i="4" a="1"/>
  <c r="JV110" i="4" a="1"/>
  <c r="JW132" i="4" a="1"/>
  <c r="FV223" i="2" a="1"/>
  <c r="X236" i="2" a="1"/>
  <c r="FV141" i="2" a="1"/>
  <c r="EX235" i="4" a="1"/>
  <c r="HG236" i="4" a="1"/>
  <c r="KB115" i="4" a="1"/>
  <c r="JY200" i="4" a="1"/>
  <c r="JY117" i="4" a="1"/>
  <c r="BM235" i="2" a="1"/>
  <c r="KB78" i="4" a="1"/>
  <c r="JY175" i="4" a="1"/>
  <c r="GN235" i="4" a="1"/>
  <c r="FV60" i="2" a="1"/>
  <c r="BQ238" i="2" a="1"/>
  <c r="FY186" i="2" a="1"/>
  <c r="JZ228" i="4" a="1"/>
  <c r="JX196" i="4" a="1"/>
  <c r="FE235" i="4" a="1"/>
  <c r="ED235" i="2" a="1"/>
  <c r="JX218" i="4" a="1"/>
  <c r="EY237" i="2" a="1"/>
  <c r="FU234" i="4" a="1"/>
  <c r="FX221" i="2" a="1"/>
  <c r="FV152" i="2" a="1"/>
  <c r="CN236" i="4" a="1"/>
  <c r="FU45" i="2" a="1"/>
  <c r="JY94" i="4" a="1"/>
  <c r="FY235" i="4" a="1"/>
  <c r="JF236" i="4" a="1"/>
  <c r="EK238" i="2" a="1"/>
  <c r="FV49" i="2" a="1"/>
  <c r="KB63" i="4" a="1"/>
  <c r="FY11" i="2" a="1"/>
  <c r="DS234" i="4" a="1"/>
  <c r="AB235" i="4" a="1"/>
  <c r="DE237" i="4" a="1"/>
  <c r="KA85" i="4" a="1"/>
  <c r="KC211" i="4" a="1"/>
  <c r="W236" i="2" a="1"/>
  <c r="AG238" i="2" a="1"/>
  <c r="FX50" i="2" a="1"/>
  <c r="EP236" i="2" a="1"/>
  <c r="JX94" i="4" a="1"/>
  <c r="FV132" i="2" a="1"/>
  <c r="FY187" i="2" a="1"/>
  <c r="HS238" i="4" a="1"/>
  <c r="KC173" i="4" a="1"/>
  <c r="KB163" i="4" a="1"/>
  <c r="KA69" i="4" a="1"/>
  <c r="CV236" i="2" a="1"/>
  <c r="JV220" i="4" a="1"/>
  <c r="JC237" i="4" a="1"/>
  <c r="DA238" i="4" a="1"/>
  <c r="JX133" i="4" a="1"/>
  <c r="GB236" i="4" a="1"/>
  <c r="KB134" i="4" a="1"/>
  <c r="ET236" i="4" a="1"/>
  <c r="JW113" i="4" a="1"/>
  <c r="AU238" i="2" a="1"/>
  <c r="GT235" i="4" a="1"/>
  <c r="HV237" i="4" a="1"/>
  <c r="FW100" i="2" a="1"/>
  <c r="JV123" i="4" a="1"/>
  <c r="FM234" i="4" a="1"/>
  <c r="JW60" i="4" a="1"/>
  <c r="JX146" i="4" a="1"/>
  <c r="KB37" i="4" a="1"/>
  <c r="CU236" i="4" a="1"/>
  <c r="JX222" i="4" a="1"/>
  <c r="FQ238" i="2" a="1"/>
  <c r="FW13" i="2" a="1"/>
  <c r="DN237" i="2" a="1"/>
  <c r="DC237" i="2" a="1"/>
  <c r="CH237" i="2" a="1"/>
  <c r="KC46" i="4" a="1"/>
  <c r="GX234" i="4" a="1"/>
  <c r="HQ238" i="4" a="1"/>
  <c r="JX141" i="4" a="1"/>
  <c r="CM237" i="4" a="1"/>
  <c r="FV57" i="2" a="1"/>
  <c r="FU233" i="2" a="1"/>
  <c r="JW40" i="4" a="1"/>
  <c r="AF237" i="4" a="1"/>
  <c r="IQ234" i="4" a="1"/>
  <c r="FY135" i="2" a="1"/>
  <c r="FV91" i="2" a="1"/>
  <c r="DO234" i="2" a="1"/>
  <c r="GZ237" i="4" a="1"/>
  <c r="FU206" i="2" a="1"/>
  <c r="KA68" i="4" a="1"/>
  <c r="DL234" i="2" a="1"/>
  <c r="JW83" i="4" a="1"/>
  <c r="JW47" i="4" a="1"/>
  <c r="KA166" i="4" a="1"/>
  <c r="CM238" i="4" a="1"/>
  <c r="FO234" i="2" a="1"/>
  <c r="JT237" i="4" a="1"/>
  <c r="AN234" i="4" a="1"/>
  <c r="JZ180" i="4" a="1"/>
  <c r="JZ174" i="4" a="1"/>
  <c r="KB38" i="4" a="1"/>
  <c r="Z236" i="4" a="1"/>
  <c r="FX147" i="2" a="1"/>
  <c r="DP238" i="2" a="1"/>
  <c r="EP235" i="4" a="1"/>
  <c r="FV156" i="2" a="1"/>
  <c r="KA17" i="4" a="1"/>
  <c r="FW146" i="2" a="1"/>
  <c r="FV9" i="2" a="1"/>
  <c r="JZ113" i="4" a="1"/>
  <c r="FU182" i="2" a="1"/>
  <c r="KB129" i="4" a="1"/>
  <c r="CI238" i="4" a="1"/>
  <c r="FU147" i="2" a="1"/>
  <c r="DR234" i="4" a="1"/>
  <c r="KC194" i="4" a="1"/>
  <c r="CJ236" i="2" a="1"/>
  <c r="GE237" i="4" a="1"/>
  <c r="C238" i="2" a="1"/>
  <c r="FU143" i="2" a="1"/>
  <c r="FV80" i="2" a="1"/>
  <c r="FX83" i="2" a="1"/>
  <c r="FS238" i="4" a="1"/>
  <c r="DT237" i="2" a="1"/>
  <c r="KC131" i="4" a="1"/>
  <c r="JV57" i="4" a="1"/>
  <c r="JX208" i="4" a="1"/>
  <c r="FU133" i="2" a="1"/>
  <c r="JV30" i="4" a="1"/>
  <c r="FE237" i="2" a="1"/>
  <c r="Q235" i="4" a="1"/>
  <c r="AT237" i="2" a="1"/>
  <c r="KA31" i="4" a="1"/>
  <c r="JZ184" i="4" a="1"/>
  <c r="CY234" i="2" a="1"/>
  <c r="KA232" i="4" a="1"/>
  <c r="KB224" i="4" a="1"/>
  <c r="JY156" i="4" a="1"/>
  <c r="FZ235" i="4" a="1"/>
  <c r="JK236" i="4" a="1"/>
  <c r="KB150" i="4" a="1"/>
  <c r="FE234" i="4" a="1"/>
  <c r="JW202" i="4" a="1"/>
  <c r="EU237" i="4" a="1"/>
  <c r="FW194" i="2" a="1"/>
  <c r="JW218" i="4" a="1"/>
  <c r="GX237" i="4" a="1"/>
  <c r="FW186" i="2" a="1"/>
  <c r="KC223" i="4" a="1"/>
  <c r="JM235" i="4" a="1"/>
  <c r="EN235" i="4" a="1"/>
  <c r="FW231" i="2" a="1"/>
  <c r="KA164" i="4" a="1"/>
  <c r="GI234" i="4" a="1"/>
  <c r="IS237" i="4" a="1"/>
  <c r="JY194" i="4" a="1"/>
  <c r="FU152" i="2" a="1"/>
  <c r="IA234" i="4" a="1"/>
  <c r="JV145" i="4" a="1"/>
  <c r="FS236" i="4" a="1"/>
  <c r="FL235" i="4" a="1"/>
  <c r="CW237" i="4" a="1"/>
  <c r="FW52" i="2" a="1"/>
  <c r="JY181" i="4" a="1"/>
  <c r="FV51" i="2" a="1"/>
  <c r="FX148" i="2" a="1"/>
  <c r="JZ134" i="4" a="1"/>
  <c r="JZ111" i="4" a="1"/>
  <c r="KA142" i="4" a="1"/>
  <c r="AT235" i="4" a="1"/>
  <c r="AE236" i="4" a="1"/>
  <c r="T237" i="2" a="1"/>
  <c r="FW81" i="2" a="1"/>
  <c r="FH234" i="4" a="1"/>
  <c r="KC66" i="4" a="1"/>
  <c r="JX72" i="4" a="1"/>
  <c r="AC236" i="4" a="1"/>
  <c r="FW58" i="2" a="1"/>
  <c r="EB236" i="4" a="1"/>
  <c r="FY93" i="2" a="1"/>
  <c r="CY236" i="2" a="1"/>
  <c r="KC167" i="4" a="1"/>
  <c r="FU108" i="2" a="1"/>
  <c r="J234" i="4" a="1"/>
  <c r="HY235" i="4" a="1"/>
  <c r="EV238" i="2" a="1"/>
  <c r="JX199" i="4" a="1"/>
  <c r="CS236" i="2" a="1"/>
  <c r="FW211" i="2" a="1"/>
  <c r="JE237" i="4" a="1"/>
  <c r="JZ130" i="4" a="1"/>
  <c r="JV18" i="4" a="1"/>
  <c r="FU102" i="2" a="1"/>
  <c r="JI236" i="4" a="1"/>
  <c r="GU236" i="4" a="1"/>
  <c r="JV90" i="4" a="1"/>
  <c r="U235" i="4" a="1"/>
  <c r="FW32" i="2" a="1"/>
  <c r="JW53" i="4" a="1"/>
  <c r="DE235" i="2" a="1"/>
  <c r="IG238" i="4" a="1"/>
  <c r="I236" i="2" a="1"/>
  <c r="IZ238" i="4" a="1"/>
  <c r="KC152" i="4" a="1"/>
  <c r="EL238" i="2" a="1"/>
  <c r="JY171" i="4" a="1"/>
  <c r="FX188" i="2" a="1"/>
  <c r="KB11" i="4" a="1"/>
  <c r="FW79" i="2" a="1"/>
  <c r="EH234" i="2" a="1"/>
  <c r="EI236" i="4" a="1"/>
  <c r="FJ234" i="4" a="1"/>
  <c r="FT236" i="2" a="1"/>
  <c r="FY112" i="2" a="1"/>
  <c r="JY106" i="4" a="1"/>
  <c r="JW185" i="4" a="1"/>
  <c r="BK238" i="4" a="1"/>
  <c r="EY238" i="4" a="1"/>
  <c r="FY160" i="2" a="1"/>
  <c r="AN236" i="4" a="1"/>
  <c r="FV102" i="2" a="1"/>
  <c r="HQ237" i="4" a="1"/>
  <c r="JX174" i="4" a="1"/>
  <c r="O236" i="4" a="1"/>
  <c r="F238" i="2" a="1"/>
  <c r="JW125" i="4" a="1"/>
  <c r="JQ237" i="4" a="1"/>
  <c r="JY167" i="4" a="1"/>
  <c r="FW64" i="2" a="1"/>
  <c r="B234" i="4" a="1"/>
  <c r="FY172" i="2" a="1"/>
  <c r="DR237" i="2" a="1"/>
  <c r="JX56" i="4" a="1"/>
  <c r="AE236" i="2" a="1"/>
  <c r="DT236" i="4" a="1"/>
  <c r="P235" i="2" a="1"/>
  <c r="FV226" i="2" a="1"/>
  <c r="KC140" i="4" a="1"/>
  <c r="HX237" i="4" a="1"/>
  <c r="DN235" i="2" a="1"/>
  <c r="O236" i="2" a="1"/>
  <c r="FY170" i="2" a="1"/>
  <c r="AP235" i="2" a="1"/>
  <c r="AA235" i="2" a="1"/>
  <c r="BD237" i="2" a="1"/>
  <c r="EE236" i="2" a="1"/>
  <c r="FV174" i="2" a="1"/>
  <c r="AM236" i="4" a="1"/>
  <c r="JY107" i="4" a="1"/>
  <c r="JY191" i="4" a="1"/>
  <c r="JZ179" i="4" a="1"/>
  <c r="FW157" i="2" a="1"/>
  <c r="JX142" i="4" a="1"/>
  <c r="JV72" i="4" a="1"/>
  <c r="CJ235" i="4" a="1"/>
  <c r="JV26" i="4" a="1"/>
  <c r="KB65" i="4" a="1"/>
  <c r="IQ238" i="4" a="1"/>
  <c r="EI238" i="2" a="1"/>
  <c r="JZ153" i="4" a="1"/>
  <c r="K234" i="2" a="1"/>
  <c r="AM234" i="4" a="1"/>
  <c r="FW16" i="2" a="1"/>
  <c r="FV19" i="2" a="1"/>
  <c r="KB80" i="4" a="1"/>
  <c r="CX237" i="2" a="1"/>
  <c r="M236" i="4" a="1"/>
  <c r="FY29" i="2" a="1"/>
  <c r="CZ234" i="4" a="1"/>
  <c r="JW147" i="4" a="1"/>
  <c r="KC156" i="4" a="1"/>
  <c r="AH234" i="2" a="1"/>
  <c r="FV84" i="2" a="1"/>
  <c r="JZ8" i="4" a="1"/>
  <c r="AG236" i="2" a="1"/>
  <c r="CR237" i="2" a="1"/>
  <c r="KC218" i="4" a="1"/>
  <c r="JV185" i="4" a="1"/>
  <c r="IR234" i="4" a="1"/>
  <c r="JV228" i="4" a="1"/>
  <c r="CL237" i="4" a="1"/>
  <c r="EJ235" i="2" a="1"/>
  <c r="JX119" i="4" a="1"/>
  <c r="HM236" i="4" a="1"/>
  <c r="EU236" i="4" a="1"/>
  <c r="KA227" i="4" a="1"/>
  <c r="CF238" i="4" a="1"/>
  <c r="JT238" i="4" a="1"/>
  <c r="FY21" i="2" a="1"/>
  <c r="IC235" i="4" a="1"/>
  <c r="FY169" i="2" a="1"/>
  <c r="EX235" i="2" a="1"/>
  <c r="FN237" i="2" a="1"/>
  <c r="KB10" i="4" a="1"/>
  <c r="FV190" i="2" a="1"/>
  <c r="DY235" i="4" a="1"/>
  <c r="BP235" i="2" a="1"/>
  <c r="FV195" i="2" a="1"/>
  <c r="EA238" i="2" a="1"/>
  <c r="AN238" i="2" a="1"/>
  <c r="KC229" i="4" a="1"/>
  <c r="KB221" i="4" a="1"/>
  <c r="KC160" i="4" a="1"/>
  <c r="FU190" i="2" a="1"/>
  <c r="FU20" i="2" a="1"/>
  <c r="D236" i="4" a="1"/>
  <c r="FU217" i="2" a="1"/>
  <c r="AR237" i="4" a="1"/>
  <c r="FV103" i="2" a="1"/>
  <c r="DV234" i="2" a="1"/>
  <c r="KB187" i="4" a="1"/>
  <c r="JV178" i="4" a="1"/>
  <c r="IF236" i="4" a="1"/>
  <c r="JX129" i="4" a="1"/>
  <c r="JO236" i="4" a="1"/>
  <c r="EI235" i="4" a="1"/>
  <c r="FX214" i="2" a="1"/>
  <c r="G235" i="2" a="1"/>
  <c r="JW57" i="4" a="1"/>
  <c r="JV212" i="4" a="1"/>
  <c r="JZ210" i="4" a="1"/>
  <c r="JY45" i="4" a="1"/>
  <c r="FX164" i="2" a="1"/>
  <c r="CT237" i="2" a="1"/>
  <c r="IJ238" i="4" a="1"/>
  <c r="KA156" i="4" a="1"/>
  <c r="FU179" i="2" a="1"/>
  <c r="KB228" i="4" a="1"/>
  <c r="FW200" i="2" a="1"/>
  <c r="FU169" i="2" a="1"/>
  <c r="HP236" i="4" a="1"/>
  <c r="FY195" i="2" a="1"/>
  <c r="BT235" i="2" a="1"/>
  <c r="JW16" i="4" a="1"/>
  <c r="KB186" i="4" a="1"/>
  <c r="KA39" i="4" a="1"/>
  <c r="JZ157" i="4" a="1"/>
  <c r="J236" i="2" a="1"/>
  <c r="AA235" i="4" a="1"/>
  <c r="BV234" i="2" a="1"/>
  <c r="KC171" i="4" a="1"/>
  <c r="S234" i="4" a="1"/>
  <c r="KB232" i="4" a="1"/>
  <c r="JZ189" i="4" a="1"/>
  <c r="CV235" i="4" a="1"/>
  <c r="HJ238" i="4" a="1"/>
  <c r="DJ238" i="2" a="1"/>
  <c r="FW203" i="2" a="1"/>
  <c r="JZ178" i="4" a="1"/>
  <c r="JY51" i="4" a="1"/>
  <c r="FX49" i="2" a="1"/>
  <c r="FF238" i="4" a="1"/>
  <c r="FV212" i="2" a="1"/>
  <c r="FU145" i="2" a="1"/>
  <c r="JX116" i="4" a="1"/>
  <c r="JW162" i="4" a="1"/>
  <c r="EH236" i="4" a="1"/>
  <c r="KB82" i="4" a="1"/>
  <c r="X235" i="4" a="1"/>
  <c r="FU153" i="2" a="1"/>
  <c r="DJ237" i="2" a="1"/>
  <c r="BL235" i="4" a="1"/>
  <c r="JW193" i="4" a="1"/>
  <c r="KC99" i="4" a="1"/>
  <c r="IO234" i="4" a="1"/>
  <c r="KC204" i="4" a="1"/>
  <c r="FY206" i="2" a="1"/>
  <c r="DP237" i="4" a="1"/>
  <c r="DM236" i="2" a="1"/>
  <c r="CD238" i="4" a="1"/>
  <c r="KC155" i="4" a="1"/>
  <c r="JV10" i="4" a="1"/>
  <c r="AE238" i="4" a="1"/>
  <c r="JV189" i="4" a="1"/>
  <c r="U237" i="4" a="1"/>
  <c r="JZ201" i="4" a="1"/>
  <c r="JG237" i="4" a="1"/>
  <c r="FX22" i="2" a="1"/>
  <c r="KC116" i="4" a="1"/>
  <c r="FQ234" i="4" a="1"/>
  <c r="GW236" i="4" a="1"/>
  <c r="AC237" i="4" a="1"/>
  <c r="FY220" i="2" a="1"/>
  <c r="D234" i="2" a="1"/>
  <c r="AA238" i="4" a="1"/>
  <c r="CL238" i="4" a="1"/>
  <c r="FU69" i="2" a="1"/>
  <c r="FX28" i="2" a="1"/>
  <c r="KB212" i="4" a="1"/>
  <c r="KA47" i="4" a="1"/>
  <c r="JW10" i="4" a="1"/>
  <c r="BK235" i="4" a="1"/>
  <c r="KA55" i="4" a="1"/>
  <c r="FU224" i="2" a="1"/>
  <c r="FY104" i="2" a="1"/>
  <c r="JW46" i="4" a="1"/>
  <c r="JZ71" i="4" a="1"/>
  <c r="KC100" i="4" a="1"/>
  <c r="JY18" i="4" a="1"/>
  <c r="BX238" i="2" a="1"/>
  <c r="T238" i="2" a="1"/>
  <c r="FU101" i="2" a="1"/>
  <c r="FD238" i="2" a="1"/>
  <c r="FU120" i="2" a="1"/>
  <c r="FT235" i="2" a="1"/>
  <c r="KB169" i="4" a="1"/>
  <c r="FG236" i="2" a="1"/>
  <c r="FX145" i="2" a="1"/>
  <c r="FW139" i="2" a="1"/>
  <c r="FY145" i="2" a="1"/>
  <c r="FY39" i="2" a="1"/>
  <c r="JW104" i="4" a="1"/>
  <c r="FX229" i="2" a="1"/>
  <c r="FY158" i="2" a="1"/>
  <c r="JD234" i="4" a="1"/>
  <c r="FX92" i="2" a="1"/>
  <c r="FV148" i="2" a="1"/>
  <c r="JN235" i="4" a="1"/>
  <c r="HS237" i="4" a="1"/>
  <c r="BJ238" i="2" a="1"/>
  <c r="M235" i="2" a="1"/>
  <c r="FV154" i="2" a="1"/>
  <c r="EO236" i="4" a="1"/>
  <c r="B238" i="2" a="1"/>
  <c r="JX205" i="4" a="1"/>
  <c r="FY98" i="2" a="1"/>
  <c r="FW148" i="2" a="1"/>
  <c r="X234" i="2" a="1"/>
  <c r="KB151" i="4" a="1"/>
  <c r="L237" i="2" a="1"/>
  <c r="FX34" i="2" a="1"/>
  <c r="Y235" i="2" a="1"/>
  <c r="FW67" i="2" a="1"/>
  <c r="CY238" i="2" a="1"/>
  <c r="EJ236" i="4" a="1"/>
  <c r="BP235" i="4" a="1"/>
  <c r="IZ235" i="4" a="1"/>
  <c r="JX164" i="4" a="1"/>
  <c r="JX169" i="4" a="1"/>
  <c r="FY127" i="2" a="1"/>
  <c r="KB118" i="4" a="1"/>
  <c r="BB236" i="2" a="1"/>
  <c r="FU139" i="2" a="1"/>
  <c r="FX187" i="2" a="1"/>
  <c r="KC59" i="4" a="1"/>
  <c r="AH238" i="4" a="1"/>
  <c r="JV150" i="4" a="1"/>
  <c r="CU238" i="4" a="1"/>
  <c r="JZ20" i="4" a="1"/>
  <c r="KC128" i="4" a="1"/>
  <c r="FY71" i="2" a="1"/>
  <c r="JY104" i="4" a="1"/>
  <c r="GG236" i="4" a="1"/>
  <c r="GA235" i="4" a="1"/>
  <c r="K238" i="4" a="1"/>
  <c r="BY237" i="2" a="1"/>
  <c r="EG234" i="4" a="1"/>
  <c r="KB111" i="4" a="1"/>
  <c r="IA235" i="4" a="1"/>
  <c r="DU235" i="4" a="1"/>
  <c r="AY235" i="4" a="1"/>
  <c r="JY145" i="4" a="1"/>
  <c r="JY218" i="4" a="1"/>
  <c r="DH234" i="2" a="1"/>
  <c r="BB235" i="4" a="1"/>
  <c r="JV148" i="4" a="1"/>
  <c r="EW235" i="2" a="1"/>
  <c r="AB237" i="4" a="1"/>
  <c r="FW9" i="2" a="1"/>
  <c r="JZ100" i="4" a="1"/>
  <c r="FX201" i="2" a="1"/>
  <c r="M237" i="4" a="1"/>
  <c r="KB26" i="4" a="1"/>
  <c r="JZ26" i="4" a="1"/>
  <c r="JX15" i="4" a="1"/>
  <c r="FV150" i="2" a="1"/>
  <c r="JU237" i="4" a="1"/>
  <c r="FW126" i="2" a="1"/>
  <c r="IO238" i="4" a="1"/>
  <c r="FU226" i="2" a="1"/>
  <c r="F237" i="4" a="1"/>
  <c r="FV124" i="2" a="1"/>
  <c r="BK238" i="2" a="1"/>
  <c r="FV50" i="2" a="1"/>
  <c r="Z234" i="2" a="1"/>
  <c r="FX20" i="2" a="1"/>
  <c r="FU43" i="2" a="1"/>
  <c r="FX175" i="2" a="1"/>
  <c r="DF235" i="2" a="1"/>
  <c r="JY189" i="4" a="1"/>
  <c r="GM237" i="4" a="1"/>
  <c r="JX180" i="4" a="1"/>
  <c r="DL235" i="4" a="1"/>
  <c r="JY59" i="4" a="1"/>
  <c r="JV82" i="4" a="1"/>
  <c r="HT235" i="4" a="1"/>
  <c r="JL235" i="4" a="1"/>
  <c r="DI238" i="4" a="1"/>
  <c r="EX236" i="2" a="1"/>
  <c r="KB93" i="4" a="1"/>
  <c r="CI234" i="4" a="1"/>
  <c r="KB125" i="4" a="1"/>
  <c r="JV142" i="4" a="1"/>
  <c r="FU86" i="2" a="1"/>
  <c r="FV16" i="2" a="1"/>
  <c r="KC198" i="4" a="1"/>
  <c r="FY56" i="2" a="1"/>
  <c r="JY193" i="4" a="1"/>
  <c r="KA30" i="4" a="1"/>
  <c r="BI235" i="4" a="1"/>
  <c r="JY128" i="4" a="1"/>
  <c r="FW236" i="4" a="1"/>
  <c r="KC125" i="4" a="1"/>
  <c r="FY176" i="2" a="1"/>
  <c r="FV189" i="2" a="1"/>
  <c r="BD235" i="2" a="1"/>
  <c r="ED236" i="4" a="1"/>
  <c r="JX115" i="4" a="1"/>
  <c r="FV188" i="2" a="1"/>
  <c r="JE238" i="4" a="1"/>
  <c r="FV55" i="2" a="1"/>
  <c r="KA172" i="4" a="1"/>
  <c r="JY12" i="4" a="1"/>
  <c r="KB119" i="4" a="1"/>
  <c r="FI237" i="4" a="1"/>
  <c r="JY100" i="4" a="1"/>
  <c r="AS235" i="4" a="1"/>
  <c r="KB219" i="4" a="1"/>
  <c r="FW25" i="2" a="1"/>
  <c r="FX128" i="2" a="1"/>
  <c r="HL238" i="4" a="1"/>
  <c r="GF235" i="4" a="1"/>
  <c r="EO236" i="2" a="1"/>
  <c r="DG237" i="4" a="1"/>
  <c r="BI235" i="2" a="1"/>
  <c r="JY81" i="4" a="1"/>
  <c r="KA121" i="4" a="1"/>
  <c r="T235" i="2" a="1"/>
  <c r="JV85" i="4" a="1"/>
  <c r="JC238" i="4" a="1"/>
  <c r="FX68" i="2" a="1"/>
  <c r="DI235" i="2" a="1"/>
  <c r="KB69" i="4" a="1"/>
  <c r="JZ172" i="4" a="1"/>
  <c r="KA224" i="4" a="1"/>
  <c r="JY146" i="4" a="1"/>
  <c r="CM235" i="2" a="1"/>
  <c r="KA133" i="4" a="1"/>
  <c r="JY173" i="4" a="1"/>
  <c r="FX113" i="2" a="1"/>
  <c r="CS237" i="2" a="1"/>
  <c r="DJ235" i="4" a="1"/>
  <c r="CK238" i="2" a="1"/>
  <c r="JY114" i="4" a="1"/>
  <c r="FY211" i="2" a="1"/>
  <c r="FU128" i="2" a="1"/>
  <c r="FW137" i="2" a="1"/>
  <c r="KA115" i="4" a="1"/>
  <c r="CS238" i="4" a="1"/>
  <c r="AB234" i="2" a="1"/>
  <c r="BA236" i="2" a="1"/>
  <c r="FX69" i="2" a="1"/>
  <c r="KC102" i="4" a="1"/>
  <c r="JV187" i="4" a="1"/>
  <c r="FY201" i="2" a="1"/>
  <c r="JF234" i="4" a="1"/>
  <c r="JZ93" i="4" a="1"/>
  <c r="HF236" i="4" a="1"/>
  <c r="T236" i="4" a="1"/>
  <c r="BR238" i="2" a="1"/>
  <c r="KA129" i="4" a="1"/>
  <c r="JX110" i="4" a="1"/>
  <c r="JZ147" i="4" a="1"/>
  <c r="DC237" i="4" a="1"/>
  <c r="JW65" i="4" a="1"/>
  <c r="EU235" i="2" a="1"/>
  <c r="CS235" i="2" a="1"/>
  <c r="FX123" i="2" a="1"/>
  <c r="JZ131" i="4" a="1"/>
  <c r="DP235" i="4" a="1"/>
  <c r="GN234" i="4" a="1"/>
  <c r="AE238" i="2" a="1"/>
  <c r="ET236" i="2" a="1"/>
  <c r="FW88" i="2" a="1"/>
  <c r="II235" i="4" a="1"/>
  <c r="CC237" i="2" a="1"/>
  <c r="FW193" i="2" a="1"/>
  <c r="KB136" i="4" a="1"/>
  <c r="AG238" i="4" a="1"/>
  <c r="GM234" i="4" a="1"/>
  <c r="FW206" i="2" a="1"/>
  <c r="FW94" i="2" a="1"/>
  <c r="HA237" i="4" a="1"/>
  <c r="DH235" i="4" a="1"/>
  <c r="KA169" i="4" a="1"/>
  <c r="EG234" i="2" a="1"/>
  <c r="JZ146" i="4" a="1"/>
  <c r="GO237" i="4" a="1"/>
  <c r="FU89" i="2" a="1"/>
  <c r="JX62" i="4" a="1"/>
  <c r="KB156" i="4" a="1"/>
  <c r="GI238" i="4" a="1"/>
  <c r="KB92" i="4" a="1"/>
  <c r="FT238" i="4" a="1"/>
  <c r="JX168" i="4" a="1"/>
  <c r="GT234" i="4" a="1"/>
  <c r="KA44" i="4" a="1"/>
  <c r="JV88" i="4" a="1"/>
  <c r="KA113" i="4" a="1"/>
  <c r="CX236" i="4" a="1"/>
  <c r="FX55" i="2" a="1"/>
  <c r="FU198" i="2" a="1"/>
  <c r="FI238" i="2" a="1"/>
  <c r="FV202" i="2" a="1"/>
  <c r="IQ236" i="4" a="1"/>
  <c r="JB236" i="4" a="1"/>
  <c r="FX44" i="2" a="1"/>
  <c r="KA111" i="4" a="1"/>
  <c r="FM237" i="2" a="1"/>
  <c r="FU38" i="2" a="1"/>
  <c r="FV164" i="2" a="1"/>
  <c r="CY238" i="4" a="1"/>
  <c r="KA141" i="4" a="1"/>
  <c r="V235" i="2" a="1"/>
  <c r="KA92" i="4" a="1"/>
  <c r="FW45" i="2" a="1"/>
  <c r="FY45" i="2" a="1"/>
  <c r="FY205" i="2" a="1"/>
  <c r="FV69" i="2" a="1"/>
  <c r="J235" i="4" a="1"/>
  <c r="JZ94" i="4" a="1"/>
  <c r="JW99" i="4" a="1"/>
  <c r="JP234" i="4" a="1"/>
  <c r="FK238" i="2" a="1"/>
  <c r="KA77" i="4" a="1"/>
  <c r="KC197" i="4" a="1"/>
  <c r="BX237" i="4" a="1"/>
  <c r="JY49" i="4" a="1"/>
  <c r="CZ236" i="2" a="1"/>
  <c r="FH235" i="2" a="1"/>
  <c r="JZ75" i="4" a="1"/>
  <c r="S236" i="4" a="1"/>
  <c r="R234" i="4" a="1"/>
  <c r="AC235" i="4" a="1"/>
  <c r="JK234" i="4" a="1"/>
  <c r="FN238" i="4" a="1"/>
  <c r="AH235" i="2" a="1"/>
  <c r="JJ238" i="4" a="1"/>
  <c r="GI237" i="4" a="1"/>
  <c r="KC81" i="4" a="1"/>
  <c r="FU106" i="2" a="1"/>
  <c r="DV236" i="2" a="1"/>
  <c r="J234" i="2" a="1"/>
  <c r="KB222" i="4" a="1"/>
  <c r="JV9" i="4" a="1"/>
  <c r="FY131" i="2" a="1"/>
  <c r="FY226" i="2" a="1"/>
  <c r="KC213" i="4" a="1"/>
  <c r="JV230" i="4" a="1"/>
  <c r="BL237" i="4" a="1"/>
  <c r="JW78" i="4" a="1"/>
  <c r="JZ126" i="4" a="1"/>
  <c r="FU140" i="2" a="1"/>
  <c r="FZ237" i="4" a="1"/>
  <c r="JV195" i="4" a="1"/>
  <c r="JY37" i="4" a="1"/>
  <c r="FV220" i="2" a="1"/>
  <c r="FX204" i="2" a="1"/>
  <c r="BH235" i="2" a="1"/>
  <c r="FY194" i="2" a="1"/>
  <c r="FW230" i="2" a="1"/>
  <c r="CY235" i="4" a="1"/>
  <c r="AW237" i="4" a="1"/>
  <c r="BW236" i="2" a="1"/>
  <c r="KA100" i="4" a="1"/>
  <c r="ET237" i="2" a="1"/>
  <c r="JZ175" i="4" a="1"/>
  <c r="JZ230" i="4" a="1"/>
  <c r="KA106" i="4" a="1"/>
  <c r="CQ236" i="2" a="1"/>
  <c r="HV235" i="4" a="1"/>
  <c r="Q234" i="4" a="1"/>
  <c r="JX118" i="4" a="1"/>
  <c r="CA237" i="4" a="1"/>
  <c r="CF234" i="4" a="1"/>
  <c r="GO234" i="4" a="1"/>
  <c r="KB54" i="4" a="1"/>
  <c r="EP234" i="4" a="1"/>
  <c r="H235" i="2" a="1"/>
  <c r="KC123" i="4" a="1"/>
  <c r="KC141" i="4" a="1"/>
  <c r="JY48" i="4" a="1"/>
  <c r="DR234" i="2" a="1"/>
  <c r="BF236" i="2" a="1"/>
  <c r="KB165" i="4" a="1"/>
  <c r="EV236" i="4" a="1"/>
  <c r="HP234" i="4" a="1"/>
  <c r="JW134" i="4" a="1"/>
  <c r="D234" i="4" a="1"/>
  <c r="FX78" i="2" a="1"/>
  <c r="JV81" i="4" a="1"/>
  <c r="KA229" i="4" a="1"/>
  <c r="BS235" i="4" a="1"/>
  <c r="HX236" i="4" a="1"/>
  <c r="DH234" i="4" a="1"/>
  <c r="FW118" i="2" a="1"/>
  <c r="BH237" i="2" a="1"/>
  <c r="HT234" i="4" a="1"/>
  <c r="FU146" i="2" a="1"/>
  <c r="JX81" i="4" a="1"/>
  <c r="FC234" i="4" a="1"/>
  <c r="FX66" i="2" a="1"/>
  <c r="Z234" i="4" a="1"/>
  <c r="JZ99" i="4" a="1"/>
  <c r="JX198" i="4" a="1"/>
  <c r="FX146" i="2" a="1"/>
  <c r="BH236" i="2" a="1"/>
  <c r="JV50" i="4" a="1"/>
  <c r="KB112" i="4" a="1"/>
  <c r="FV74" i="2" a="1"/>
  <c r="JJ234" i="4" a="1"/>
  <c r="JW35" i="4" a="1"/>
  <c r="BR234" i="4" a="1"/>
  <c r="HM237" i="4" a="1"/>
  <c r="CL237" i="2" a="1"/>
  <c r="Z235" i="2" a="1"/>
  <c r="JV75" i="4" a="1"/>
  <c r="JX74" i="4" a="1"/>
  <c r="KC105" i="4" a="1"/>
  <c r="DM238" i="4" a="1"/>
  <c r="AJ235" i="2" a="1"/>
  <c r="GS237" i="4" a="1"/>
  <c r="DM234" i="4" a="1"/>
  <c r="FY188" i="2" a="1"/>
  <c r="AB234" i="4" a="1"/>
  <c r="IM234" i="4" a="1"/>
  <c r="FY33" i="2" a="1"/>
  <c r="KA114" i="4" a="1"/>
  <c r="FY43" i="2" a="1"/>
  <c r="FW150" i="2" a="1"/>
  <c r="FX129" i="2" a="1"/>
  <c r="JZ229" i="4" a="1"/>
  <c r="EZ234" i="4" a="1"/>
  <c r="JY62" i="4" a="1"/>
  <c r="KC203" i="4" a="1"/>
  <c r="JY119" i="4" a="1"/>
  <c r="IZ237" i="4" a="1"/>
  <c r="KC92" i="4" a="1"/>
  <c r="FW189" i="2" a="1"/>
  <c r="JV201" i="4" a="1"/>
  <c r="JX125" i="4" a="1"/>
  <c r="KC72" i="4" a="1"/>
  <c r="KB12" i="4" a="1"/>
  <c r="JZ107" i="4" a="1"/>
  <c r="EX234" i="4" a="1"/>
  <c r="JZ216" i="4" a="1"/>
  <c r="JW214" i="4" a="1"/>
  <c r="JX131" i="4" a="1"/>
  <c r="FV149" i="2" a="1"/>
  <c r="EM238" i="4" a="1"/>
  <c r="CQ235" i="4" a="1"/>
  <c r="FJ237" i="4" a="1"/>
  <c r="KC144" i="4" a="1"/>
  <c r="KC195" i="4" a="1"/>
  <c r="BE237" i="2" a="1"/>
  <c r="IE236" i="4" a="1"/>
  <c r="AI235" i="2" a="1"/>
  <c r="W235" i="4" a="1"/>
  <c r="Y234" i="4" a="1"/>
  <c r="CB234" i="4" a="1"/>
  <c r="EB238" i="4" a="1"/>
  <c r="IK234" i="4" a="1"/>
  <c r="EQ237" i="4" a="1"/>
  <c r="AZ237" i="4" a="1"/>
  <c r="EB237" i="2" a="1"/>
  <c r="JV192" i="4" a="1"/>
  <c r="CG237" i="2" a="1"/>
  <c r="CQ234" i="4" a="1"/>
  <c r="FU49" i="2" a="1"/>
  <c r="JZ120" i="4" a="1"/>
  <c r="JY22" i="4" a="1"/>
  <c r="GR238" i="4" a="1"/>
  <c r="FY133" i="2" a="1"/>
  <c r="DV237" i="4" a="1"/>
  <c r="FV171" i="2" a="1"/>
  <c r="KB143" i="4" a="1"/>
  <c r="CO235" i="4" a="1"/>
  <c r="JY166" i="4" a="1"/>
  <c r="FV161" i="2" a="1"/>
  <c r="FY171" i="2" a="1"/>
  <c r="JW221" i="4" a="1"/>
  <c r="KC106" i="4" a="1"/>
  <c r="AR237" i="2" a="1"/>
  <c r="EV238" i="4" a="1"/>
  <c r="CM236" i="4" a="1"/>
  <c r="DS237" i="2" a="1"/>
  <c r="W237" i="2" a="1"/>
  <c r="DQ238" i="2" a="1"/>
  <c r="FX218" i="2" a="1"/>
  <c r="FW141" i="2" a="1"/>
  <c r="KC135" i="4" a="1"/>
  <c r="U237" i="2" a="1"/>
  <c r="JX201" i="4" a="1"/>
  <c r="FY159" i="2" a="1"/>
  <c r="IU234" i="4" a="1"/>
  <c r="KB110" i="4" a="1"/>
  <c r="DU236" i="4" a="1"/>
  <c r="HE235" i="4" a="1"/>
  <c r="JX46" i="4" a="1"/>
  <c r="ID238" i="4" a="1"/>
  <c r="FU132" i="2" a="1"/>
  <c r="FW220" i="2" a="1"/>
  <c r="FV158" i="2" a="1"/>
  <c r="H236" i="4" a="1"/>
  <c r="FX194" i="2" a="1"/>
  <c r="DF238" i="2" a="1"/>
  <c r="FU161" i="2" a="1"/>
  <c r="FG237" i="2" a="1"/>
  <c r="Q238" i="4" a="1"/>
  <c r="F235" i="4" a="1"/>
  <c r="HH238" i="4" a="1"/>
  <c r="JX195" i="4" a="1"/>
  <c r="FU37" i="2" a="1"/>
  <c r="JZ27" i="4" a="1"/>
  <c r="JX29" i="4" a="1"/>
  <c r="EY235" i="4" a="1"/>
  <c r="FY163" i="2" a="1"/>
  <c r="JW14" i="4" a="1"/>
  <c r="BO234" i="4" a="1"/>
  <c r="EU235" i="4" a="1"/>
  <c r="BQ236" i="2" a="1"/>
  <c r="FU124" i="2" a="1"/>
  <c r="JV126" i="4" a="1"/>
  <c r="KC114" i="4" a="1"/>
  <c r="BK237" i="2" a="1"/>
  <c r="FY77" i="2" a="1"/>
  <c r="FN236" i="2" a="1"/>
  <c r="FU84" i="2" a="1"/>
  <c r="JX65" i="4" a="1"/>
  <c r="KB201" i="4" a="1"/>
  <c r="T236" i="2" a="1"/>
  <c r="FX90" i="2" a="1"/>
  <c r="FM235" i="2" a="1"/>
  <c r="KB193" i="4" a="1"/>
  <c r="FL237" i="2" a="1"/>
  <c r="BD236" i="4" a="1"/>
  <c r="KA124" i="4" a="1"/>
  <c r="JV95" i="4" a="1"/>
  <c r="BD234" i="4" a="1"/>
  <c r="KB190" i="4" a="1"/>
  <c r="Q237" i="2" a="1"/>
  <c r="KB162" i="4" a="1"/>
  <c r="FD234" i="4" a="1"/>
  <c r="JV96" i="4" a="1"/>
  <c r="FY232" i="2" a="1"/>
  <c r="JX37" i="4" a="1"/>
  <c r="BJ235" i="2" a="1"/>
  <c r="KC94" i="4" a="1"/>
  <c r="KA18" i="4" a="1"/>
  <c r="AH234" i="4" a="1"/>
  <c r="JV76" i="4" a="1"/>
  <c r="EZ235" i="4" a="1"/>
  <c r="C237" i="2" a="1"/>
  <c r="JH238" i="4" a="1"/>
  <c r="JY58" i="4" a="1"/>
  <c r="GJ236" i="4" a="1"/>
  <c r="AB238" i="4" a="1"/>
  <c r="CM234" i="2" a="1"/>
  <c r="FL234" i="4" a="1"/>
  <c r="JY183" i="4" a="1"/>
  <c r="EW238" i="2" a="1"/>
  <c r="JZ226" i="4" a="1"/>
  <c r="DY234" i="4" a="1"/>
  <c r="EA236" i="2" a="1"/>
  <c r="KA83" i="4" a="1"/>
  <c r="IC237" i="4" a="1"/>
  <c r="JQ238" i="4" a="1"/>
  <c r="HY234" i="4" a="1"/>
  <c r="FH234" i="2" a="1"/>
  <c r="DE236" i="2" a="1"/>
  <c r="KC89" i="4" a="1"/>
  <c r="EA235" i="2" a="1"/>
  <c r="D237" i="4" a="1"/>
  <c r="FO234" i="4" a="1"/>
  <c r="FU199" i="2" a="1"/>
  <c r="FW86" i="2" a="1"/>
  <c r="AN234" i="2" a="1"/>
  <c r="JY176" i="4" a="1"/>
  <c r="FF234" i="2" a="1"/>
  <c r="EA236" i="4" a="1"/>
  <c r="FY185" i="2" a="1"/>
  <c r="HN237" i="4" a="1"/>
  <c r="IH238" i="4" a="1"/>
  <c r="EN238" i="2" a="1"/>
  <c r="KB57" i="4" a="1"/>
  <c r="JK237" i="4" a="1"/>
  <c r="ES238" i="4" a="1"/>
  <c r="Q236" i="4" a="1"/>
  <c r="KB50" i="4" a="1"/>
  <c r="KA134" i="4" a="1"/>
  <c r="DT234" i="2" a="1"/>
  <c r="FX109" i="2" a="1"/>
  <c r="AR236" i="2" a="1"/>
  <c r="FV44" i="2" a="1"/>
  <c r="FU77" i="2" a="1"/>
  <c r="FY16" i="2" a="1"/>
  <c r="KC8" i="4" a="1"/>
  <c r="JW100" i="4" a="1"/>
  <c r="JW217" i="4" a="1"/>
  <c r="BO235" i="4" a="1"/>
  <c r="FE238" i="2" a="1"/>
  <c r="BM238" i="4" a="1"/>
  <c r="FY113" i="2" a="1"/>
  <c r="AY236" i="2" a="1"/>
  <c r="JW90" i="4" a="1"/>
  <c r="IX237" i="4" a="1"/>
  <c r="JZ219" i="4" a="1"/>
  <c r="KB96" i="4" a="1"/>
  <c r="CV238" i="2" a="1"/>
  <c r="FW103" i="2" a="1"/>
  <c r="FX45" i="2" a="1"/>
  <c r="FM237" i="4" a="1"/>
  <c r="HI235" i="4" a="1"/>
  <c r="FW160" i="2" a="1"/>
  <c r="FX32" i="2" a="1"/>
  <c r="JV222" i="4" a="1"/>
  <c r="FW232" i="2" a="1"/>
  <c r="DB237" i="4" a="1"/>
  <c r="FV106" i="2" a="1"/>
  <c r="FI238" i="4" a="1"/>
  <c r="FY52" i="2" a="1"/>
  <c r="KB144" i="4" a="1"/>
  <c r="FY46" i="2" a="1"/>
  <c r="JY64" i="4" a="1"/>
  <c r="FW142" i="2" a="1"/>
  <c r="BI236" i="2" a="1"/>
  <c r="JW21" i="4" a="1"/>
  <c r="FX215" i="2" a="1"/>
  <c r="FS235" i="4" a="1"/>
  <c r="GY236" i="4" a="1"/>
  <c r="FY218" i="2" a="1"/>
  <c r="FX51" i="2" a="1"/>
  <c r="FV10" i="2" a="1"/>
  <c r="G238" i="4" a="1"/>
  <c r="HJ236" i="4" a="1"/>
  <c r="FU36" i="2" a="1"/>
  <c r="DB236" i="2" a="1"/>
  <c r="FY139" i="2" a="1"/>
  <c r="FY28" i="2" a="1"/>
  <c r="FX183" i="2" a="1"/>
  <c r="JY204" i="4" a="1"/>
  <c r="DC234" i="2" a="1"/>
  <c r="KA211" i="4" a="1"/>
  <c r="JZ199" i="4" a="1"/>
  <c r="JZ32" i="4" a="1"/>
  <c r="FY85" i="2" a="1"/>
  <c r="BJ236" i="4" a="1"/>
  <c r="FV178" i="2" a="1"/>
  <c r="FV116" i="2" a="1"/>
  <c r="JW87" i="4" a="1"/>
  <c r="CA235" i="4" a="1"/>
  <c r="JX225" i="4" a="1"/>
  <c r="KA116" i="4" a="1"/>
  <c r="JY159" i="4" a="1"/>
  <c r="JV121" i="4" a="1"/>
  <c r="KB145" i="4" a="1"/>
  <c r="CM236" i="2" a="1"/>
  <c r="JZ188" i="4" a="1"/>
  <c r="DD234" i="4" a="1"/>
  <c r="DR237" i="4" a="1"/>
  <c r="IP234" i="4" a="1"/>
  <c r="JY38" i="4" a="1"/>
  <c r="JZ30" i="4" a="1"/>
  <c r="AD238" i="4" a="1"/>
  <c r="JX99" i="4" a="1"/>
  <c r="KA10" i="4" a="1"/>
  <c r="EA234" i="4" a="1"/>
  <c r="HH236" i="4" a="1"/>
  <c r="CM235" i="4" a="1"/>
  <c r="IK235" i="4" a="1"/>
  <c r="JZ38" i="4" a="1"/>
  <c r="BV236" i="2" a="1"/>
  <c r="IZ236" i="4" a="1"/>
  <c r="AH236" i="4" a="1"/>
  <c r="FX140" i="2" a="1"/>
  <c r="FV112" i="2" a="1"/>
  <c r="EA238" i="4" a="1"/>
  <c r="DW238" i="2" a="1"/>
  <c r="AY236" i="4" a="1"/>
  <c r="DW237" i="4" a="1"/>
  <c r="CT236" i="4" a="1"/>
  <c r="JY99" i="4" a="1"/>
  <c r="KB60" i="4" a="1"/>
  <c r="JW123" i="4" a="1"/>
  <c r="KA128" i="4" a="1"/>
  <c r="JV70" i="4" a="1"/>
  <c r="FJ234" i="2" a="1"/>
  <c r="JV229" i="4" a="1"/>
  <c r="JZ88" i="4" a="1"/>
  <c r="E234" i="4" a="1"/>
  <c r="JU234" i="4" a="1"/>
  <c r="FY215" i="2" a="1"/>
  <c r="FY190" i="2" a="1"/>
  <c r="BZ237" i="4" a="1"/>
  <c r="AW234" i="4" a="1"/>
  <c r="JW36" i="4" a="1"/>
  <c r="T234" i="2" a="1"/>
  <c r="KB47" i="4" a="1"/>
  <c r="FY40" i="2" a="1"/>
  <c r="DY237" i="2" a="1"/>
  <c r="BY234" i="2" a="1"/>
  <c r="BU238" i="2" a="1"/>
  <c r="KC146" i="4" a="1"/>
  <c r="JZ50" i="4" a="1"/>
  <c r="CA237" i="2" a="1"/>
  <c r="KB137" i="4" a="1"/>
  <c r="FV119" i="2" a="1"/>
  <c r="GL238" i="4" a="1"/>
  <c r="DI234" i="4" a="1"/>
  <c r="IW238" i="4" a="1"/>
  <c r="BW238" i="4" a="1"/>
  <c r="KB21" i="4" a="1"/>
  <c r="EP234" i="2" a="1"/>
  <c r="BU236" i="2" a="1"/>
  <c r="FY164" i="2" a="1"/>
  <c r="FU148" i="2" a="1"/>
  <c r="FX160" i="2" a="1"/>
  <c r="KB70" i="4" a="1"/>
  <c r="JW61" i="4" a="1"/>
  <c r="FV151" i="2" a="1"/>
  <c r="JY163" i="4" a="1"/>
  <c r="FW56" i="2" a="1"/>
  <c r="FY61" i="2" a="1"/>
  <c r="AY234" i="4" a="1"/>
  <c r="JY133" i="4" a="1"/>
  <c r="FX15" i="2" a="1"/>
  <c r="FY41" i="2" a="1"/>
  <c r="FV155" i="2" a="1"/>
  <c r="EZ237" i="2" a="1"/>
  <c r="JV138" i="4" a="1"/>
  <c r="BJ236" i="2" a="1"/>
  <c r="DV236" i="4" a="1"/>
  <c r="KA58" i="4" a="1"/>
  <c r="FX197" i="2" a="1"/>
  <c r="BP238" i="4" a="1"/>
  <c r="JY196" i="4" a="1"/>
  <c r="FP237" i="4" a="1"/>
  <c r="JV113" i="4" a="1"/>
  <c r="CO236" i="2" a="1"/>
  <c r="JH237" i="4" a="1"/>
  <c r="EN236" i="4" a="1"/>
  <c r="GB238" i="4" a="1"/>
  <c r="JW190" i="4" a="1"/>
  <c r="KC207" i="4" a="1"/>
  <c r="KB213" i="4" a="1"/>
  <c r="JW71" i="4" a="1"/>
  <c r="S237" i="2" a="1"/>
  <c r="DK237" i="2" a="1"/>
  <c r="DY238" i="4" a="1"/>
  <c r="BS237" i="2" a="1"/>
  <c r="BQ237" i="4" a="1"/>
  <c r="CX236" i="2" a="1"/>
  <c r="JX123" i="4" a="1"/>
  <c r="KC56" i="4" a="1"/>
  <c r="JZ28" i="4" a="1"/>
  <c r="DL234" i="4" a="1"/>
  <c r="AV235" i="4" a="1"/>
  <c r="JV191" i="4" a="1"/>
  <c r="FB236" i="2" a="1"/>
  <c r="BH236" i="4" a="1"/>
  <c r="EC235" i="4" a="1"/>
  <c r="CG234" i="4" a="1"/>
  <c r="FU150" i="2" a="1"/>
  <c r="JX44" i="4" a="1"/>
  <c r="JY90" i="4" a="1"/>
  <c r="S235" i="4" a="1"/>
  <c r="AD235" i="4" a="1"/>
  <c r="FK236" i="2" a="1"/>
  <c r="JW181" i="4" a="1"/>
  <c r="JW128" i="4" a="1"/>
  <c r="FW124" i="2" a="1"/>
  <c r="JX212" i="4" a="1"/>
  <c r="JV129" i="4" a="1"/>
  <c r="W238" i="4" a="1"/>
  <c r="FK234" i="4" a="1"/>
  <c r="CN238" i="4" a="1"/>
  <c r="DX238" i="4" a="1"/>
  <c r="JB238" i="4" a="1"/>
  <c r="KC47" i="4" a="1"/>
  <c r="AU234" i="2" a="1"/>
  <c r="JZ102" i="4" a="1"/>
  <c r="JY87" i="4" a="1"/>
  <c r="JV182" i="4" a="1"/>
  <c r="CZ238" i="4" a="1"/>
  <c r="KC134" i="4" a="1"/>
  <c r="DM236" i="4" a="1"/>
  <c r="JW50" i="4" a="1"/>
  <c r="EN234" i="4" a="1"/>
  <c r="DJ237" i="4" a="1"/>
  <c r="FX127" i="2" a="1"/>
  <c r="FY79" i="2" a="1"/>
  <c r="EB235" i="4" a="1"/>
  <c r="DD236" i="2" a="1"/>
  <c r="KC108" i="4" a="1"/>
  <c r="KB36" i="4" a="1"/>
  <c r="EP238" i="2" a="1"/>
  <c r="FX40" i="2" a="1"/>
  <c r="DO238" i="4" a="1"/>
  <c r="FX41" i="2" a="1"/>
  <c r="JZ127" i="4" a="1"/>
  <c r="JW67" i="4" a="1"/>
  <c r="FU103" i="2" a="1"/>
  <c r="FX23" i="2" a="1"/>
  <c r="KC215" i="4" a="1"/>
  <c r="JY184" i="4" a="1"/>
  <c r="EA237" i="4" a="1"/>
  <c r="AP234" i="4" a="1"/>
  <c r="KA75" i="4" a="1"/>
  <c r="FW185" i="2" a="1"/>
  <c r="FW61" i="2" a="1"/>
  <c r="FU201" i="2" a="1"/>
  <c r="BN235" i="4" a="1"/>
  <c r="AB236" i="4" a="1"/>
  <c r="FV86" i="2" a="1"/>
  <c r="KA223" i="4" a="1"/>
  <c r="KC37" i="4" a="1"/>
  <c r="FX232" i="2" a="1"/>
  <c r="CB236" i="4" a="1"/>
  <c r="FW83" i="2" a="1"/>
  <c r="JV120" i="4" a="1"/>
  <c r="AK235" i="2" a="1"/>
  <c r="KA226" i="4" a="1"/>
  <c r="AX234" i="2" a="1"/>
  <c r="AM236" i="2" a="1"/>
  <c r="FW49" i="2" a="1"/>
  <c r="FX72" i="2" a="1"/>
  <c r="JY192" i="4" a="1"/>
  <c r="JV188" i="4" a="1"/>
  <c r="JV171" i="4" a="1"/>
  <c r="JW175" i="4" a="1"/>
  <c r="X236" i="4" a="1"/>
  <c r="FX108" i="2" a="1"/>
  <c r="FK238" i="4" a="1"/>
  <c r="KA182" i="4" a="1"/>
  <c r="CC234" i="4" a="1"/>
  <c r="DP236" i="2" a="1"/>
  <c r="CD235" i="2" a="1"/>
  <c r="JW200" i="4" a="1"/>
  <c r="FU68" i="2" a="1"/>
  <c r="FY166" i="2" a="1"/>
  <c r="FY84" i="2" a="1"/>
  <c r="BM237" i="4" a="1"/>
  <c r="KB28" i="4" a="1"/>
  <c r="DO234" i="4" a="1"/>
  <c r="FX198" i="2" a="1"/>
  <c r="D235" i="4" a="1"/>
  <c r="EK235" i="4" a="1"/>
  <c r="E234" i="2" a="1"/>
  <c r="JX67" i="4" a="1"/>
  <c r="JY136" i="4" a="1"/>
  <c r="HW238" i="4" a="1"/>
  <c r="FW14" i="2" a="1"/>
  <c r="FU125" i="2" a="1"/>
  <c r="FY27" i="2" a="1"/>
  <c r="GF236" i="4" a="1"/>
  <c r="JU235" i="4" a="1"/>
  <c r="JY92" i="4" a="1"/>
  <c r="FW99" i="2" a="1"/>
  <c r="BM236" i="4" a="1"/>
  <c r="KA209" i="4" a="1"/>
  <c r="JV12" i="4" a="1"/>
  <c r="DV235" i="2" a="1"/>
  <c r="DO237" i="4" a="1"/>
  <c r="JZ176" i="4" a="1"/>
  <c r="KC63" i="4" a="1"/>
  <c r="FY54" i="2" a="1"/>
  <c r="FU172" i="2" a="1"/>
  <c r="JZ86" i="4" a="1"/>
  <c r="FW131" i="2" a="1"/>
  <c r="FW77" i="2" a="1"/>
  <c r="FU131" i="2" a="1"/>
  <c r="FV136" i="2" a="1"/>
  <c r="FU178" i="2" a="1"/>
  <c r="KC38" i="4" a="1"/>
  <c r="IX238" i="4" a="1"/>
  <c r="JD238" i="4" a="1"/>
  <c r="KB32" i="4" a="1"/>
  <c r="JW43" i="4" a="1"/>
  <c r="KC150" i="4" a="1"/>
  <c r="FY162" i="2" a="1"/>
  <c r="JV55" i="4" a="1"/>
  <c r="FV29" i="2" a="1"/>
  <c r="JW170" i="4" a="1"/>
  <c r="BQ234" i="2" a="1"/>
  <c r="FV75" i="2" a="1"/>
  <c r="JX7" i="4" a="1"/>
  <c r="IE238" i="4" a="1"/>
  <c r="JW48" i="4" a="1"/>
  <c r="GN236" i="4" a="1"/>
  <c r="JY125" i="4" a="1"/>
  <c r="FU215" i="2" a="1"/>
  <c r="FU9" i="2" a="1"/>
  <c r="JR234" i="4" a="1"/>
  <c r="KA122" i="4" a="1"/>
  <c r="FU76" i="2" a="1"/>
  <c r="KC209" i="4" a="1"/>
  <c r="DK235" i="2" a="1"/>
  <c r="BT234" i="2" a="1"/>
  <c r="CQ238" i="2" a="1"/>
  <c r="B238" i="4" a="1"/>
  <c r="EP235" i="2" a="1"/>
  <c r="KB53" i="4" a="1"/>
  <c r="KB188" i="4" a="1"/>
  <c r="KA219" i="4" a="1"/>
  <c r="CF235" i="4" a="1"/>
  <c r="FY116" i="2" a="1"/>
  <c r="FJ238" i="4" a="1"/>
  <c r="BO236" i="2" a="1"/>
  <c r="KA108" i="4" a="1"/>
  <c r="CI235" i="4" a="1"/>
  <c r="KA102" i="4" a="1"/>
  <c r="KA176" i="4" a="1"/>
  <c r="BE234" i="4" a="1"/>
  <c r="JX170" i="4" a="1"/>
  <c r="JY180" i="4" a="1"/>
  <c r="FW214" i="2" a="1"/>
  <c r="FY73" i="2" a="1"/>
  <c r="BR236" i="4" a="1"/>
  <c r="FW159" i="2" a="1"/>
  <c r="IS235" i="4" a="1"/>
  <c r="JX179" i="4" a="1"/>
  <c r="KC75" i="4" a="1"/>
  <c r="JX191" i="4" a="1"/>
  <c r="JW228" i="4" a="1"/>
  <c r="FU175" i="2" a="1"/>
  <c r="KA45" i="4" a="1"/>
  <c r="FW31" i="2" a="1"/>
  <c r="FV97" i="2" a="1"/>
  <c r="JT235" i="4" a="1"/>
  <c r="FU126" i="2" a="1"/>
  <c r="FV38" i="2" a="1"/>
  <c r="BR236" i="2" a="1"/>
  <c r="FU168" i="2" a="1"/>
  <c r="BP234" i="4" a="1"/>
  <c r="KB164" i="4" a="1"/>
  <c r="CW238" i="4" a="1"/>
  <c r="JY221" i="4" a="1"/>
  <c r="HR236" i="4" a="1"/>
  <c r="JW182" i="4" a="1"/>
  <c r="FX184" i="2" a="1"/>
  <c r="DB234" i="2" a="1"/>
  <c r="AN237" i="4" a="1"/>
  <c r="FO237" i="2" a="1"/>
  <c r="GV236" i="4" a="1"/>
  <c r="FU220" i="2" a="1"/>
  <c r="JP237" i="4" a="1"/>
  <c r="FT234" i="4" a="1"/>
  <c r="R235" i="4" a="1"/>
  <c r="HE237" i="4" a="1"/>
  <c r="CT238" i="2" a="1"/>
  <c r="FU114" i="2" a="1"/>
  <c r="AS235" i="2" a="1"/>
  <c r="BL236" i="2" a="1"/>
  <c r="KA35" i="4" a="1"/>
  <c r="FW34" i="2" a="1"/>
  <c r="JW31" i="4" a="1"/>
  <c r="JY134" i="4" a="1"/>
  <c r="FX62" i="2" a="1"/>
  <c r="BW235" i="2" a="1"/>
  <c r="JY112" i="4" a="1"/>
  <c r="JX159" i="4" a="1"/>
  <c r="W238" i="2" a="1"/>
  <c r="CP237" i="2" a="1"/>
  <c r="JY152" i="4" a="1"/>
  <c r="JW232" i="4" a="1"/>
  <c r="BU235" i="2" a="1"/>
  <c r="JX221" i="4" a="1"/>
  <c r="DF234" i="2" a="1"/>
  <c r="FU60" i="2" a="1"/>
  <c r="JW122" i="4" a="1"/>
  <c r="FM236" i="2" a="1"/>
  <c r="G236" i="4" a="1"/>
  <c r="FY210" i="2" a="1"/>
  <c r="FX18" i="2" a="1"/>
  <c r="KC177" i="4" a="1"/>
  <c r="BZ238" i="4" a="1"/>
  <c r="FW166" i="2" a="1"/>
  <c r="JW199" i="4" a="1"/>
  <c r="JX117" i="4" a="1"/>
  <c r="FX222" i="2" a="1"/>
  <c r="JZ166" i="4" a="1"/>
  <c r="FX86" i="2" a="1"/>
  <c r="FA238" i="2" a="1"/>
  <c r="FN236" i="4" a="1"/>
  <c r="KB135" i="4" a="1"/>
  <c r="HM234" i="4" a="1"/>
  <c r="FM236" i="4" a="1"/>
  <c r="EE234" i="4" a="1"/>
  <c r="FX228" i="2" a="1"/>
  <c r="BG236" i="4" a="1"/>
  <c r="JZ148" i="4" a="1"/>
  <c r="FY115" i="2" a="1"/>
  <c r="JY55" i="4" a="1"/>
  <c r="KA24" i="4" a="1"/>
  <c r="FX27" i="2" a="1"/>
  <c r="ES236" i="2" a="1"/>
  <c r="JY165" i="4" a="1"/>
  <c r="JV35" i="4" a="1"/>
  <c r="JV208" i="4" a="1"/>
  <c r="BD238" i="2" a="1"/>
  <c r="FX117" i="2" a="1"/>
  <c r="CZ234" i="2" a="1"/>
  <c r="AF236" i="2" a="1"/>
  <c r="JX185" i="4" a="1"/>
  <c r="FY192" i="2" a="1"/>
  <c r="JZ17" i="4" a="1"/>
  <c r="FY86" i="2" a="1"/>
  <c r="JZ54" i="4" a="1"/>
  <c r="KB30" i="4" a="1"/>
  <c r="FV234" i="4" a="1"/>
  <c r="AI236" i="4" a="1"/>
  <c r="FY60" i="2" a="1"/>
  <c r="KA146" i="4" a="1"/>
  <c r="EN235" i="2" a="1"/>
  <c r="JW55" i="4" a="1"/>
  <c r="KB77" i="4" a="1"/>
  <c r="FY161" i="2" a="1"/>
  <c r="JW29" i="4" a="1"/>
  <c r="FW213" i="2" a="1"/>
  <c r="FX226" i="2" a="1"/>
  <c r="JW34" i="4" a="1"/>
  <c r="IN235" i="4" a="1"/>
  <c r="FV229" i="2" a="1"/>
  <c r="FP237" i="2" a="1"/>
  <c r="FU138" i="2" a="1"/>
  <c r="JX87" i="4" a="1"/>
  <c r="FJ237" i="2" a="1"/>
  <c r="FU116" i="2" a="1"/>
  <c r="FV88" i="2" a="1"/>
  <c r="BG237" i="4" a="1"/>
  <c r="GQ234" i="4" a="1"/>
  <c r="K236" i="2" a="1"/>
  <c r="FX150" i="2" a="1"/>
  <c r="BC237" i="4" a="1"/>
  <c r="CP234" i="2" a="1"/>
  <c r="CV234" i="2" a="1"/>
  <c r="FX190" i="2" a="1"/>
  <c r="JX197" i="4" a="1"/>
  <c r="AB236" i="2" a="1"/>
  <c r="BM237" i="2" a="1"/>
  <c r="BT235" i="4" a="1"/>
  <c r="FU7" i="2" a="1"/>
  <c r="JW150" i="4" a="1"/>
  <c r="JW226" i="4" a="1"/>
  <c r="FX118" i="2" a="1"/>
  <c r="FB235" i="2" a="1"/>
  <c r="FX19" i="2" a="1"/>
  <c r="DQ235" i="2" a="1"/>
  <c r="FX39" i="2" a="1"/>
  <c r="JV101" i="4" a="1"/>
  <c r="JS237" i="4" a="1"/>
  <c r="JX105" i="4" a="1"/>
  <c r="CS237" i="4" a="1"/>
  <c r="KB9" i="4" a="1"/>
  <c r="JY182" i="4" a="1"/>
  <c r="FW20" i="2" a="1"/>
  <c r="FC237" i="4" a="1"/>
  <c r="II236" i="4" a="1"/>
  <c r="KC222" i="4" a="1"/>
  <c r="CU235" i="2" a="1"/>
  <c r="JX70" i="4" a="1"/>
  <c r="FW116" i="2" a="1"/>
  <c r="JY195" i="4" a="1"/>
  <c r="FV47" i="2" a="1"/>
  <c r="BB235" i="2" a="1"/>
  <c r="JX106" i="4" a="1"/>
  <c r="FW74" i="2" a="1"/>
  <c r="FX176" i="2" a="1"/>
  <c r="IB237" i="4" a="1"/>
  <c r="FV186" i="2" a="1"/>
  <c r="KA213" i="4" a="1"/>
  <c r="FV89" i="2" a="1"/>
  <c r="KB139" i="4" a="1"/>
  <c r="CJ238" i="2" a="1"/>
  <c r="FY114" i="2" a="1"/>
  <c r="JX33" i="4" a="1"/>
  <c r="KB105" i="4" a="1"/>
  <c r="FV21" i="2" a="1"/>
  <c r="FX236" i="4" a="1"/>
  <c r="FV173" i="2" a="1"/>
  <c r="AT234" i="2" a="1"/>
  <c r="JV39" i="4" a="1"/>
  <c r="DY235" i="2" a="1"/>
  <c r="W234" i="4" a="1"/>
  <c r="FW33" i="2" a="1"/>
  <c r="JW138" i="4" a="1"/>
  <c r="JY160" i="4" a="1"/>
  <c r="FX158" i="2" a="1"/>
  <c r="BM238" i="2" a="1"/>
  <c r="JN238" i="4" a="1"/>
  <c r="FU207" i="2" a="1"/>
  <c r="JY208" i="4" a="1"/>
  <c r="JZ200" i="4" a="1"/>
  <c r="JW229" i="4" a="1"/>
  <c r="GD234" i="4" a="1"/>
  <c r="ID236" i="4" a="1"/>
  <c r="FQ236" i="2" a="1"/>
  <c r="JZ45" i="4" a="1"/>
  <c r="DA236" i="4" a="1"/>
  <c r="FU107" i="2" a="1"/>
  <c r="JZ185" i="4" a="1"/>
  <c r="CY235" i="2" a="1"/>
  <c r="JY36" i="4" a="1"/>
  <c r="JM236" i="4" a="1"/>
  <c r="JZ168" i="4" a="1"/>
  <c r="JZ192" i="4" a="1"/>
  <c r="FW224" i="2" a="1"/>
  <c r="AS238" i="4" a="1"/>
  <c r="EN237" i="4" a="1"/>
  <c r="FU127" i="2" a="1"/>
  <c r="FV182" i="2" a="1"/>
  <c r="CB235" i="4" a="1"/>
  <c r="FQ237" i="4" a="1"/>
  <c r="FV39" i="2" a="1"/>
  <c r="FY103" i="2" a="1"/>
  <c r="DZ234" i="2" a="1"/>
  <c r="JZ103" i="4" a="1"/>
  <c r="FV142" i="2" a="1"/>
  <c r="JZ207" i="4" a="1"/>
  <c r="JY13" i="4" a="1"/>
  <c r="FV166" i="2" a="1"/>
  <c r="M234" i="4" a="1"/>
  <c r="CH236" i="4" a="1"/>
  <c r="FW233" i="2" a="1"/>
  <c r="FR238" i="2" a="1"/>
  <c r="GW234" i="4" a="1"/>
  <c r="FY30" i="2" a="1"/>
  <c r="BG238" i="4" a="1"/>
  <c r="FB236" i="4" a="1"/>
  <c r="KB102" i="4" a="1"/>
  <c r="CD237" i="2" a="1"/>
  <c r="FU67" i="2" a="1"/>
  <c r="FW171" i="2" a="1"/>
  <c r="IY236" i="4" a="1"/>
  <c r="AI235" i="4" a="1"/>
  <c r="FV196" i="2" a="1"/>
  <c r="BO234" i="2" a="1"/>
  <c r="IV238" i="4" a="1"/>
  <c r="AM235" i="4" a="1"/>
  <c r="HR237" i="4" a="1"/>
  <c r="KA59" i="4" a="1"/>
  <c r="KB14" i="4" a="1"/>
  <c r="CC238" i="4" a="1"/>
  <c r="KA222" i="4" a="1"/>
  <c r="FU222" i="2" a="1"/>
  <c r="AG237" i="2" a="1"/>
  <c r="EY237" i="4" a="1"/>
  <c r="JY143" i="4" a="1"/>
  <c r="JY140" i="4" a="1"/>
  <c r="JV160" i="4" a="1"/>
  <c r="IN237" i="4" a="1"/>
  <c r="JZ16" i="4" a="1"/>
  <c r="DH236" i="4" a="1"/>
  <c r="JW17" i="4" a="1"/>
  <c r="AK234" i="2" a="1"/>
  <c r="KA207" i="4" a="1"/>
  <c r="KC48" i="4" a="1"/>
  <c r="JX34" i="4" a="1"/>
  <c r="AU234" i="4" a="1"/>
  <c r="HI234" i="4" a="1"/>
  <c r="FF238" i="2" a="1"/>
  <c r="JW30" i="4" a="1"/>
  <c r="FX91" i="2" a="1"/>
  <c r="FW180" i="2" a="1"/>
  <c r="JX210" i="4" a="1"/>
  <c r="KB140" i="4" a="1"/>
  <c r="JW230" i="4" a="1"/>
  <c r="O237" i="2" a="1"/>
  <c r="FI235" i="2" a="1"/>
  <c r="AK238" i="2" a="1"/>
  <c r="KB45" i="4" a="1"/>
  <c r="ED238" i="4" a="1"/>
  <c r="JY187" i="4" a="1"/>
  <c r="FX153" i="2" a="1"/>
  <c r="JY86" i="4" a="1"/>
  <c r="KA56" i="4" a="1"/>
  <c r="CO236" i="4" a="1"/>
  <c r="KC232" i="4" a="1"/>
  <c r="KC145" i="4" a="1"/>
  <c r="BF234" i="4" a="1"/>
  <c r="JV48" i="4" a="1"/>
  <c r="JZ208" i="4" a="1"/>
  <c r="JY217" i="4" a="1"/>
  <c r="FV79" i="2" a="1"/>
  <c r="FU75" i="2" a="1"/>
  <c r="JW23" i="4" a="1"/>
  <c r="FU12" i="2" a="1"/>
  <c r="GG238" i="4" a="1"/>
  <c r="FU66" i="2" a="1"/>
  <c r="FW17" i="2" a="1"/>
  <c r="FU64" i="2" a="1"/>
  <c r="DZ237" i="2" a="1"/>
  <c r="DJ234" i="4" a="1"/>
  <c r="KA165" i="4" a="1"/>
  <c r="BR234" i="2" a="1"/>
  <c r="AU236" i="2" a="1"/>
  <c r="GH235" i="4" a="1"/>
  <c r="FP236" i="4" a="1"/>
  <c r="C235" i="2" a="1"/>
  <c r="CP235" i="2" a="1"/>
  <c r="FY157" i="2" a="1"/>
  <c r="JV115" i="4" a="1"/>
  <c r="AB235" i="2" a="1"/>
  <c r="FY76" i="2" a="1"/>
  <c r="KB126" i="4" a="1"/>
  <c r="FW72" i="2" a="1"/>
  <c r="FV218" i="2" a="1"/>
  <c r="JY78" i="4" a="1"/>
  <c r="FC238" i="2" a="1"/>
  <c r="II234" i="4" a="1"/>
  <c r="KC174" i="4" a="1"/>
  <c r="JV20" i="4" a="1"/>
  <c r="EB234" i="4" a="1"/>
  <c r="JW168" i="4" a="1"/>
  <c r="FU96" i="2" a="1"/>
  <c r="BW235" i="4" a="1"/>
  <c r="FY184" i="2" a="1"/>
  <c r="FX53" i="2" a="1"/>
  <c r="L235" i="4" a="1"/>
  <c r="I237" i="2" a="1"/>
  <c r="EC238" i="2" a="1"/>
  <c r="FU46" i="2" a="1"/>
  <c r="DD235" i="2" a="1"/>
  <c r="EN237" i="2" a="1"/>
  <c r="JY131" i="4" a="1"/>
  <c r="FX54" i="2" a="1"/>
  <c r="JV203" i="4" a="1"/>
  <c r="DQ237" i="2" a="1"/>
  <c r="CU235" i="4" a="1"/>
  <c r="JG234" i="4" a="1"/>
  <c r="EG236" i="2" a="1"/>
  <c r="FX112" i="2" a="1"/>
  <c r="FU16" i="2" a="1"/>
  <c r="HU234" i="4" a="1"/>
  <c r="KC103" i="4" a="1"/>
  <c r="FX56" i="2" a="1"/>
  <c r="JV24" i="4" a="1"/>
  <c r="FU210" i="2" a="1"/>
  <c r="EZ238" i="4" a="1"/>
  <c r="JY32" i="4" a="1"/>
  <c r="FW101" i="2" a="1"/>
  <c r="DK236" i="2" a="1"/>
  <c r="BY238" i="2" a="1"/>
  <c r="ID237" i="4" a="1"/>
  <c r="KB195" i="4" a="1"/>
  <c r="FY229" i="2" a="1"/>
  <c r="FV101" i="2" a="1"/>
  <c r="FY74" i="2" a="1"/>
  <c r="FX207" i="2" a="1"/>
  <c r="KC220" i="4" a="1"/>
  <c r="KC153" i="4" a="1"/>
  <c r="JW156" i="4" a="1"/>
  <c r="AQ234" i="4" a="1"/>
  <c r="FR235" i="4" a="1"/>
  <c r="JZ66" i="4" a="1"/>
  <c r="JW66" i="4" a="1"/>
  <c r="KC52" i="4" a="1"/>
  <c r="JX147" i="4" a="1"/>
  <c r="P234" i="2" a="1"/>
  <c r="JV83" i="4" a="1"/>
  <c r="HR238" i="4" a="1"/>
  <c r="IJ234" i="4" a="1"/>
  <c r="FV83" i="2" a="1"/>
  <c r="GV234" i="4" a="1"/>
  <c r="EX238" i="4" a="1"/>
  <c r="JA238" i="4" a="1"/>
  <c r="M236" i="2" a="1"/>
  <c r="FJ235" i="4" a="1"/>
  <c r="JY177" i="4" a="1"/>
  <c r="FU213" i="2" a="1"/>
  <c r="JY190" i="4" a="1"/>
  <c r="BK234" i="4" a="1"/>
  <c r="GL236" i="4" a="1"/>
  <c r="R236" i="4" a="1"/>
  <c r="KB194" i="4" a="1"/>
  <c r="FX102" i="2" a="1"/>
  <c r="IG236" i="4" a="1"/>
  <c r="FX165" i="2" a="1"/>
  <c r="BC236" i="4" a="1"/>
  <c r="DG236" i="4" a="1"/>
  <c r="JY63" i="4" a="1"/>
  <c r="JX97" i="4" a="1"/>
  <c r="KC192" i="4" a="1"/>
  <c r="JW129" i="4" a="1"/>
  <c r="JZ110" i="4" a="1"/>
  <c r="JV91" i="4" a="1"/>
  <c r="GS236" i="4" a="1"/>
  <c r="BW237" i="4" a="1"/>
  <c r="HW236" i="4" a="1"/>
  <c r="GF238" i="4" a="1"/>
  <c r="FY107" i="2" a="1"/>
  <c r="ED235" i="4" a="1"/>
  <c r="FU90" i="2" a="1"/>
  <c r="FW130" i="2" a="1"/>
  <c r="JY211" i="4" a="1"/>
  <c r="JZ77" i="4" a="1"/>
  <c r="KA170" i="4" a="1"/>
  <c r="DW236" i="2" a="1"/>
  <c r="GY235" i="4" a="1"/>
  <c r="JY121" i="4" a="1"/>
  <c r="JY116" i="4" a="1"/>
  <c r="BD237" i="4" a="1"/>
  <c r="FN234" i="2" a="1"/>
  <c r="KA105" i="4" a="1"/>
  <c r="FU109" i="2" a="1"/>
  <c r="HU238" i="4" a="1"/>
  <c r="KA131" i="4" a="1"/>
  <c r="FV199" i="2" a="1"/>
  <c r="KA20" i="4" a="1"/>
  <c r="BL238" i="2" a="1"/>
  <c r="JX11" i="4" a="1"/>
  <c r="FG234" i="4" a="1"/>
  <c r="DK235" i="4" a="1"/>
  <c r="EB237" i="4" a="1"/>
  <c r="KB20" i="4" a="1"/>
  <c r="BK235" i="2" a="1"/>
  <c r="FY63" i="2" a="1"/>
  <c r="FV144" i="2" a="1"/>
  <c r="CV238" i="4" a="1"/>
  <c r="FU137" i="2" a="1"/>
  <c r="FP238" i="4" a="1"/>
  <c r="O235" i="2" a="1"/>
  <c r="CE237" i="4" a="1"/>
  <c r="AX236" i="2" a="1"/>
  <c r="FY62" i="2" a="1"/>
  <c r="JX73" i="4" a="1"/>
  <c r="JW110" i="4" a="1"/>
  <c r="FY230" i="2" a="1"/>
  <c r="KC212" i="4" a="1"/>
  <c r="DC236" i="2" a="1"/>
  <c r="FV211" i="2" a="1"/>
  <c r="KB23" i="4" a="1"/>
  <c r="HF238" i="4" a="1"/>
  <c r="JY170" i="4" a="1"/>
  <c r="JY47" i="4" a="1"/>
  <c r="JX232" i="4" a="1"/>
  <c r="IH237" i="4" a="1"/>
  <c r="FC235" i="4" a="1"/>
  <c r="KC178" i="4" a="1"/>
  <c r="FW84" i="2" a="1"/>
  <c r="EF235" i="2" a="1"/>
  <c r="FB237" i="2" a="1"/>
  <c r="KA67" i="4" a="1"/>
  <c r="FY203" i="2" a="1"/>
  <c r="KC45" i="4" a="1"/>
  <c r="HR234" i="4" a="1"/>
  <c r="EW237" i="2" a="1"/>
  <c r="FU158" i="2" a="1"/>
  <c r="KA94" i="4" a="1"/>
  <c r="KB146" i="4" a="1"/>
  <c r="JZ117" i="4" a="1"/>
  <c r="FL234" i="2" a="1"/>
  <c r="KB56" i="4" a="1"/>
  <c r="JV58" i="4" a="1"/>
  <c r="FX177" i="2" a="1"/>
  <c r="JW196" i="4" a="1"/>
  <c r="IQ237" i="4" a="1"/>
  <c r="KC126" i="4" a="1"/>
  <c r="O235" i="4" a="1"/>
  <c r="KA87" i="4" a="1"/>
  <c r="CO234" i="4" a="1"/>
  <c r="KA149" i="4" a="1"/>
  <c r="KA196" i="4" a="1"/>
  <c r="JY201" i="4" a="1"/>
  <c r="KC159" i="4" a="1"/>
  <c r="EM238" i="2" a="1"/>
  <c r="EK235" i="2" a="1"/>
  <c r="IT234" i="4" a="1"/>
  <c r="JZ187" i="4" a="1"/>
  <c r="FW215" i="2" a="1"/>
  <c r="FW226" i="2" a="1"/>
  <c r="KB184" i="4" a="1"/>
  <c r="HP235" i="4" a="1"/>
  <c r="FP236" i="2" a="1"/>
  <c r="FE237" i="4" a="1"/>
  <c r="JS236" i="4" a="1"/>
  <c r="JX107" i="4" a="1"/>
  <c r="HO237" i="4" a="1"/>
  <c r="KA230" i="4" a="1"/>
  <c r="FY222" i="2" a="1"/>
  <c r="JZ49" i="4" a="1"/>
  <c r="DT235" i="4" a="1"/>
  <c r="FX181" i="2" a="1"/>
  <c r="CK237" i="2" a="1"/>
  <c r="JL237" i="4" a="1"/>
  <c r="KC107" i="4" a="1"/>
  <c r="GJ238" i="4" a="1"/>
  <c r="BC237" i="2" a="1"/>
  <c r="FU111" i="2" a="1"/>
  <c r="HK235" i="4" a="1"/>
  <c r="FU56" i="2" a="1"/>
  <c r="FV33" i="2" a="1"/>
  <c r="KA70" i="4" a="1"/>
  <c r="FV208" i="2" a="1"/>
  <c r="CG238" i="2" a="1"/>
  <c r="KC117" i="4" a="1"/>
  <c r="JY203" i="4" a="1"/>
  <c r="L236" i="2" a="1"/>
  <c r="P236" i="2" a="1"/>
  <c r="AD238" i="2" a="1"/>
  <c r="FX119" i="2" a="1"/>
  <c r="EF238" i="4" a="1"/>
  <c r="EC234" i="4" a="1"/>
  <c r="FT235" i="4" a="1"/>
  <c r="DZ238" i="2" a="1"/>
  <c r="JW116" i="4" a="1"/>
  <c r="FU87" i="2" a="1"/>
  <c r="FY165" i="2" a="1"/>
  <c r="FU14" i="2" a="1"/>
  <c r="FU121" i="2" a="1"/>
  <c r="FX30" i="2" a="1"/>
  <c r="JY93" i="4" a="1"/>
  <c r="CK236" i="4" a="1"/>
  <c r="JX22" i="4" a="1"/>
  <c r="KA86" i="4" a="1"/>
  <c r="FW143" i="2" a="1"/>
  <c r="KC180" i="4" a="1"/>
  <c r="JY186" i="4" a="1"/>
  <c r="G237" i="4" a="1"/>
  <c r="CX234" i="4" a="1"/>
  <c r="JW180" i="4" a="1"/>
  <c r="GA236" i="4" a="1"/>
  <c r="FY17" i="2" a="1"/>
  <c r="JV31" i="4" a="1"/>
  <c r="KC16" i="4" a="1"/>
  <c r="IO235" i="4" a="1"/>
  <c r="BY235" i="2" a="1"/>
  <c r="DD238" i="2" a="1"/>
  <c r="CJ237" i="2" a="1"/>
  <c r="U234" i="2" a="1"/>
  <c r="JX157" i="4" a="1"/>
  <c r="JV106" i="4" a="1"/>
  <c r="BW237" i="2" a="1"/>
  <c r="G238" i="2" a="1"/>
  <c r="JZ159" i="4" a="1"/>
  <c r="GV238" i="4" a="1"/>
  <c r="JV29" i="4" a="1"/>
  <c r="GT237" i="4" a="1"/>
  <c r="AZ238" i="4" a="1"/>
  <c r="FY53" i="2" a="1"/>
  <c r="JZ80" i="4" a="1"/>
  <c r="IB236" i="4" a="1"/>
  <c r="JV69" i="4" a="1"/>
  <c r="FX166" i="2" a="1"/>
  <c r="JV32" i="4" a="1"/>
  <c r="FW73" i="2" a="1"/>
  <c r="BS234" i="4" a="1"/>
  <c r="CB234" i="2" a="1"/>
  <c r="FW69" i="2" a="1"/>
  <c r="AX238" i="4" a="1"/>
  <c r="FX193" i="2" a="1"/>
  <c r="AT237" i="4" a="1"/>
  <c r="JV116" i="4" a="1"/>
  <c r="CP234" i="4" a="1"/>
  <c r="FU91" i="2" a="1"/>
  <c r="EJ234" i="2" a="1"/>
  <c r="JZ24" i="4" a="1"/>
  <c r="KB227" i="4" a="1"/>
  <c r="FW196" i="2" a="1"/>
  <c r="P238" i="4" a="1"/>
  <c r="JW158" i="4" a="1"/>
  <c r="KC11" i="4" a="1"/>
  <c r="FV70" i="2" a="1"/>
  <c r="DQ237" i="4" a="1"/>
  <c r="FW145" i="2" a="1"/>
  <c r="JY11" i="4" a="1"/>
  <c r="JX16" i="4" a="1"/>
  <c r="KA152" i="4" a="1"/>
  <c r="JX101" i="4" a="1"/>
  <c r="JV93" i="4" a="1"/>
  <c r="KB51" i="4" a="1"/>
  <c r="FW197" i="2" a="1"/>
  <c r="JW45" i="4" a="1"/>
  <c r="AM238" i="4" a="1"/>
  <c r="JV43" i="4" a="1"/>
  <c r="EJ234" i="4" a="1"/>
  <c r="V237" i="4" a="1"/>
  <c r="JX140" i="4" a="1"/>
  <c r="DJ238" i="4" a="1"/>
  <c r="KB19" i="4" a="1"/>
  <c r="JY17" i="4" a="1"/>
  <c r="FW119" i="2" a="1"/>
  <c r="X235" i="2" a="1"/>
  <c r="CG237" i="4" a="1"/>
  <c r="JX113" i="4" a="1"/>
  <c r="JY91" i="4" a="1"/>
  <c r="AW235" i="2" a="1"/>
  <c r="DK234" i="2" a="1"/>
  <c r="KC64" i="4" a="1"/>
  <c r="CH236" i="2" a="1"/>
  <c r="HF237" i="4" a="1"/>
  <c r="EW237" i="4" a="1"/>
  <c r="BZ235" i="4" a="1"/>
  <c r="I236" i="4" a="1"/>
  <c r="FY75" i="2" a="1"/>
  <c r="FX64" i="2" a="1"/>
  <c r="JX53" i="4" a="1"/>
  <c r="CR236" i="2" a="1"/>
  <c r="JX150" i="4" a="1"/>
  <c r="AC236" i="2" a="1"/>
  <c r="GC237" i="4" a="1"/>
  <c r="FV135" i="2" a="1"/>
  <c r="C234" i="2" a="1"/>
  <c r="JZ68" i="4" a="1"/>
  <c r="BI237" i="4" a="1"/>
  <c r="FY31" i="2" a="1"/>
  <c r="FW82" i="2" a="1"/>
  <c r="KA49" i="4" a="1"/>
  <c r="FX141" i="2" a="1"/>
  <c r="FV185" i="2" a="1"/>
  <c r="DX237" i="2" a="1"/>
  <c r="FA234" i="2" a="1"/>
  <c r="KA89" i="4" a="1"/>
  <c r="JV135" i="4" a="1"/>
  <c r="JY127" i="4" a="1"/>
  <c r="GQ238" i="4" a="1"/>
  <c r="L236" i="4" a="1"/>
  <c r="EF234" i="2" a="1"/>
  <c r="JY41" i="4" a="1"/>
  <c r="JG238" i="4" a="1"/>
  <c r="KB168" i="4" a="1"/>
  <c r="GU237" i="4" a="1"/>
  <c r="AD234" i="4" a="1"/>
  <c r="AO234" i="2" a="1"/>
  <c r="JW86" i="4" a="1"/>
  <c r="HB234" i="4" a="1"/>
  <c r="CX237" i="4" a="1"/>
  <c r="KA201" i="4" a="1"/>
  <c r="DV234" i="4" a="1"/>
  <c r="EE234" i="2" a="1"/>
  <c r="JY154" i="4" a="1"/>
  <c r="JG236" i="4" a="1"/>
  <c r="GM238" i="4" a="1"/>
  <c r="H234" i="2" a="1"/>
  <c r="BN235" i="2" a="1"/>
  <c r="W235" i="2" a="1"/>
  <c r="BS237" i="4" a="1"/>
  <c r="P237" i="2" a="1"/>
  <c r="ED234" i="4" a="1"/>
  <c r="JW220" i="4" a="1"/>
  <c r="FY236" i="4" a="1"/>
  <c r="HV234" i="4" a="1"/>
  <c r="ER238" i="2" a="1"/>
  <c r="FY144" i="2" a="1"/>
  <c r="CO237" i="4" a="1"/>
  <c r="KA82" i="4" a="1"/>
  <c r="FV67" i="2" a="1"/>
  <c r="IC234" i="4" a="1"/>
  <c r="FV118" i="2" a="1"/>
  <c r="FU71" i="2" a="1"/>
  <c r="FV159" i="2" a="1"/>
  <c r="KB104" i="4" a="1"/>
  <c r="FV200" i="2" a="1"/>
  <c r="AI238" i="2" a="1"/>
  <c r="FH236" i="4" a="1"/>
  <c r="FN235" i="4" a="1"/>
  <c r="KA208" i="4" a="1"/>
  <c r="AV234" i="2" a="1"/>
  <c r="HC235" i="4" a="1"/>
  <c r="JY225" i="4" a="1"/>
  <c r="KC22" i="4" a="1"/>
  <c r="FY35" i="2" a="1"/>
  <c r="ED234" i="2" a="1"/>
  <c r="JZ79" i="4" a="1"/>
  <c r="FK235" i="2" a="1"/>
  <c r="JV60" i="4" a="1"/>
  <c r="JW225" i="4" a="1"/>
  <c r="FW136" i="2" a="1"/>
  <c r="R237" i="2" a="1"/>
  <c r="BB234" i="4" a="1"/>
  <c r="FW46" i="2" a="1"/>
  <c r="JY210" i="4" a="1"/>
  <c r="R238" i="4" a="1"/>
  <c r="DS238" i="2" a="1"/>
  <c r="GE238" i="4" a="1"/>
  <c r="BU234" i="2" a="1"/>
  <c r="BK234" i="2" a="1"/>
  <c r="FW68" i="2" a="1"/>
  <c r="HR235" i="4" a="1"/>
  <c r="EM234" i="2" a="1"/>
  <c r="KB18" i="4" a="1"/>
  <c r="DN237" i="4" a="1"/>
  <c r="FY55" i="2" a="1"/>
  <c r="JY162" i="4" a="1"/>
  <c r="JE234" i="4" a="1"/>
  <c r="JA234" i="4" a="1"/>
  <c r="GQ235" i="4" a="1"/>
  <c r="JX52" i="4" a="1"/>
  <c r="FW55" i="2" a="1"/>
  <c r="KC65" i="4" a="1"/>
  <c r="AL236" i="4" a="1"/>
  <c r="FV23" i="2" a="1"/>
  <c r="JY147" i="4" a="1"/>
  <c r="FY212" i="2" a="1"/>
  <c r="BD238" i="4" a="1"/>
  <c r="JX47" i="4" a="1"/>
  <c r="FY234" i="4" a="1"/>
  <c r="JP235" i="4" a="1"/>
  <c r="KA205" i="4" a="1"/>
  <c r="FV205" i="2" a="1"/>
  <c r="KC34" i="4" a="1"/>
  <c r="DD238" i="4" a="1"/>
  <c r="JZ83" i="4" a="1"/>
  <c r="FX234" i="4" a="1"/>
  <c r="JV62" i="4" a="1"/>
  <c r="KC101" i="4" a="1"/>
  <c r="KC110" i="4" a="1"/>
  <c r="KA185" i="4" a="1"/>
  <c r="IO236" i="4" a="1"/>
  <c r="FX37" i="2" a="1"/>
  <c r="KC147" i="4" a="1"/>
  <c r="IY234" i="4" a="1"/>
  <c r="FW138" i="2" a="1"/>
  <c r="JW74" i="4" a="1"/>
  <c r="FV98" i="2" a="1"/>
  <c r="AQ237" i="4" a="1"/>
  <c r="JV172" i="4" a="1"/>
  <c r="DX237" i="4" a="1"/>
  <c r="KC111" i="4" a="1"/>
  <c r="Q237" i="4" a="1"/>
  <c r="DT234" i="4" a="1"/>
  <c r="IE237" i="4" a="1"/>
  <c r="IT237" i="4" a="1"/>
  <c r="KA48" i="4" a="1"/>
  <c r="CD237" i="4" a="1"/>
  <c r="FI234" i="2" a="1"/>
  <c r="DY237" i="4" a="1"/>
  <c r="KC184" i="4" a="1"/>
  <c r="FV168" i="2" a="1"/>
  <c r="KB52" i="4" a="1"/>
  <c r="I238" i="2" a="1"/>
  <c r="JX124" i="4" a="1"/>
  <c r="EM236" i="4" a="1"/>
  <c r="FW48" i="2" a="1"/>
  <c r="FX116" i="2" a="1"/>
  <c r="FV109" i="2" a="1"/>
  <c r="P238" i="2" a="1"/>
  <c r="BR235" i="4" a="1"/>
  <c r="JZ98" i="4" a="1"/>
  <c r="DU237" i="4" a="1"/>
  <c r="KA123" i="4" a="1"/>
  <c r="JX28" i="4" a="1"/>
  <c r="CV235" i="2" a="1"/>
  <c r="JW160" i="4" a="1"/>
  <c r="JV63" i="4" a="1"/>
  <c r="KC225" i="4" a="1"/>
  <c r="FW59" i="2" a="1"/>
  <c r="FW191" i="2" a="1"/>
  <c r="BY237" i="4" a="1"/>
  <c r="H238" i="4" a="1"/>
  <c r="CU238" i="2" a="1"/>
  <c r="FV175" i="2" a="1"/>
  <c r="FY167" i="2" a="1"/>
  <c r="AF234" i="4" a="1"/>
  <c r="GN237" i="4" a="1"/>
  <c r="BP237" i="4" a="1"/>
  <c r="JV132" i="4" a="1"/>
  <c r="BE235" i="2" a="1"/>
  <c r="FQ235" i="4" a="1"/>
  <c r="IZ234" i="4" a="1"/>
  <c r="FX75" i="2" a="1"/>
  <c r="J237" i="4" a="1"/>
  <c r="GI235" i="4" a="1"/>
  <c r="FY8" i="2" a="1"/>
  <c r="FK235" i="4" a="1"/>
  <c r="FK234" i="2" a="1"/>
  <c r="AP235" i="4" a="1"/>
  <c r="FV134" i="2" a="1"/>
  <c r="JY169" i="4" a="1"/>
  <c r="IA238" i="4" a="1"/>
  <c r="ER237" i="2" a="1"/>
  <c r="KB99" i="4" a="1"/>
  <c r="AO238" i="4" a="1"/>
  <c r="FX10" i="2" a="1"/>
  <c r="EQ234" i="2" a="1"/>
  <c r="FX173" i="2" a="1"/>
  <c r="JV59" i="4" a="1"/>
  <c r="FY177" i="2" a="1"/>
  <c r="BT236" i="4" a="1"/>
  <c r="FW169" i="2" a="1"/>
  <c r="FY140" i="2" a="1"/>
  <c r="JZ215" i="4" a="1"/>
  <c r="FY121" i="2" a="1"/>
  <c r="JX137" i="4" a="1"/>
  <c r="DL238" i="2" a="1"/>
  <c r="HW237" i="4" a="1"/>
  <c r="JV89" i="4" a="1"/>
  <c r="KB132" i="4" a="1"/>
  <c r="KB128" i="4" a="1"/>
  <c r="F236" i="4" a="1"/>
  <c r="FW112" i="2" a="1"/>
  <c r="FO238" i="2" a="1"/>
  <c r="GT238" i="4" a="1"/>
  <c r="DB237" i="2" a="1"/>
  <c r="FV58" i="2" a="1"/>
  <c r="FV36" i="2" a="1"/>
  <c r="JY135" i="4" a="1"/>
  <c r="KC13" i="4" a="1"/>
  <c r="CQ236" i="4" a="1"/>
  <c r="AA236" i="2" a="1"/>
  <c r="IV237" i="4" a="1"/>
  <c r="KB71" i="4" a="1"/>
  <c r="DL237" i="2" a="1"/>
  <c r="BQ234" i="4" a="1"/>
  <c r="AL235" i="4" a="1"/>
  <c r="FW36" i="2" a="1"/>
  <c r="JF237" i="4" a="1"/>
  <c r="FA234" i="4" a="1"/>
  <c r="KA204" i="4" a="1"/>
  <c r="ES234" i="2" a="1"/>
  <c r="FW162" i="2" a="1"/>
  <c r="FW89" i="2" a="1"/>
  <c r="FR234" i="4" a="1"/>
  <c r="AQ235" i="4" a="1"/>
  <c r="KC124" i="4" a="1"/>
  <c r="HT236" i="4" a="1"/>
  <c r="FW199" i="2" a="1"/>
  <c r="EC236" i="2" a="1"/>
  <c r="FU204" i="2" a="1"/>
  <c r="FU208" i="2" a="1"/>
  <c r="FV14" i="2" a="1"/>
  <c r="FV92" i="2" a="1"/>
  <c r="GC236" i="4" a="1"/>
  <c r="FW11" i="2" a="1"/>
  <c r="DC238" i="4" a="1"/>
  <c r="JY138" i="4" a="1"/>
  <c r="KC87" i="4" a="1"/>
  <c r="KA53" i="4" a="1"/>
  <c r="JY57" i="4" a="1"/>
  <c r="EO238" i="2" a="1"/>
  <c r="JW178" i="4" a="1"/>
  <c r="FU104" i="2" a="1"/>
  <c r="JZ36" i="4" a="1"/>
  <c r="FV25" i="2" a="1"/>
  <c r="BB238" i="4" a="1"/>
  <c r="JW101" i="4" a="1"/>
  <c r="FW97" i="2" a="1"/>
  <c r="JX183" i="4" a="1"/>
  <c r="CA238" i="2" a="1"/>
  <c r="JV38" i="4" a="1"/>
  <c r="JV7" i="4" a="1"/>
  <c r="AI238" i="4" a="1"/>
  <c r="FV130" i="2" a="1"/>
  <c r="KB209" i="4" a="1"/>
  <c r="FU44" i="2" a="1"/>
  <c r="JZ119" i="4" a="1"/>
  <c r="EE237" i="4" a="1"/>
  <c r="IY238" i="4" a="1"/>
  <c r="JY109" i="4" a="1"/>
  <c r="JV140" i="4" a="1"/>
  <c r="FW78" i="2" a="1"/>
  <c r="KC28" i="4" a="1"/>
  <c r="JV28" i="4" a="1"/>
  <c r="FU59" i="2" a="1"/>
  <c r="JX132" i="4" a="1"/>
  <c r="FK237" i="2" a="1"/>
  <c r="BA238" i="2" a="1"/>
  <c r="FU181" i="2" a="1"/>
  <c r="FW125" i="2" a="1"/>
  <c r="FV87" i="2" a="1"/>
  <c r="FU211" i="2" a="1"/>
  <c r="JV68" i="4" a="1"/>
  <c r="DA234" i="4" a="1"/>
  <c r="FU10" i="2" a="1"/>
  <c r="CR238" i="2" a="1"/>
  <c r="B236" i="2" a="1"/>
  <c r="KB216" i="4" a="1"/>
  <c r="CY237" i="4" a="1"/>
  <c r="FC238" i="4" a="1"/>
  <c r="EP237" i="4" a="1"/>
  <c r="DO236" i="4" a="1"/>
  <c r="JV124" i="4" a="1"/>
  <c r="JX161" i="4" a="1"/>
  <c r="KB73" i="4" a="1"/>
  <c r="CS234" i="4" a="1"/>
  <c r="FK236" i="4" a="1"/>
  <c r="F235" i="2" a="1"/>
  <c r="KC161" i="4" a="1"/>
  <c r="GK238" i="4" a="1"/>
  <c r="JW215" i="4" a="1"/>
  <c r="JV199" i="4" a="1"/>
  <c r="KB114" i="4" a="1"/>
  <c r="JY230" i="4" a="1"/>
  <c r="EH235" i="4" a="1"/>
  <c r="HD238" i="4" a="1"/>
  <c r="DZ237" i="4" a="1"/>
  <c r="H236" i="2" a="1"/>
  <c r="JY207" i="4" a="1"/>
  <c r="JY199" i="4" a="1"/>
  <c r="DB238" i="2" a="1"/>
  <c r="K234" i="4" a="1"/>
  <c r="JW124" i="4" a="1"/>
  <c r="HL235" i="4" a="1"/>
  <c r="JV136" i="4" a="1"/>
  <c r="JY172" i="4" a="1"/>
  <c r="FW152" i="2" a="1"/>
  <c r="DN234" i="2" a="1"/>
  <c r="JV127" i="4" a="1"/>
  <c r="FV184" i="2" a="1"/>
  <c r="KA23" i="4" a="1"/>
  <c r="IT238" i="4" a="1"/>
  <c r="KA118" i="4" a="1"/>
  <c r="JB235" i="4" a="1"/>
  <c r="DT238" i="2" a="1"/>
  <c r="FY148" i="2" a="1"/>
  <c r="FU165" i="2" a="1"/>
  <c r="JW213" i="4" a="1"/>
  <c r="KA228" i="4" a="1"/>
  <c r="BU237" i="2" a="1"/>
  <c r="B235" i="2" a="1"/>
  <c r="FY130" i="2" a="1"/>
  <c r="FL236" i="4" a="1"/>
  <c r="BA235" i="4" a="1"/>
  <c r="CJ238" i="4" a="1"/>
  <c r="HK238" i="4" a="1"/>
  <c r="FV227" i="2" a="1"/>
  <c r="KC158" i="4" a="1"/>
  <c r="FW154" i="2" a="1"/>
  <c r="JV42" i="4" a="1"/>
  <c r="CI234" i="2" a="1"/>
  <c r="KC20" i="4" a="1"/>
  <c r="ED238" i="2" a="1"/>
  <c r="KA180" i="4" a="1"/>
  <c r="BU236" i="4" a="1"/>
  <c r="CF236" i="4" a="1"/>
  <c r="DP235" i="2" a="1"/>
  <c r="B236" i="4" a="1"/>
  <c r="FV28" i="2" a="1"/>
  <c r="JV11" i="4" a="1"/>
  <c r="C238" i="4" a="1"/>
  <c r="FC237" i="2" a="1"/>
  <c r="JW109" i="4" a="1"/>
  <c r="HC236" i="4" a="1"/>
  <c r="FW107" i="2" a="1"/>
  <c r="JV197" i="4" a="1"/>
  <c r="AO234" i="4" a="1"/>
  <c r="FW132" i="2" a="1"/>
  <c r="EB234" i="2" a="1"/>
  <c r="HA238" i="4" a="1"/>
  <c r="KA160" i="4" a="1"/>
  <c r="JW19" i="4" a="1"/>
  <c r="CT234" i="2" a="1"/>
  <c r="FY227" i="2" a="1"/>
  <c r="FY136" i="2" a="1"/>
  <c r="HL234" i="4" a="1"/>
  <c r="FV214" i="2" a="1"/>
  <c r="JV130" i="4" a="1"/>
  <c r="JX59" i="4" a="1"/>
  <c r="JY20" i="4" a="1"/>
  <c r="KA21" i="4" a="1"/>
  <c r="KB207" i="4" a="1"/>
  <c r="JN236" i="4" a="1"/>
  <c r="FV68" i="2" a="1"/>
  <c r="FO235" i="2" a="1"/>
  <c r="FU167" i="2" a="1"/>
  <c r="FX163" i="2" a="1"/>
  <c r="FW222" i="2" a="1"/>
  <c r="FX211" i="2" a="1"/>
  <c r="JL236" i="4" a="1"/>
  <c r="FW53" i="2" a="1"/>
  <c r="FU196" i="2" a="1"/>
  <c r="GL237" i="4" a="1"/>
  <c r="JV177" i="4" a="1"/>
  <c r="JY19" i="4" a="1"/>
  <c r="FX61" i="2" a="1"/>
  <c r="EQ237" i="2" a="1"/>
  <c r="KB109" i="4" a="1"/>
  <c r="V236" i="4" a="1"/>
  <c r="DH235" i="2" a="1"/>
  <c r="JV122" i="4" a="1"/>
  <c r="FU166" i="2" a="1"/>
  <c r="KB192" i="4" a="1"/>
  <c r="IG237" i="4" a="1"/>
  <c r="JW58" i="4" a="1"/>
  <c r="DF235" i="4" a="1"/>
  <c r="KA66" i="4" a="1"/>
  <c r="KA140" i="4" a="1"/>
  <c r="JX57" i="4" a="1"/>
  <c r="KB88" i="4" a="1"/>
  <c r="AW235" i="4" a="1"/>
  <c r="BG237" i="2" a="1"/>
  <c r="FV104" i="2" a="1"/>
  <c r="FR234" i="2" a="1"/>
  <c r="JV213" i="4" a="1"/>
  <c r="FX16" i="2" a="1"/>
  <c r="FT238" i="2" a="1"/>
  <c r="AO237" i="4" a="1"/>
  <c r="JZ64" i="4" a="1"/>
  <c r="CP235" i="4" a="1"/>
  <c r="FU70" i="2" a="1"/>
  <c r="JY72" i="4" a="1"/>
  <c r="DM238" i="2" a="1"/>
  <c r="FV193" i="2" a="1"/>
  <c r="KC217" i="4" a="1"/>
  <c r="FU42" i="2" a="1"/>
  <c r="JV41" i="4" a="1"/>
  <c r="JX12" i="4" a="1"/>
  <c r="KC9" i="4" a="1"/>
  <c r="JB237" i="4" a="1"/>
  <c r="HD236" i="4" a="1"/>
  <c r="CN234" i="4" a="1"/>
  <c r="BG235" i="4" a="1"/>
  <c r="HH235" i="4" a="1"/>
  <c r="BS238" i="4" a="1"/>
  <c r="FU83" i="2" a="1"/>
  <c r="FV110" i="2" a="1"/>
  <c r="HY238" i="4" a="1"/>
  <c r="CD234" i="2" a="1"/>
  <c r="E235" i="2" a="1"/>
  <c r="KA220" i="4" a="1"/>
  <c r="KB198" i="4" a="1"/>
  <c r="KA42" i="4" a="1"/>
  <c r="FL236" i="2" a="1"/>
  <c r="DZ234" i="4" a="1"/>
  <c r="KA103" i="4" a="1"/>
  <c r="FV162" i="2" a="1"/>
  <c r="CX238" i="4" a="1"/>
  <c r="FW24" i="2" a="1"/>
  <c r="JW207" i="4" a="1"/>
  <c r="KA119" i="4" a="1"/>
  <c r="BO236" i="4" a="1"/>
  <c r="JX171" i="4" a="1"/>
  <c r="FW187" i="2" a="1"/>
  <c r="FW57" i="2" a="1"/>
  <c r="FN235" i="2" a="1"/>
  <c r="JJ237" i="4" a="1"/>
  <c r="FV201" i="2" a="1"/>
  <c r="FU100" i="2" a="1"/>
  <c r="JX88" i="4" a="1"/>
  <c r="FE235" i="2" a="1"/>
  <c r="K237" i="2" a="1"/>
  <c r="JV44" i="4" a="1"/>
  <c r="GZ235" i="4" a="1"/>
  <c r="JZ125" i="4" a="1"/>
  <c r="FS234" i="2" a="1"/>
  <c r="BM234" i="2" a="1"/>
  <c r="EW234" i="4" a="1"/>
  <c r="FX7" i="2" a="1"/>
  <c r="FU79" i="2" a="1"/>
  <c r="DB235" i="2" a="1"/>
  <c r="KB16" i="4" a="1"/>
  <c r="JX184" i="4" a="1"/>
  <c r="FW12" i="2" a="1"/>
  <c r="FU21" i="2" a="1"/>
  <c r="CH235" i="2" a="1"/>
  <c r="KA155" i="4" a="1"/>
  <c r="W236" i="4" a="1"/>
  <c r="CW234" i="4" a="1"/>
  <c r="F234" i="4" a="1"/>
  <c r="AE237" i="4" a="1"/>
  <c r="G236" i="2" a="1"/>
  <c r="FW168" i="2" a="1"/>
  <c r="KC98" i="4" a="1"/>
  <c r="JZ105" i="4" a="1"/>
  <c r="AG237" i="4" a="1"/>
  <c r="KC43" i="4" a="1"/>
  <c r="JW183" i="4" a="1"/>
  <c r="KA33" i="4" a="1"/>
  <c r="FB238" i="4" a="1"/>
  <c r="FU27" i="2" a="1"/>
  <c r="FX178" i="2" a="1"/>
  <c r="FW18" i="2" a="1"/>
  <c r="FV131" i="2" a="1"/>
  <c r="KB66" i="4" a="1"/>
  <c r="FW66" i="2" a="1"/>
  <c r="JW111" i="4" a="1"/>
  <c r="JY144" i="4" a="1"/>
  <c r="FU163" i="2" a="1"/>
  <c r="JY220" i="4" a="1"/>
  <c r="KB218" i="4" a="1"/>
  <c r="CN234" i="2" a="1"/>
  <c r="Z238" i="4" a="1"/>
  <c r="FB238" i="2" a="1"/>
  <c r="HO235" i="4" a="1"/>
  <c r="JX229" i="4" a="1"/>
  <c r="FQ236" i="4" a="1"/>
  <c r="JV78" i="4" a="1"/>
  <c r="KA177" i="4" a="1"/>
  <c r="AX237" i="4" a="1"/>
  <c r="JZ39" i="4" a="1"/>
  <c r="FD237" i="4" a="1"/>
  <c r="JZ140" i="4" a="1"/>
  <c r="FU171" i="2" a="1"/>
  <c r="B234" i="2" a="1"/>
  <c r="EG235" i="2" a="1"/>
  <c r="JZ73" i="4" a="1"/>
  <c r="FW15" i="2" a="1"/>
  <c r="JV86" i="4" a="1"/>
  <c r="IO237" i="4" a="1"/>
  <c r="JW103" i="4" a="1"/>
  <c r="FW43" i="2" a="1"/>
  <c r="FW95" i="2" a="1"/>
  <c r="FR236" i="4" a="1"/>
  <c r="JW97" i="4" a="1"/>
  <c r="JY73" i="4" a="1"/>
  <c r="FY197" i="2" a="1"/>
  <c r="IH234" i="4" a="1"/>
  <c r="FV17" i="2" a="1"/>
  <c r="KA22" i="4" a="1"/>
  <c r="IM235" i="4" a="1"/>
  <c r="FY228" i="2" a="1"/>
  <c r="FU192" i="2" a="1"/>
  <c r="KC170" i="4" a="1"/>
  <c r="EQ234" i="4" a="1"/>
  <c r="BJ235" i="4" a="1"/>
  <c r="JW64" i="4" a="1"/>
  <c r="JY23" i="4" a="1"/>
  <c r="AI237" i="2" a="1"/>
  <c r="AR234" i="2" a="1"/>
  <c r="EZ238" i="2" a="1"/>
  <c r="KC51" i="4" a="1"/>
  <c r="FL238" i="2" a="1"/>
  <c r="EY234" i="2" a="1"/>
  <c r="DA237" i="4" a="1"/>
  <c r="EJ235" i="4" a="1"/>
  <c r="JW105" i="4" a="1"/>
  <c r="P237" i="4" a="1"/>
  <c r="DR235" i="4" a="1"/>
  <c r="BI238" i="4" a="1"/>
  <c r="ES236" i="4" a="1"/>
  <c r="IX235" i="4" a="1"/>
  <c r="CJ234" i="4" a="1"/>
  <c r="HF234" i="4" a="1"/>
  <c r="BU237" i="4" a="1"/>
  <c r="JW81" i="4" a="1"/>
  <c r="JZ114" i="4" a="1"/>
  <c r="FQ237" i="2" a="1"/>
  <c r="F234" i="2" a="1"/>
  <c r="JZ122" i="4" a="1"/>
  <c r="DV238" i="2" a="1"/>
  <c r="ET234" i="4" a="1"/>
  <c r="FY19" i="2" a="1"/>
  <c r="FY173" i="2" a="1"/>
  <c r="FW19" i="2" a="1"/>
  <c r="Z237" i="2" a="1"/>
  <c r="KB199" i="4" a="1"/>
  <c r="CK234" i="4" a="1"/>
  <c r="AJ234" i="4" a="1"/>
  <c r="GY234" i="4" a="1"/>
  <c r="DS238" i="4" a="1"/>
  <c r="JX69" i="4" a="1"/>
  <c r="CA235" i="2" a="1"/>
  <c r="JY205" i="4" a="1"/>
  <c r="GH234" i="4" a="1"/>
  <c r="BH238" i="4" a="1"/>
  <c r="FV210" i="2" a="1"/>
  <c r="JX216" i="4" a="1"/>
  <c r="FY81" i="2" a="1"/>
  <c r="DU237" i="2" a="1"/>
  <c r="GH238" i="4" a="1"/>
  <c r="KA97" i="4" a="1"/>
  <c r="FY67" i="2" a="1"/>
  <c r="FF237" i="4" a="1"/>
  <c r="KC74" i="4" a="1"/>
  <c r="KB72" i="4" a="1"/>
  <c r="JZ33" i="4" a="1"/>
  <c r="FU160" i="2" a="1"/>
  <c r="JZ220" i="4" a="1"/>
  <c r="FJ236" i="4" a="1"/>
  <c r="AP238" i="2" a="1"/>
  <c r="FV61" i="2" a="1"/>
  <c r="JX127" i="4" a="1"/>
  <c r="JV109" i="4" a="1"/>
  <c r="FP235" i="4" a="1"/>
  <c r="IR235" i="4" a="1"/>
  <c r="IL234" i="4" a="1"/>
  <c r="JW13" i="4" a="1"/>
  <c r="EJ238" i="2" a="1"/>
  <c r="KB17" i="4" a="1"/>
  <c r="JX162" i="4" a="1"/>
  <c r="KB197" i="4" a="1"/>
  <c r="AD237" i="2" a="1"/>
  <c r="JX194" i="4" a="1"/>
  <c r="FU55" i="2" a="1"/>
  <c r="FU97" i="2" a="1"/>
  <c r="FU231" i="2" a="1"/>
  <c r="KA25" i="4" a="1"/>
  <c r="Z236" i="2" a="1"/>
  <c r="FW28" i="2" a="1"/>
  <c r="KC12" i="4" a="1"/>
  <c r="CI236" i="2" a="1"/>
  <c r="JX100" i="4" a="1"/>
  <c r="KA188" i="4" a="1"/>
  <c r="JY21" i="4" a="1"/>
  <c r="ET234" i="2" a="1"/>
  <c r="KB106" i="4" a="1"/>
  <c r="JV119" i="4" a="1"/>
  <c r="KB101" i="4" a="1"/>
  <c r="AR238" i="2" a="1"/>
  <c r="JW11" i="4" a="1"/>
  <c r="IU235" i="4" a="1"/>
  <c r="FU118" i="2" a="1"/>
  <c r="FW91" i="2" a="1"/>
  <c r="CA234" i="2" a="1"/>
  <c r="JY88" i="4" a="1"/>
  <c r="CT234" i="4" a="1"/>
  <c r="D238" i="4" a="1"/>
  <c r="JY68" i="4" a="1"/>
  <c r="CP238" i="2" a="1"/>
  <c r="KC118" i="4" a="1"/>
  <c r="D238" i="2" a="1"/>
  <c r="EO237" i="2" a="1"/>
  <c r="AJ235" i="4" a="1"/>
  <c r="FV172" i="2" a="1"/>
  <c r="G234" i="2" a="1"/>
  <c r="BK236" i="4" a="1"/>
  <c r="FV115" i="2" a="1"/>
  <c r="FY180" i="2" a="1"/>
  <c r="DB236" i="4" a="1"/>
  <c r="JV139" i="4" a="1"/>
  <c r="JX230" i="4" a="1"/>
  <c r="JY24" i="4" a="1"/>
  <c r="IK236" i="4" a="1"/>
  <c r="JW209" i="4" a="1"/>
  <c r="FU136" i="2" a="1"/>
  <c r="JZ34" i="4" a="1"/>
  <c r="FW172" i="2" a="1"/>
  <c r="KB95" i="4" a="1"/>
  <c r="JV46" i="4" a="1"/>
  <c r="JW120" i="4" a="1"/>
  <c r="DL238" i="4" a="1"/>
  <c r="FY124" i="2" a="1"/>
  <c r="FX223" i="2" a="1"/>
  <c r="IY237" i="4" a="1"/>
  <c r="BW234" i="2" a="1"/>
  <c r="JV92" i="4" a="1"/>
  <c r="BE238" i="2" a="1"/>
  <c r="FX210" i="2" a="1"/>
  <c r="JV170" i="4" a="1"/>
  <c r="JY214" i="4" a="1"/>
  <c r="DG236" i="2" a="1"/>
  <c r="FV198" i="2" a="1"/>
  <c r="JV87" i="4" a="1"/>
  <c r="GX235" i="4" a="1"/>
  <c r="BB234" i="2" a="1"/>
  <c r="KC15" i="4" a="1"/>
  <c r="FV122" i="2" a="1"/>
  <c r="FX73" i="2" a="1"/>
  <c r="FW38" i="2" a="1"/>
  <c r="FW35" i="2" a="1"/>
  <c r="KA127" i="4" a="1"/>
  <c r="FX203" i="2" a="1"/>
  <c r="KB31" i="4" a="1"/>
  <c r="CT235" i="4" a="1"/>
  <c r="JM238" i="4" a="1"/>
  <c r="FV93" i="2" a="1"/>
  <c r="AY237" i="2" a="1"/>
  <c r="JV149" i="4" a="1"/>
  <c r="GB237" i="4" a="1"/>
  <c r="BC234" i="2" a="1"/>
  <c r="FX216" i="2" a="1"/>
  <c r="FV95" i="2" a="1"/>
  <c r="JZ41" i="4" a="1"/>
  <c r="FY7" i="2" a="1"/>
  <c r="J238" i="4" a="1"/>
  <c r="JX138" i="4" a="1"/>
  <c r="FW174" i="2" a="1"/>
  <c r="FW39" i="2" a="1"/>
  <c r="JV37" i="4" a="1"/>
  <c r="JY219" i="4" a="1"/>
  <c r="V237" i="2" a="1"/>
  <c r="EE238" i="4" a="1"/>
  <c r="CM234" i="4" a="1"/>
  <c r="FY224" i="2" a="1"/>
  <c r="JX153" i="4" a="1"/>
  <c r="FV96" i="2" a="1"/>
  <c r="CR236" i="4" a="1"/>
  <c r="EC235" i="2" a="1"/>
  <c r="BN234" i="2" a="1"/>
  <c r="I234" i="4" a="1"/>
  <c r="I235" i="2" a="1"/>
  <c r="KA61" i="4" a="1"/>
  <c r="GQ236" i="4" a="1"/>
  <c r="FV7" i="2" a="1"/>
  <c r="KA78" i="4" a="1"/>
  <c r="BV237" i="4" a="1"/>
  <c r="FX13" i="2" a="1"/>
  <c r="AF236" i="4" a="1"/>
  <c r="BK236" i="2" a="1"/>
  <c r="JW183" i="4" l="1"/>
  <c r="EP236" i="4"/>
  <c r="CK234" i="4"/>
  <c r="FW216" i="2"/>
  <c r="BR235" i="4"/>
  <c r="KB224" i="4"/>
  <c r="JY130" i="4"/>
  <c r="FW232" i="2"/>
  <c r="KA193" i="4"/>
  <c r="FY157" i="2"/>
  <c r="JX99" i="4"/>
  <c r="KB201" i="4"/>
  <c r="FU101" i="2"/>
  <c r="IR234" i="4"/>
  <c r="GK238" i="4"/>
  <c r="DK237" i="4"/>
  <c r="BU238" i="2"/>
  <c r="EK234" i="4"/>
  <c r="R236" i="4"/>
  <c r="AI236" i="4"/>
  <c r="JY87" i="4"/>
  <c r="FX9" i="2"/>
  <c r="JZ201" i="4"/>
  <c r="JP235" i="4"/>
  <c r="Q238" i="4"/>
  <c r="CI238" i="4"/>
  <c r="EU236" i="4"/>
  <c r="JZ202" i="4"/>
  <c r="FU38" i="2"/>
  <c r="JY182" i="4"/>
  <c r="EU237" i="4"/>
  <c r="IM235" i="4"/>
  <c r="DP234" i="4"/>
  <c r="FW197" i="2"/>
  <c r="CT234" i="2"/>
  <c r="JW30" i="4"/>
  <c r="FN236" i="4"/>
  <c r="JX56" i="4"/>
  <c r="BH237" i="2"/>
  <c r="GO238" i="4"/>
  <c r="JX170" i="4"/>
  <c r="JZ179" i="4"/>
  <c r="W238" i="2"/>
  <c r="JV161" i="4"/>
  <c r="BC234" i="2"/>
  <c r="JY221" i="4"/>
  <c r="KA101" i="4"/>
  <c r="CG234" i="4"/>
  <c r="KB70" i="4"/>
  <c r="X236" i="4"/>
  <c r="FW186" i="2"/>
  <c r="EP238" i="2"/>
  <c r="JV129" i="4"/>
  <c r="DL238" i="2"/>
  <c r="FV156" i="2"/>
  <c r="EP234" i="2"/>
  <c r="FW224" i="2"/>
  <c r="KB139" i="4"/>
  <c r="L235" i="4"/>
  <c r="JW221" i="4"/>
  <c r="JY12" i="4"/>
  <c r="JV103" i="4"/>
  <c r="JY116" i="4"/>
  <c r="FX191" i="2"/>
  <c r="JZ30" i="4"/>
  <c r="EA237" i="2"/>
  <c r="I235" i="2"/>
  <c r="FW55" i="2"/>
  <c r="GR238" i="4"/>
  <c r="JV62" i="4"/>
  <c r="BY235" i="2"/>
  <c r="IN237" i="4"/>
  <c r="FY43" i="2"/>
  <c r="AB236" i="2"/>
  <c r="FU90" i="2"/>
  <c r="FX49" i="2"/>
  <c r="JV95" i="4"/>
  <c r="W238" i="4"/>
  <c r="DN235" i="2"/>
  <c r="FJ234" i="2"/>
  <c r="ET234" i="4"/>
  <c r="AG237" i="2"/>
  <c r="JW55" i="4"/>
  <c r="AW235" i="2"/>
  <c r="KC212" i="4"/>
  <c r="DG236" i="2"/>
  <c r="EN237" i="4"/>
  <c r="KC68" i="4"/>
  <c r="KC22" i="4"/>
  <c r="FX173" i="2"/>
  <c r="FX112" i="2"/>
  <c r="KC116" i="4"/>
  <c r="BJ236" i="2"/>
  <c r="FB238" i="2"/>
  <c r="KA122" i="4"/>
  <c r="JV120" i="4"/>
  <c r="JZ39" i="4"/>
  <c r="FW221" i="2"/>
  <c r="HL234" i="4"/>
  <c r="FV74" i="2"/>
  <c r="JW178" i="4"/>
  <c r="C238" i="4"/>
  <c r="DG238" i="2"/>
  <c r="FK235" i="4"/>
  <c r="FU196" i="2"/>
  <c r="FY210" i="2"/>
  <c r="FX73" i="2"/>
  <c r="JY219" i="4"/>
  <c r="ED234" i="2"/>
  <c r="AO237" i="4"/>
  <c r="FL234" i="2"/>
  <c r="JX174" i="4"/>
  <c r="JW122" i="4"/>
  <c r="JX161" i="4"/>
  <c r="CS236" i="2"/>
  <c r="JY57" i="4"/>
  <c r="DL238" i="4"/>
  <c r="EC237" i="2"/>
  <c r="I236" i="2"/>
  <c r="KB188" i="4"/>
  <c r="KA43" i="4"/>
  <c r="ED236" i="4"/>
  <c r="JW49" i="4"/>
  <c r="AM235" i="4"/>
  <c r="GR237" i="4"/>
  <c r="DQ235" i="2"/>
  <c r="FV105" i="2"/>
  <c r="KA157" i="4"/>
  <c r="KC91" i="4"/>
  <c r="AO238" i="4"/>
  <c r="EV238" i="4"/>
  <c r="FX183" i="2"/>
  <c r="FH236" i="4"/>
  <c r="JY189" i="4"/>
  <c r="JY177" i="4"/>
  <c r="FY166" i="2"/>
  <c r="IW238" i="4"/>
  <c r="JY52" i="4"/>
  <c r="KA205" i="4"/>
  <c r="FX216" i="2"/>
  <c r="FM237" i="2"/>
  <c r="BL235" i="4"/>
  <c r="GZ237" i="4"/>
  <c r="KA229" i="4"/>
  <c r="KB109" i="4"/>
  <c r="DT236" i="4"/>
  <c r="JZ170" i="4"/>
  <c r="KB24" i="4"/>
  <c r="JV127" i="4"/>
  <c r="AJ236" i="4"/>
  <c r="FY189" i="2"/>
  <c r="JX67" i="4"/>
  <c r="JT238" i="4"/>
  <c r="BW238" i="4"/>
  <c r="JY135" i="4"/>
  <c r="KC232" i="4"/>
  <c r="KB56" i="4"/>
  <c r="EM238" i="2"/>
  <c r="JV18" i="4"/>
  <c r="FV135" i="2"/>
  <c r="I234" i="4"/>
  <c r="JX199" i="4"/>
  <c r="DH234" i="2"/>
  <c r="AF236" i="2"/>
  <c r="DR237" i="2"/>
  <c r="JV202" i="4"/>
  <c r="AR238" i="2"/>
  <c r="GS236" i="4"/>
  <c r="JX121" i="4"/>
  <c r="FY228" i="2"/>
  <c r="AP236" i="4"/>
  <c r="JY163" i="4"/>
  <c r="JZ127" i="4"/>
  <c r="FY16" i="2"/>
  <c r="FM236" i="2"/>
  <c r="KA71" i="4"/>
  <c r="JV119" i="4"/>
  <c r="G238" i="2"/>
  <c r="GQ236" i="4"/>
  <c r="JL236" i="4"/>
  <c r="DV234" i="2"/>
  <c r="FX187" i="2"/>
  <c r="JV203" i="4"/>
  <c r="CQ234" i="4"/>
  <c r="KB199" i="4"/>
  <c r="JY204" i="4"/>
  <c r="FV134" i="2"/>
  <c r="AW234" i="4"/>
  <c r="JV172" i="4"/>
  <c r="AX238" i="2"/>
  <c r="FV199" i="2"/>
  <c r="JV145" i="4"/>
  <c r="FX53" i="2"/>
  <c r="HG237" i="4"/>
  <c r="JK237" i="4"/>
  <c r="KC37" i="4"/>
  <c r="JW81" i="4"/>
  <c r="FS235" i="4"/>
  <c r="E238" i="2"/>
  <c r="FV70" i="2"/>
  <c r="DH235" i="4"/>
  <c r="HO235" i="4"/>
  <c r="FY148" i="2"/>
  <c r="JZ188" i="4"/>
  <c r="FW166" i="2"/>
  <c r="D235" i="2"/>
  <c r="CW237" i="2"/>
  <c r="FM237" i="4"/>
  <c r="EX234" i="4"/>
  <c r="FW26" i="2"/>
  <c r="GQ234" i="4"/>
  <c r="JZ79" i="4"/>
  <c r="FX232" i="2"/>
  <c r="CL234" i="2"/>
  <c r="JW17" i="4"/>
  <c r="JX70" i="4"/>
  <c r="KC56" i="4"/>
  <c r="DF235" i="2"/>
  <c r="HC238" i="4"/>
  <c r="JZ16" i="4"/>
  <c r="KC87" i="4"/>
  <c r="DM238" i="2"/>
  <c r="KA87" i="4"/>
  <c r="KB111" i="4"/>
  <c r="GE238" i="4"/>
  <c r="HD235" i="4"/>
  <c r="FW95" i="2"/>
  <c r="JY211" i="4"/>
  <c r="BP237" i="4"/>
  <c r="KB102" i="4"/>
  <c r="KC198" i="4"/>
  <c r="FV103" i="2"/>
  <c r="FY215" i="2"/>
  <c r="AT234" i="4"/>
  <c r="KB14" i="4"/>
  <c r="BW237" i="2"/>
  <c r="DA237" i="4"/>
  <c r="JY220" i="4"/>
  <c r="ES236" i="4"/>
  <c r="FX228" i="2"/>
  <c r="FW157" i="2"/>
  <c r="AI238" i="4"/>
  <c r="FU114" i="2"/>
  <c r="FU121" i="2"/>
  <c r="FV88" i="2"/>
  <c r="FV189" i="2"/>
  <c r="JX88" i="4"/>
  <c r="HV235" i="4"/>
  <c r="AB237" i="4"/>
  <c r="FJ237" i="4"/>
  <c r="JV184" i="4"/>
  <c r="FU222" i="2"/>
  <c r="Q236" i="4"/>
  <c r="BM237" i="4"/>
  <c r="ET234" i="2"/>
  <c r="BB234" i="4"/>
  <c r="JZ125" i="4"/>
  <c r="FU211" i="2"/>
  <c r="KC167" i="4"/>
  <c r="JY144" i="4"/>
  <c r="DH236" i="2"/>
  <c r="JX192" i="4"/>
  <c r="JY121" i="4"/>
  <c r="JY45" i="4"/>
  <c r="IA235" i="4"/>
  <c r="JX75" i="4"/>
  <c r="KC145" i="4"/>
  <c r="GF238" i="4"/>
  <c r="FV212" i="2"/>
  <c r="FU91" i="2"/>
  <c r="JV107" i="4"/>
  <c r="FP234" i="2"/>
  <c r="T236" i="2"/>
  <c r="FX194" i="2"/>
  <c r="JZ119" i="4"/>
  <c r="FV162" i="2"/>
  <c r="K238" i="4"/>
  <c r="CP234" i="4"/>
  <c r="FU96" i="2"/>
  <c r="JY194" i="4"/>
  <c r="GU236" i="4"/>
  <c r="JX66" i="4"/>
  <c r="DQ237" i="4"/>
  <c r="BE234" i="4"/>
  <c r="EL236" i="4"/>
  <c r="JX52" i="4"/>
  <c r="HE234" i="4"/>
  <c r="HH236" i="4"/>
  <c r="FW89" i="2"/>
  <c r="JW23" i="4"/>
  <c r="AR237" i="2"/>
  <c r="JW168" i="4"/>
  <c r="FY53" i="2"/>
  <c r="JV174" i="4"/>
  <c r="IY234" i="4"/>
  <c r="FY97" i="2"/>
  <c r="II236" i="4"/>
  <c r="KC20" i="4"/>
  <c r="FY66" i="2"/>
  <c r="DV234" i="4"/>
  <c r="FC238" i="2"/>
  <c r="KC44" i="4"/>
  <c r="JX73" i="4"/>
  <c r="F236" i="2"/>
  <c r="FV39" i="2"/>
  <c r="CY236" i="2"/>
  <c r="BG234" i="2"/>
  <c r="FV118" i="2"/>
  <c r="JZ110" i="4"/>
  <c r="KA227" i="4"/>
  <c r="JV39" i="4"/>
  <c r="KA177" i="4"/>
  <c r="FX160" i="2"/>
  <c r="KB228" i="4"/>
  <c r="JV130" i="4"/>
  <c r="JW199" i="4"/>
  <c r="DI238" i="4"/>
  <c r="JX61" i="4"/>
  <c r="DD235" i="2"/>
  <c r="JW94" i="4"/>
  <c r="JG237" i="4"/>
  <c r="JZ88" i="4"/>
  <c r="FX175" i="2"/>
  <c r="CJ237" i="4"/>
  <c r="P236" i="2"/>
  <c r="EK235" i="4"/>
  <c r="BB238" i="4"/>
  <c r="JU235" i="4"/>
  <c r="FU86" i="2"/>
  <c r="JH238" i="4"/>
  <c r="CB235" i="4"/>
  <c r="FX134" i="2"/>
  <c r="BF234" i="4"/>
  <c r="DJ237" i="2"/>
  <c r="KC203" i="4"/>
  <c r="FX75" i="2"/>
  <c r="FX15" i="2"/>
  <c r="KB213" i="4"/>
  <c r="FV60" i="2"/>
  <c r="KB77" i="4"/>
  <c r="HT236" i="4"/>
  <c r="KA111" i="4"/>
  <c r="IH237" i="4"/>
  <c r="DH234" i="4"/>
  <c r="FY73" i="2"/>
  <c r="W236" i="4"/>
  <c r="JY176" i="4"/>
  <c r="FV16" i="2"/>
  <c r="IR235" i="4"/>
  <c r="KC146" i="4"/>
  <c r="FX193" i="2"/>
  <c r="BP234" i="4"/>
  <c r="DH237" i="4"/>
  <c r="JV9" i="4"/>
  <c r="FU71" i="2"/>
  <c r="HA238" i="4"/>
  <c r="JX132" i="4"/>
  <c r="FV89" i="2"/>
  <c r="FY79" i="2"/>
  <c r="FZ237" i="4"/>
  <c r="JV177" i="4"/>
  <c r="KC204" i="4"/>
  <c r="KA188" i="4"/>
  <c r="FU215" i="2"/>
  <c r="JZ107" i="4"/>
  <c r="AD237" i="2"/>
  <c r="AM236" i="4"/>
  <c r="JX157" i="4"/>
  <c r="KA113" i="4"/>
  <c r="FY230" i="2"/>
  <c r="KA222" i="4"/>
  <c r="T236" i="4"/>
  <c r="CO236" i="2"/>
  <c r="KC12" i="4"/>
  <c r="KA10" i="4"/>
  <c r="HW237" i="4"/>
  <c r="FV144" i="2"/>
  <c r="FV185" i="2"/>
  <c r="FY107" i="2"/>
  <c r="FU109" i="2"/>
  <c r="JB238" i="4"/>
  <c r="FU226" i="2"/>
  <c r="KB146" i="4"/>
  <c r="Z235" i="2"/>
  <c r="BU236" i="2"/>
  <c r="KC144" i="4"/>
  <c r="DN237" i="4"/>
  <c r="FY165" i="2"/>
  <c r="KB37" i="4"/>
  <c r="FY222" i="2"/>
  <c r="JV35" i="4"/>
  <c r="FU77" i="2"/>
  <c r="FV101" i="2"/>
  <c r="FX236" i="4"/>
  <c r="M236" i="2"/>
  <c r="I236" i="4"/>
  <c r="JV187" i="4"/>
  <c r="JW147" i="4"/>
  <c r="JZ36" i="4"/>
  <c r="FY113" i="2"/>
  <c r="KA33" i="4"/>
  <c r="JZ17" i="4"/>
  <c r="M236" i="4"/>
  <c r="JX20" i="4"/>
  <c r="FY33" i="2"/>
  <c r="GB237" i="4"/>
  <c r="KB222" i="4"/>
  <c r="JW228" i="4"/>
  <c r="JY114" i="4"/>
  <c r="BT237" i="4"/>
  <c r="JW105" i="4"/>
  <c r="JY62" i="4"/>
  <c r="KB190" i="4"/>
  <c r="Z238" i="4"/>
  <c r="JZ198" i="4"/>
  <c r="JZ215" i="4"/>
  <c r="BF236" i="4"/>
  <c r="GA235" i="4"/>
  <c r="FW14" i="2"/>
  <c r="KB128" i="4"/>
  <c r="JW34" i="4"/>
  <c r="FY133" i="2"/>
  <c r="JY78" i="4"/>
  <c r="JZ126" i="4"/>
  <c r="JZ62" i="4"/>
  <c r="JW179" i="4"/>
  <c r="JX69" i="4"/>
  <c r="JW109" i="4"/>
  <c r="KA196" i="4"/>
  <c r="JY172" i="4"/>
  <c r="IN235" i="4"/>
  <c r="EQ234" i="4"/>
  <c r="HO237" i="4"/>
  <c r="FW185" i="2"/>
  <c r="FV238" i="4"/>
  <c r="JV82" i="4"/>
  <c r="DZ234" i="2"/>
  <c r="CH238" i="2"/>
  <c r="JZ83" i="4"/>
  <c r="FY114" i="2"/>
  <c r="JY93" i="4"/>
  <c r="FY41" i="2"/>
  <c r="JX47" i="4"/>
  <c r="JX44" i="4"/>
  <c r="FW20" i="2"/>
  <c r="IS235" i="4"/>
  <c r="O235" i="4"/>
  <c r="JW77" i="4"/>
  <c r="B234" i="2"/>
  <c r="KC125" i="4"/>
  <c r="KB44" i="4"/>
  <c r="FV69" i="2"/>
  <c r="EP237" i="4"/>
  <c r="FU181" i="2"/>
  <c r="K234" i="4"/>
  <c r="H234" i="2"/>
  <c r="EW237" i="4"/>
  <c r="JW119" i="4"/>
  <c r="DG235" i="2"/>
  <c r="B236" i="4"/>
  <c r="P235" i="2"/>
  <c r="JV229" i="4"/>
  <c r="JW229" i="4"/>
  <c r="JX27" i="4"/>
  <c r="FK236" i="4"/>
  <c r="B238" i="4"/>
  <c r="JY68" i="4"/>
  <c r="EC235" i="4"/>
  <c r="FV17" i="2"/>
  <c r="JV97" i="4"/>
  <c r="DK234" i="2"/>
  <c r="FV55" i="2"/>
  <c r="CR236" i="4"/>
  <c r="AN237" i="4"/>
  <c r="KB19" i="4"/>
  <c r="GY235" i="4"/>
  <c r="DN234" i="2"/>
  <c r="FV218" i="2"/>
  <c r="IQ236" i="4"/>
  <c r="JX230" i="4"/>
  <c r="JZ162" i="4"/>
  <c r="CX237" i="2"/>
  <c r="FL236" i="4"/>
  <c r="AU234" i="2"/>
  <c r="JY91" i="4"/>
  <c r="FY158" i="2"/>
  <c r="FV130" i="2"/>
  <c r="FY206" i="2"/>
  <c r="FP237" i="2"/>
  <c r="JZ34" i="4"/>
  <c r="FU126" i="2"/>
  <c r="JV159" i="4"/>
  <c r="AS235" i="2"/>
  <c r="FY56" i="2"/>
  <c r="FP236" i="4"/>
  <c r="KA140" i="4"/>
  <c r="FU140" i="2"/>
  <c r="FU150" i="2"/>
  <c r="FV47" i="2"/>
  <c r="BI238" i="4"/>
  <c r="JX171" i="4"/>
  <c r="FW210" i="2"/>
  <c r="FU49" i="2"/>
  <c r="FY111" i="2"/>
  <c r="JV92" i="4"/>
  <c r="GQ235" i="4"/>
  <c r="JY20" i="4"/>
  <c r="FW152" i="2"/>
  <c r="CP238" i="2"/>
  <c r="GQ238" i="4"/>
  <c r="FU231" i="2"/>
  <c r="KC99" i="4"/>
  <c r="DW236" i="2"/>
  <c r="KC45" i="4"/>
  <c r="GF236" i="4"/>
  <c r="JW213" i="4"/>
  <c r="FW230" i="2"/>
  <c r="JX127" i="4"/>
  <c r="HC236" i="4"/>
  <c r="HI235" i="4"/>
  <c r="KB82" i="4"/>
  <c r="FJ236" i="4"/>
  <c r="HD236" i="4"/>
  <c r="CG237" i="2"/>
  <c r="GX237" i="4"/>
  <c r="FY218" i="2"/>
  <c r="JW110" i="4"/>
  <c r="JX35" i="4"/>
  <c r="FW9" i="2"/>
  <c r="KB164" i="4"/>
  <c r="JY199" i="4"/>
  <c r="JY83" i="4"/>
  <c r="JX53" i="4"/>
  <c r="KA30" i="4"/>
  <c r="FU237" i="4"/>
  <c r="EJ234" i="4"/>
  <c r="GW237" i="4"/>
  <c r="EY237" i="4"/>
  <c r="EH236" i="2"/>
  <c r="BK234" i="2"/>
  <c r="FU176" i="2"/>
  <c r="FR235" i="4"/>
  <c r="IW236" i="4"/>
  <c r="JX106" i="4"/>
  <c r="KB11" i="4"/>
  <c r="CM234" i="4"/>
  <c r="HL237" i="4"/>
  <c r="AF235" i="4"/>
  <c r="AI236" i="2"/>
  <c r="EN235" i="2"/>
  <c r="BL237" i="2"/>
  <c r="BR238" i="2"/>
  <c r="I235" i="4"/>
  <c r="FU165" i="2"/>
  <c r="KB126" i="4"/>
  <c r="IL234" i="4"/>
  <c r="KC170" i="4"/>
  <c r="FV23" i="2"/>
  <c r="FN235" i="4"/>
  <c r="KC52" i="4"/>
  <c r="JV45" i="4"/>
  <c r="FR234" i="2"/>
  <c r="FK234" i="4"/>
  <c r="JW192" i="4"/>
  <c r="BX238" i="2"/>
  <c r="JW104" i="4"/>
  <c r="CP237" i="2"/>
  <c r="FV174" i="2"/>
  <c r="KB153" i="4"/>
  <c r="DY235" i="2"/>
  <c r="FW61" i="2"/>
  <c r="R238" i="4"/>
  <c r="FV30" i="2"/>
  <c r="BF237" i="2"/>
  <c r="FX26" i="2"/>
  <c r="GS237" i="4"/>
  <c r="HZ238" i="4"/>
  <c r="FG234" i="4"/>
  <c r="KA199" i="4"/>
  <c r="CL235" i="2"/>
  <c r="ES235" i="2"/>
  <c r="JY187" i="4"/>
  <c r="FW33" i="2"/>
  <c r="JY170" i="4"/>
  <c r="JW190" i="4"/>
  <c r="FV197" i="2"/>
  <c r="KB32" i="4"/>
  <c r="JW136" i="4"/>
  <c r="IQ238" i="4"/>
  <c r="CW234" i="4"/>
  <c r="AI237" i="4"/>
  <c r="FX123" i="2"/>
  <c r="HQ238" i="4"/>
  <c r="JX119" i="4"/>
  <c r="CS237" i="4"/>
  <c r="FV14" i="2"/>
  <c r="CX237" i="4"/>
  <c r="JX210" i="4"/>
  <c r="FY164" i="2"/>
  <c r="FY118" i="2"/>
  <c r="EZ238" i="4"/>
  <c r="O237" i="2"/>
  <c r="IP234" i="4"/>
  <c r="JW21" i="4"/>
  <c r="FS238" i="4"/>
  <c r="JV116" i="4"/>
  <c r="JV11" i="4"/>
  <c r="JW20" i="4"/>
  <c r="KC124" i="4"/>
  <c r="C234" i="2"/>
  <c r="JV136" i="4"/>
  <c r="FY27" i="2"/>
  <c r="FQ237" i="4"/>
  <c r="ES236" i="2"/>
  <c r="JZ95" i="4"/>
  <c r="FT235" i="4"/>
  <c r="FB235" i="2"/>
  <c r="FX145" i="2"/>
  <c r="KC65" i="4"/>
  <c r="AM238" i="4"/>
  <c r="JY13" i="4"/>
  <c r="KB129" i="4"/>
  <c r="JW187" i="4"/>
  <c r="KC126" i="4"/>
  <c r="EB235" i="4"/>
  <c r="IE236" i="4"/>
  <c r="JW225" i="4"/>
  <c r="F237" i="2"/>
  <c r="AR236" i="2"/>
  <c r="FY203" i="2"/>
  <c r="KB98" i="4"/>
  <c r="AH236" i="2"/>
  <c r="CT235" i="4"/>
  <c r="FV223" i="2"/>
  <c r="JW57" i="4"/>
  <c r="KC161" i="4"/>
  <c r="FU207" i="2"/>
  <c r="JV122" i="4"/>
  <c r="FU212" i="2"/>
  <c r="JD238" i="4"/>
  <c r="JW209" i="4"/>
  <c r="H235" i="2"/>
  <c r="AL235" i="4"/>
  <c r="JW91" i="4"/>
  <c r="FU75" i="2"/>
  <c r="F236" i="4"/>
  <c r="GN236" i="4"/>
  <c r="JY184" i="4"/>
  <c r="FY167" i="2"/>
  <c r="CE238" i="2"/>
  <c r="JY107" i="4"/>
  <c r="JV83" i="4"/>
  <c r="JZ113" i="4"/>
  <c r="JP237" i="4"/>
  <c r="GC237" i="4"/>
  <c r="FW179" i="2"/>
  <c r="FA234" i="4"/>
  <c r="CD236" i="2"/>
  <c r="KB185" i="4"/>
  <c r="JZ89" i="4"/>
  <c r="FW59" i="2"/>
  <c r="FR237" i="4"/>
  <c r="FX101" i="2"/>
  <c r="FW226" i="2"/>
  <c r="J234" i="4"/>
  <c r="JY191" i="4"/>
  <c r="CT234" i="4"/>
  <c r="JX128" i="4"/>
  <c r="IO235" i="4"/>
  <c r="KC134" i="4"/>
  <c r="BC236" i="4"/>
  <c r="JX74" i="4"/>
  <c r="FX64" i="2"/>
  <c r="KB170" i="4"/>
  <c r="EW236" i="4"/>
  <c r="EM236" i="4"/>
  <c r="JY208" i="4"/>
  <c r="CR237" i="2"/>
  <c r="HR237" i="4"/>
  <c r="FY85" i="2"/>
  <c r="U237" i="4"/>
  <c r="FW169" i="2"/>
  <c r="KA156" i="4"/>
  <c r="JX229" i="4"/>
  <c r="JO236" i="4"/>
  <c r="FU100" i="2"/>
  <c r="JV201" i="4"/>
  <c r="BY238" i="2"/>
  <c r="V238" i="2"/>
  <c r="JV28" i="4"/>
  <c r="DX238" i="2"/>
  <c r="JZ158" i="4"/>
  <c r="BP236" i="2"/>
  <c r="DV238" i="4"/>
  <c r="IH238" i="4"/>
  <c r="FW199" i="2"/>
  <c r="FL235" i="4"/>
  <c r="KC155" i="4"/>
  <c r="JX180" i="4"/>
  <c r="FY11" i="2"/>
  <c r="AD234" i="4"/>
  <c r="O235" i="2"/>
  <c r="FU20" i="2"/>
  <c r="JV20" i="4"/>
  <c r="CI234" i="2"/>
  <c r="FU213" i="2"/>
  <c r="DQ237" i="2"/>
  <c r="FX118" i="2"/>
  <c r="KB40" i="4"/>
  <c r="V237" i="2"/>
  <c r="KC115" i="4"/>
  <c r="FY121" i="2"/>
  <c r="FY147" i="2"/>
  <c r="KB187" i="4"/>
  <c r="AP235" i="4"/>
  <c r="IZ234" i="4"/>
  <c r="JL235" i="4"/>
  <c r="EX238" i="4"/>
  <c r="JZ172" i="4"/>
  <c r="IZ236" i="4"/>
  <c r="DA234" i="4"/>
  <c r="KA131" i="4"/>
  <c r="JY214" i="4"/>
  <c r="JX62" i="4"/>
  <c r="U238" i="2"/>
  <c r="FV29" i="2"/>
  <c r="JY112" i="4"/>
  <c r="FW138" i="2"/>
  <c r="K235" i="2"/>
  <c r="FY201" i="2"/>
  <c r="JW193" i="4"/>
  <c r="EC236" i="2"/>
  <c r="FV79" i="2"/>
  <c r="JZ100" i="4"/>
  <c r="FW68" i="2"/>
  <c r="JX32" i="4"/>
  <c r="FX63" i="2"/>
  <c r="KA22" i="4"/>
  <c r="FP234" i="4"/>
  <c r="FY186" i="2"/>
  <c r="KC59" i="4"/>
  <c r="KB9" i="4"/>
  <c r="DL234" i="4"/>
  <c r="CI235" i="4"/>
  <c r="Y234" i="4"/>
  <c r="CB236" i="2"/>
  <c r="KA107" i="4"/>
  <c r="FV205" i="2"/>
  <c r="KB180" i="4"/>
  <c r="KB93" i="4"/>
  <c r="JY90" i="4"/>
  <c r="BQ234" i="4"/>
  <c r="FU102" i="2"/>
  <c r="FY184" i="2"/>
  <c r="BZ237" i="4"/>
  <c r="FV67" i="2"/>
  <c r="V236" i="4"/>
  <c r="JZ220" i="4"/>
  <c r="GN235" i="4"/>
  <c r="FW200" i="2"/>
  <c r="FH234" i="2"/>
  <c r="FV193" i="2"/>
  <c r="AX234" i="2"/>
  <c r="JV69" i="4"/>
  <c r="FW154" i="2"/>
  <c r="BW235" i="4"/>
  <c r="CX234" i="4"/>
  <c r="KB207" i="4"/>
  <c r="JV7" i="4"/>
  <c r="FV66" i="2"/>
  <c r="DY236" i="2"/>
  <c r="IA234" i="4"/>
  <c r="FW73" i="2"/>
  <c r="KA231" i="4"/>
  <c r="H236" i="4"/>
  <c r="JZ184" i="4"/>
  <c r="HP237" i="4"/>
  <c r="JX97" i="4"/>
  <c r="J237" i="4"/>
  <c r="JI235" i="4"/>
  <c r="FU37" i="2"/>
  <c r="JX166" i="4"/>
  <c r="FV229" i="2"/>
  <c r="JE234" i="4"/>
  <c r="KB165" i="4"/>
  <c r="BM234" i="2"/>
  <c r="JX101" i="4"/>
  <c r="FU136" i="2"/>
  <c r="FW57" i="2"/>
  <c r="CD237" i="2"/>
  <c r="EJ235" i="4"/>
  <c r="KC233" i="4"/>
  <c r="DJ235" i="4"/>
  <c r="KB183" i="4"/>
  <c r="IA238" i="4"/>
  <c r="DK237" i="2"/>
  <c r="D238" i="4"/>
  <c r="FV44" i="2"/>
  <c r="FW24" i="2"/>
  <c r="FY122" i="2"/>
  <c r="EG238" i="4"/>
  <c r="FV98" i="2"/>
  <c r="CZ234" i="2"/>
  <c r="FU220" i="2"/>
  <c r="CY238" i="4"/>
  <c r="AO234" i="4"/>
  <c r="AL236" i="4"/>
  <c r="EL234" i="2"/>
  <c r="FY232" i="2"/>
  <c r="JX114" i="4"/>
  <c r="JY47" i="4"/>
  <c r="FX13" i="2"/>
  <c r="JV55" i="4"/>
  <c r="FV208" i="2"/>
  <c r="FU168" i="2"/>
  <c r="JV32" i="4"/>
  <c r="M234" i="2"/>
  <c r="HH234" i="4"/>
  <c r="KC28" i="4"/>
  <c r="S237" i="2"/>
  <c r="JW131" i="4"/>
  <c r="HN237" i="4"/>
  <c r="FY98" i="2"/>
  <c r="JX144" i="4"/>
  <c r="FR236" i="2"/>
  <c r="JL237" i="4"/>
  <c r="GZ238" i="4"/>
  <c r="M238" i="2"/>
  <c r="JY119" i="4"/>
  <c r="FW122" i="2"/>
  <c r="KA164" i="4"/>
  <c r="JW45" i="4"/>
  <c r="JX206" i="4"/>
  <c r="FU208" i="2"/>
  <c r="JX92" i="4"/>
  <c r="FY185" i="2"/>
  <c r="FU72" i="2"/>
  <c r="FW18" i="2"/>
  <c r="JY153" i="4"/>
  <c r="JX129" i="4"/>
  <c r="FU144" i="2"/>
  <c r="KA152" i="4"/>
  <c r="JW217" i="4"/>
  <c r="JZ132" i="4"/>
  <c r="CY238" i="2"/>
  <c r="KC101" i="4"/>
  <c r="FH234" i="4"/>
  <c r="FX40" i="2"/>
  <c r="EU235" i="4"/>
  <c r="JJ236" i="4"/>
  <c r="FU182" i="2"/>
  <c r="CU235" i="4"/>
  <c r="FX16" i="2"/>
  <c r="FW43" i="2"/>
  <c r="DE237" i="4"/>
  <c r="FQ237" i="2"/>
  <c r="FW203" i="2"/>
  <c r="KC26" i="4"/>
  <c r="FY21" i="2"/>
  <c r="DI234" i="4"/>
  <c r="BT235" i="2"/>
  <c r="BF236" i="2"/>
  <c r="FU122" i="2"/>
  <c r="BB235" i="2"/>
  <c r="FD237" i="4"/>
  <c r="KA167" i="4"/>
  <c r="IV238" i="4"/>
  <c r="AX238" i="4"/>
  <c r="FW125" i="2"/>
  <c r="JZ151" i="4"/>
  <c r="JW169" i="4"/>
  <c r="FW126" i="2"/>
  <c r="AH237" i="2"/>
  <c r="KB72" i="4"/>
  <c r="CJ235" i="2"/>
  <c r="FW113" i="2"/>
  <c r="JG236" i="4"/>
  <c r="JY185" i="4"/>
  <c r="JZ207" i="4"/>
  <c r="JX209" i="4"/>
  <c r="BZ238" i="2"/>
  <c r="BE236" i="2"/>
  <c r="FP238" i="2"/>
  <c r="AG237" i="4"/>
  <c r="AW235" i="4"/>
  <c r="JZ166" i="4"/>
  <c r="FW46" i="2"/>
  <c r="BZ235" i="4"/>
  <c r="JV58" i="4"/>
  <c r="FX86" i="2"/>
  <c r="FY235" i="4"/>
  <c r="U235" i="4"/>
  <c r="KC66" i="4"/>
  <c r="JV99" i="4"/>
  <c r="CD234" i="2"/>
  <c r="FV33" i="2"/>
  <c r="U236" i="4"/>
  <c r="HT235" i="4"/>
  <c r="KC117" i="4"/>
  <c r="FU43" i="2"/>
  <c r="T238" i="4"/>
  <c r="FU104" i="2"/>
  <c r="JW232" i="4"/>
  <c r="JY102" i="4"/>
  <c r="JW13" i="4"/>
  <c r="FU108" i="2"/>
  <c r="CM236" i="2"/>
  <c r="FU172" i="2"/>
  <c r="JX17" i="4"/>
  <c r="CD237" i="4"/>
  <c r="EX236" i="2"/>
  <c r="KB160" i="4"/>
  <c r="AX236" i="2"/>
  <c r="FU224" i="2"/>
  <c r="DP234" i="2"/>
  <c r="KB168" i="4"/>
  <c r="CQ238" i="4"/>
  <c r="HS237" i="4"/>
  <c r="JV71" i="4"/>
  <c r="FY238" i="4"/>
  <c r="JX112" i="4"/>
  <c r="CX238" i="4"/>
  <c r="EB234" i="2"/>
  <c r="BM237" i="2"/>
  <c r="DO237" i="4"/>
  <c r="IQ234" i="4"/>
  <c r="KC213" i="4"/>
  <c r="JX221" i="4"/>
  <c r="EW235" i="2"/>
  <c r="CV235" i="2"/>
  <c r="GI238" i="4"/>
  <c r="FW58" i="2"/>
  <c r="FX188" i="2"/>
  <c r="JZ86" i="4"/>
  <c r="CX236" i="2"/>
  <c r="JV70" i="4"/>
  <c r="DO235" i="2"/>
  <c r="KA67" i="4"/>
  <c r="CS237" i="2"/>
  <c r="KB99" i="4"/>
  <c r="JV12" i="4"/>
  <c r="CG237" i="4"/>
  <c r="JX212" i="4"/>
  <c r="DD236" i="2"/>
  <c r="AW237" i="2"/>
  <c r="AB238" i="4"/>
  <c r="JW58" i="4"/>
  <c r="CU237" i="4"/>
  <c r="FU67" i="2"/>
  <c r="FV201" i="2"/>
  <c r="KC165" i="4"/>
  <c r="JW144" i="4"/>
  <c r="JV93" i="4"/>
  <c r="JV126" i="4"/>
  <c r="JZ189" i="4"/>
  <c r="FP235" i="4"/>
  <c r="CF236" i="4"/>
  <c r="EB238" i="2"/>
  <c r="JY59" i="4"/>
  <c r="G238" i="4"/>
  <c r="FX234" i="4"/>
  <c r="JZ211" i="4"/>
  <c r="AQ235" i="4"/>
  <c r="FJ237" i="2"/>
  <c r="KC51" i="4"/>
  <c r="JN236" i="4"/>
  <c r="IJ238" i="4"/>
  <c r="JZ32" i="4"/>
  <c r="CP235" i="2"/>
  <c r="DK235" i="4"/>
  <c r="KA103" i="4"/>
  <c r="BD236" i="2"/>
  <c r="FW30" i="2"/>
  <c r="FO238" i="2"/>
  <c r="KA133" i="4"/>
  <c r="JE238" i="4"/>
  <c r="FM234" i="2"/>
  <c r="FW213" i="2"/>
  <c r="BK235" i="2"/>
  <c r="FU199" i="2"/>
  <c r="FV221" i="2"/>
  <c r="KA23" i="4"/>
  <c r="JX184" i="4"/>
  <c r="JV88" i="4"/>
  <c r="FW175" i="2"/>
  <c r="KA105" i="4"/>
  <c r="CT237" i="2"/>
  <c r="AQ238" i="4"/>
  <c r="HW236" i="4"/>
  <c r="DE235" i="2"/>
  <c r="DR238" i="2"/>
  <c r="FU178" i="2"/>
  <c r="KB88" i="4"/>
  <c r="AB236" i="4"/>
  <c r="CN236" i="4"/>
  <c r="HX236" i="4"/>
  <c r="FW159" i="2"/>
  <c r="BQ238" i="4"/>
  <c r="KA213" i="4"/>
  <c r="HQ234" i="4"/>
  <c r="FI236" i="4"/>
  <c r="KB28" i="4"/>
  <c r="GJ238" i="4"/>
  <c r="FU210" i="2"/>
  <c r="FW32" i="2"/>
  <c r="FU46" i="2"/>
  <c r="KC122" i="4"/>
  <c r="JZ216" i="4"/>
  <c r="S235" i="4"/>
  <c r="JV142" i="4"/>
  <c r="FI235" i="2"/>
  <c r="JP234" i="4"/>
  <c r="FY144" i="2"/>
  <c r="JR236" i="4"/>
  <c r="FX62" i="2"/>
  <c r="JY229" i="4"/>
  <c r="DZ238" i="4"/>
  <c r="FV155" i="2"/>
  <c r="EC236" i="4"/>
  <c r="FY28" i="2"/>
  <c r="FW174" i="2"/>
  <c r="IG237" i="4"/>
  <c r="DS238" i="2"/>
  <c r="JY27" i="4"/>
  <c r="II238" i="4"/>
  <c r="KC186" i="4"/>
  <c r="JX131" i="4"/>
  <c r="KC207" i="4"/>
  <c r="CA235" i="2"/>
  <c r="JZ105" i="4"/>
  <c r="FX99" i="2"/>
  <c r="FW145" i="2"/>
  <c r="IO237" i="4"/>
  <c r="JV96" i="4"/>
  <c r="EA237" i="4"/>
  <c r="FX214" i="2"/>
  <c r="FU59" i="2"/>
  <c r="FO237" i="4"/>
  <c r="FC237" i="2"/>
  <c r="HV234" i="4"/>
  <c r="KC176" i="4"/>
  <c r="KC148" i="4"/>
  <c r="KB66" i="4"/>
  <c r="KC16" i="4"/>
  <c r="KA97" i="4"/>
  <c r="KC102" i="4"/>
  <c r="AS235" i="4"/>
  <c r="JX207" i="4"/>
  <c r="FW191" i="2"/>
  <c r="IB235" i="4"/>
  <c r="BH235" i="2"/>
  <c r="CD238" i="4"/>
  <c r="HU235" i="4"/>
  <c r="JV46" i="4"/>
  <c r="K237" i="4"/>
  <c r="JY210" i="4"/>
  <c r="BQ234" i="2"/>
  <c r="FW88" i="2"/>
  <c r="FX34" i="2"/>
  <c r="FX181" i="2"/>
  <c r="IO234" i="4"/>
  <c r="FW148" i="2"/>
  <c r="JZ168" i="4"/>
  <c r="BE237" i="4"/>
  <c r="FW65" i="2"/>
  <c r="KA149" i="4"/>
  <c r="KA230" i="4"/>
  <c r="FX39" i="2"/>
  <c r="FV161" i="2"/>
  <c r="HZ236" i="4"/>
  <c r="JX208" i="4"/>
  <c r="FU26" i="2"/>
  <c r="FX45" i="2"/>
  <c r="JX11" i="4"/>
  <c r="GX235" i="4"/>
  <c r="FW8" i="2"/>
  <c r="KC112" i="4"/>
  <c r="AQ234" i="4"/>
  <c r="GF235" i="4"/>
  <c r="FY151" i="2"/>
  <c r="BV237" i="4"/>
  <c r="FU112" i="2"/>
  <c r="JW107" i="4"/>
  <c r="DL235" i="4"/>
  <c r="JZ59" i="4"/>
  <c r="JX220" i="4"/>
  <c r="AY234" i="4"/>
  <c r="E236" i="2"/>
  <c r="AZ237" i="4"/>
  <c r="FV10" i="2"/>
  <c r="FW72" i="2"/>
  <c r="BE238" i="2"/>
  <c r="HR234" i="4"/>
  <c r="JX12" i="4"/>
  <c r="CQ236" i="2"/>
  <c r="AN234" i="2"/>
  <c r="U235" i="2"/>
  <c r="FW103" i="2"/>
  <c r="EM238" i="4"/>
  <c r="AU238" i="2"/>
  <c r="DS238" i="4"/>
  <c r="BS238" i="4"/>
  <c r="JY143" i="4"/>
  <c r="FV49" i="2"/>
  <c r="JW106" i="4"/>
  <c r="KB71" i="4"/>
  <c r="DV236" i="2"/>
  <c r="KC118" i="4"/>
  <c r="JX22" i="4"/>
  <c r="JW220" i="4"/>
  <c r="AN234" i="4"/>
  <c r="BG238" i="2"/>
  <c r="KA129" i="4"/>
  <c r="FW85" i="2"/>
  <c r="FQ235" i="4"/>
  <c r="FX94" i="2"/>
  <c r="KA78" i="4"/>
  <c r="DC236" i="2"/>
  <c r="L234" i="2"/>
  <c r="GT238" i="4"/>
  <c r="DG236" i="4"/>
  <c r="JV111" i="4"/>
  <c r="DW238" i="2"/>
  <c r="JY109" i="4"/>
  <c r="FP235" i="2"/>
  <c r="GG238" i="4"/>
  <c r="FU160" i="2"/>
  <c r="JZ41" i="4"/>
  <c r="JS236" i="4"/>
  <c r="GB234" i="4"/>
  <c r="FO234" i="2"/>
  <c r="HU234" i="4"/>
  <c r="JZ229" i="4"/>
  <c r="FW116" i="2"/>
  <c r="KC127" i="4"/>
  <c r="EE237" i="4"/>
  <c r="JA237" i="4"/>
  <c r="FX215" i="2"/>
  <c r="DW237" i="4"/>
  <c r="JW67" i="4"/>
  <c r="CN234" i="4"/>
  <c r="JV24" i="4"/>
  <c r="KA172" i="4"/>
  <c r="FY60" i="2"/>
  <c r="FL237" i="2"/>
  <c r="KC202" i="4"/>
  <c r="EW237" i="2"/>
  <c r="FV173" i="2"/>
  <c r="FU80" i="2"/>
  <c r="DV237" i="4"/>
  <c r="FV64" i="2"/>
  <c r="FP238" i="4"/>
  <c r="EJ234" i="2"/>
  <c r="C237" i="2"/>
  <c r="JW35" i="4"/>
  <c r="EE238" i="4"/>
  <c r="JX15" i="4"/>
  <c r="FY93" i="2"/>
  <c r="KA132" i="4"/>
  <c r="BR236" i="4"/>
  <c r="JX87" i="4"/>
  <c r="FU137" i="2"/>
  <c r="EL238" i="2"/>
  <c r="EQ237" i="2"/>
  <c r="DF234" i="4"/>
  <c r="DB237" i="4"/>
  <c r="FW28" i="2"/>
  <c r="JY55" i="4"/>
  <c r="EU234" i="2"/>
  <c r="FX165" i="2"/>
  <c r="JW182" i="4"/>
  <c r="AY236" i="2"/>
  <c r="JW65" i="4"/>
  <c r="CU236" i="4"/>
  <c r="FU152" i="2"/>
  <c r="FY172" i="2"/>
  <c r="BD234" i="4"/>
  <c r="FU193" i="2"/>
  <c r="FW15" i="2"/>
  <c r="GP237" i="4"/>
  <c r="JX137" i="4"/>
  <c r="M237" i="2"/>
  <c r="BO236" i="2"/>
  <c r="KA75" i="4"/>
  <c r="JX85" i="4"/>
  <c r="FA234" i="2"/>
  <c r="FV172" i="2"/>
  <c r="GG235" i="4"/>
  <c r="EG236" i="2"/>
  <c r="JZ82" i="4"/>
  <c r="JY19" i="4"/>
  <c r="FW51" i="2"/>
  <c r="JX146" i="4"/>
  <c r="HI234" i="4"/>
  <c r="FV237" i="4"/>
  <c r="FU89" i="2"/>
  <c r="FW229" i="2"/>
  <c r="DF235" i="4"/>
  <c r="BJ234" i="4"/>
  <c r="AH236" i="4"/>
  <c r="KA115" i="4"/>
  <c r="KC70" i="4"/>
  <c r="DB234" i="2"/>
  <c r="JV231" i="4"/>
  <c r="IM234" i="4"/>
  <c r="JZ190" i="4"/>
  <c r="FX163" i="2"/>
  <c r="HO236" i="4"/>
  <c r="AX235" i="4"/>
  <c r="JV208" i="4"/>
  <c r="JZ140" i="4"/>
  <c r="JX159" i="4"/>
  <c r="KC75" i="4"/>
  <c r="U237" i="2"/>
  <c r="DM236" i="4"/>
  <c r="EZ234" i="4"/>
  <c r="FY78" i="2"/>
  <c r="JY198" i="4"/>
  <c r="IY235" i="4"/>
  <c r="CZ235" i="2"/>
  <c r="JV175" i="4"/>
  <c r="BG236" i="4"/>
  <c r="JZ205" i="4"/>
  <c r="FX27" i="2"/>
  <c r="JZ28" i="4"/>
  <c r="DR237" i="4"/>
  <c r="JZ153" i="4"/>
  <c r="BG237" i="2"/>
  <c r="GG236" i="4"/>
  <c r="CB234" i="2"/>
  <c r="JV48" i="4"/>
  <c r="FV15" i="2"/>
  <c r="FW94" i="2"/>
  <c r="FX48" i="2"/>
  <c r="EY235" i="4"/>
  <c r="Q234" i="4"/>
  <c r="JX115" i="4"/>
  <c r="EX235" i="4"/>
  <c r="KB50" i="4"/>
  <c r="EF234" i="4"/>
  <c r="DY236" i="4"/>
  <c r="FU157" i="2"/>
  <c r="DC234" i="2"/>
  <c r="FV211" i="2"/>
  <c r="AA236" i="2"/>
  <c r="JV59" i="4"/>
  <c r="JX197" i="4"/>
  <c r="Z234" i="2"/>
  <c r="CO234" i="4"/>
  <c r="KA56" i="4"/>
  <c r="FV9" i="2"/>
  <c r="KC107" i="4"/>
  <c r="H236" i="2"/>
  <c r="FV110" i="2"/>
  <c r="JV179" i="4"/>
  <c r="GZ235" i="4"/>
  <c r="FU206" i="2"/>
  <c r="FA238" i="2"/>
  <c r="FY192" i="2"/>
  <c r="HX237" i="4"/>
  <c r="KB218" i="4"/>
  <c r="FV28" i="2"/>
  <c r="BH236" i="2"/>
  <c r="FX20" i="2"/>
  <c r="G234" i="4"/>
  <c r="KA217" i="4"/>
  <c r="JY217" i="4"/>
  <c r="JU237" i="4"/>
  <c r="BL234" i="4"/>
  <c r="DE234" i="2"/>
  <c r="HL238" i="4"/>
  <c r="FX231" i="2"/>
  <c r="KB45" i="4"/>
  <c r="FU158" i="2"/>
  <c r="JY8" i="4"/>
  <c r="BP235" i="4"/>
  <c r="CT238" i="4"/>
  <c r="FV227" i="2"/>
  <c r="JZ138" i="4"/>
  <c r="JY166" i="4"/>
  <c r="KC30" i="4"/>
  <c r="IK236" i="4"/>
  <c r="JW160" i="4"/>
  <c r="EF237" i="2"/>
  <c r="JF237" i="4"/>
  <c r="FX140" i="2"/>
  <c r="JX126" i="4"/>
  <c r="HB234" i="4"/>
  <c r="FV104" i="2"/>
  <c r="AD237" i="4"/>
  <c r="FV136" i="2"/>
  <c r="DY237" i="2"/>
  <c r="DF236" i="2"/>
  <c r="KA208" i="4"/>
  <c r="BT236" i="4"/>
  <c r="JV53" i="4"/>
  <c r="FY219" i="2"/>
  <c r="IC234" i="4"/>
  <c r="JZ173" i="4"/>
  <c r="BM236" i="4"/>
  <c r="DM236" i="2"/>
  <c r="E235" i="2"/>
  <c r="FV214" i="2"/>
  <c r="JZ38" i="4"/>
  <c r="FY175" i="2"/>
  <c r="JW128" i="4"/>
  <c r="FX120" i="2"/>
  <c r="AE236" i="2"/>
  <c r="DU235" i="4"/>
  <c r="EH234" i="2"/>
  <c r="FU179" i="2"/>
  <c r="KC74" i="4"/>
  <c r="FW17" i="2"/>
  <c r="JW223" i="4"/>
  <c r="JV171" i="4"/>
  <c r="F234" i="2"/>
  <c r="CM237" i="2"/>
  <c r="IG234" i="4"/>
  <c r="JZ133" i="4"/>
  <c r="FY86" i="2"/>
  <c r="FW131" i="2"/>
  <c r="AO234" i="2"/>
  <c r="ED238" i="2"/>
  <c r="JX151" i="4"/>
  <c r="KC90" i="4"/>
  <c r="IR237" i="4"/>
  <c r="FV92" i="2"/>
  <c r="AK238" i="2"/>
  <c r="J236" i="4"/>
  <c r="KB156" i="4"/>
  <c r="BB235" i="4"/>
  <c r="EK235" i="2"/>
  <c r="FV158" i="2"/>
  <c r="KA48" i="4"/>
  <c r="IU236" i="4"/>
  <c r="JV205" i="4"/>
  <c r="KA24" i="4"/>
  <c r="FW153" i="2"/>
  <c r="KA195" i="4"/>
  <c r="KB205" i="4"/>
  <c r="JX190" i="4"/>
  <c r="FL236" i="2"/>
  <c r="FY84" i="2"/>
  <c r="FX22" i="2"/>
  <c r="JX84" i="4"/>
  <c r="CW235" i="2"/>
  <c r="KA160" i="4"/>
  <c r="FP236" i="2"/>
  <c r="CJ238" i="2"/>
  <c r="BA236" i="2"/>
  <c r="FX56" i="2"/>
  <c r="DW235" i="4"/>
  <c r="FC236" i="4"/>
  <c r="JZ109" i="4"/>
  <c r="DT237" i="2"/>
  <c r="FV154" i="2"/>
  <c r="AP234" i="4"/>
  <c r="KA142" i="4"/>
  <c r="FY227" i="2"/>
  <c r="JV144" i="4"/>
  <c r="M237" i="4"/>
  <c r="KB110" i="4"/>
  <c r="F238" i="2"/>
  <c r="JV198" i="4"/>
  <c r="FU25" i="2"/>
  <c r="AR237" i="4"/>
  <c r="KA224" i="4"/>
  <c r="FY35" i="2"/>
  <c r="KB54" i="4"/>
  <c r="FV200" i="2"/>
  <c r="FX226" i="2"/>
  <c r="G236" i="2"/>
  <c r="J236" i="2"/>
  <c r="JW174" i="4"/>
  <c r="DK236" i="4"/>
  <c r="AB234" i="2"/>
  <c r="JY106" i="4"/>
  <c r="KC180" i="4"/>
  <c r="FV38" i="2"/>
  <c r="FU13" i="2"/>
  <c r="KB53" i="4"/>
  <c r="CN234" i="2"/>
  <c r="JZ187" i="4"/>
  <c r="JY125" i="4"/>
  <c r="X235" i="4"/>
  <c r="JY156" i="4"/>
  <c r="CK237" i="2"/>
  <c r="KB149" i="4"/>
  <c r="FV164" i="2"/>
  <c r="FV109" i="2"/>
  <c r="AE237" i="2"/>
  <c r="JX185" i="4"/>
  <c r="FW193" i="2"/>
  <c r="FR238" i="2"/>
  <c r="AG235" i="2"/>
  <c r="FS236" i="4"/>
  <c r="DO234" i="4"/>
  <c r="EQ236" i="2"/>
  <c r="KC190" i="4"/>
  <c r="FU201" i="2"/>
  <c r="IO238" i="4"/>
  <c r="FX203" i="2"/>
  <c r="FV141" i="2"/>
  <c r="KC47" i="4"/>
  <c r="JV75" i="4"/>
  <c r="JV110" i="4"/>
  <c r="JW96" i="4"/>
  <c r="CV234" i="2"/>
  <c r="FW25" i="2"/>
  <c r="FW35" i="2"/>
  <c r="FW64" i="2"/>
  <c r="KC13" i="4"/>
  <c r="JY140" i="4"/>
  <c r="KC106" i="4"/>
  <c r="JV109" i="4"/>
  <c r="BI235" i="4"/>
  <c r="JZ76" i="4"/>
  <c r="JX164" i="4"/>
  <c r="JX141" i="4"/>
  <c r="JM238" i="4"/>
  <c r="EV238" i="2"/>
  <c r="AA235" i="2"/>
  <c r="BK238" i="2"/>
  <c r="JX125" i="4"/>
  <c r="FW19" i="2"/>
  <c r="JW210" i="4"/>
  <c r="FU120" i="2"/>
  <c r="FX130" i="2"/>
  <c r="FX41" i="2"/>
  <c r="GY236" i="4"/>
  <c r="HE237" i="4"/>
  <c r="GC236" i="4"/>
  <c r="S237" i="4"/>
  <c r="FX217" i="2"/>
  <c r="JX46" i="4"/>
  <c r="BO234" i="2"/>
  <c r="AL238" i="4"/>
  <c r="FU10" i="2"/>
  <c r="JZ104" i="4"/>
  <c r="EK238" i="4"/>
  <c r="FA236" i="2"/>
  <c r="FK234" i="2"/>
  <c r="FV46" i="2"/>
  <c r="KC100" i="4"/>
  <c r="GO237" i="4"/>
  <c r="KA21" i="4"/>
  <c r="JV44" i="4"/>
  <c r="FW162" i="2"/>
  <c r="DT235" i="2"/>
  <c r="BV237" i="2"/>
  <c r="EI234" i="2"/>
  <c r="JZ200" i="4"/>
  <c r="JY10" i="4"/>
  <c r="W235" i="2"/>
  <c r="GJ236" i="4"/>
  <c r="CJ237" i="2"/>
  <c r="JY67" i="4"/>
  <c r="FV140" i="2"/>
  <c r="FV151" i="2"/>
  <c r="JV106" i="4"/>
  <c r="BW236" i="4"/>
  <c r="GU237" i="4"/>
  <c r="BG235" i="4"/>
  <c r="JZ210" i="4"/>
  <c r="FX166" i="2"/>
  <c r="FF237" i="4"/>
  <c r="EI237" i="4"/>
  <c r="JY15" i="4"/>
  <c r="FY63" i="2"/>
  <c r="KB48" i="4"/>
  <c r="FY136" i="2"/>
  <c r="JY37" i="4"/>
  <c r="B237" i="4"/>
  <c r="JZ223" i="4"/>
  <c r="JW36" i="4"/>
  <c r="FW142" i="2"/>
  <c r="CF238" i="4"/>
  <c r="JV131" i="4"/>
  <c r="FY221" i="2"/>
  <c r="IT238" i="4"/>
  <c r="D235" i="4"/>
  <c r="CC234" i="4"/>
  <c r="FV8" i="2"/>
  <c r="CH236" i="4"/>
  <c r="ED237" i="4"/>
  <c r="JV228" i="4"/>
  <c r="DP235" i="4"/>
  <c r="JY21" i="4"/>
  <c r="GR235" i="4"/>
  <c r="DB237" i="2"/>
  <c r="KA219" i="4"/>
  <c r="FX61" i="2"/>
  <c r="DJ237" i="4"/>
  <c r="GJ235" i="4"/>
  <c r="FV198" i="2"/>
  <c r="JZ221" i="4"/>
  <c r="Y236" i="4"/>
  <c r="EI238" i="2"/>
  <c r="FY71" i="2"/>
  <c r="BI236" i="2"/>
  <c r="FY176" i="2"/>
  <c r="KC15" i="4"/>
  <c r="CI236" i="4"/>
  <c r="FV146" i="2"/>
  <c r="JY70" i="4"/>
  <c r="FV36" i="2"/>
  <c r="JX57" i="4"/>
  <c r="FW105" i="2"/>
  <c r="FG237" i="2"/>
  <c r="FX116" i="2"/>
  <c r="KC192" i="4"/>
  <c r="JV43" i="4"/>
  <c r="KC184" i="4"/>
  <c r="IZ235" i="4"/>
  <c r="KB211" i="4"/>
  <c r="BC237" i="2"/>
  <c r="FW137" i="2"/>
  <c r="FL235" i="2"/>
  <c r="KB210" i="4"/>
  <c r="JY117" i="4"/>
  <c r="CJ234" i="4"/>
  <c r="FE234" i="4"/>
  <c r="CE236" i="4"/>
  <c r="KC38" i="4"/>
  <c r="FV7" i="2"/>
  <c r="AY237" i="2"/>
  <c r="KA209" i="4"/>
  <c r="FV153" i="2"/>
  <c r="FG236" i="4"/>
  <c r="JY72" i="4"/>
  <c r="HR236" i="4"/>
  <c r="AH234" i="2"/>
  <c r="KB73" i="4"/>
  <c r="FV73" i="2"/>
  <c r="BU234" i="2"/>
  <c r="JW64" i="4"/>
  <c r="JV38" i="4"/>
  <c r="EZ238" i="2"/>
  <c r="KA128" i="4"/>
  <c r="KC108" i="4"/>
  <c r="FI238" i="4"/>
  <c r="CS234" i="4"/>
  <c r="HJ237" i="4"/>
  <c r="DC237" i="4"/>
  <c r="JZ69" i="4"/>
  <c r="JV113" i="4"/>
  <c r="JV60" i="4"/>
  <c r="IN236" i="4"/>
  <c r="FV234" i="4"/>
  <c r="KB186" i="4"/>
  <c r="FY182" i="2"/>
  <c r="FY236" i="4"/>
  <c r="JW10" i="4"/>
  <c r="DH236" i="4"/>
  <c r="G236" i="4"/>
  <c r="JY64" i="4"/>
  <c r="FU166" i="2"/>
  <c r="JA238" i="4"/>
  <c r="JX10" i="4"/>
  <c r="GM238" i="4"/>
  <c r="N238" i="2"/>
  <c r="JW53" i="4"/>
  <c r="FX136" i="2"/>
  <c r="DT238" i="2"/>
  <c r="JV157" i="4"/>
  <c r="FV226" i="2"/>
  <c r="ET237" i="2"/>
  <c r="HF236" i="4"/>
  <c r="JV121" i="4"/>
  <c r="KA58" i="4"/>
  <c r="CT236" i="4"/>
  <c r="T234" i="2"/>
  <c r="FR236" i="4"/>
  <c r="FX44" i="2"/>
  <c r="X235" i="2"/>
  <c r="GD237" i="4"/>
  <c r="FU232" i="2"/>
  <c r="FY40" i="2"/>
  <c r="IU234" i="4"/>
  <c r="CZ234" i="4"/>
  <c r="DX238" i="4"/>
  <c r="KA201" i="4"/>
  <c r="JY159" i="4"/>
  <c r="BZ235" i="2"/>
  <c r="FU9" i="2"/>
  <c r="FV139" i="2"/>
  <c r="FW13" i="2"/>
  <c r="KC229" i="4"/>
  <c r="FV102" i="2"/>
  <c r="JY190" i="4"/>
  <c r="DW235" i="2"/>
  <c r="JY133" i="4"/>
  <c r="FU7" i="2"/>
  <c r="JW202" i="4"/>
  <c r="EO238" i="4"/>
  <c r="FW79" i="2"/>
  <c r="AZ237" i="2"/>
  <c r="ER236" i="2"/>
  <c r="FY181" i="2"/>
  <c r="JY126" i="4"/>
  <c r="EQ237" i="4"/>
  <c r="JY167" i="4"/>
  <c r="FC235" i="4"/>
  <c r="JV117" i="4"/>
  <c r="AD236" i="4"/>
  <c r="FY198" i="2"/>
  <c r="FX76" i="2"/>
  <c r="JV37" i="4"/>
  <c r="V237" i="4"/>
  <c r="KA123" i="4"/>
  <c r="FY171" i="2"/>
  <c r="KA53" i="4"/>
  <c r="K237" i="2"/>
  <c r="JW124" i="4"/>
  <c r="FV178" i="2"/>
  <c r="JZ156" i="4"/>
  <c r="FY45" i="2"/>
  <c r="FW29" i="2"/>
  <c r="JW16" i="4"/>
  <c r="KC215" i="4"/>
  <c r="CO236" i="4"/>
  <c r="AQ237" i="4"/>
  <c r="KA74" i="4"/>
  <c r="BD235" i="2"/>
  <c r="KC73" i="4"/>
  <c r="CH235" i="2"/>
  <c r="AJ238" i="2"/>
  <c r="II234" i="4"/>
  <c r="JY160" i="4"/>
  <c r="CE237" i="4"/>
  <c r="JW230" i="4"/>
  <c r="KA104" i="4"/>
  <c r="FU188" i="2"/>
  <c r="ED237" i="2"/>
  <c r="BQ237" i="4"/>
  <c r="FY120" i="2"/>
  <c r="R235" i="4"/>
  <c r="JV78" i="4"/>
  <c r="FD235" i="2"/>
  <c r="DH235" i="2"/>
  <c r="AV235" i="4"/>
  <c r="AC236" i="2"/>
  <c r="KA80" i="4"/>
  <c r="DU237" i="4"/>
  <c r="EV236" i="4"/>
  <c r="JY175" i="4"/>
  <c r="JX203" i="4"/>
  <c r="KB114" i="4"/>
  <c r="FE235" i="2"/>
  <c r="JZ48" i="4"/>
  <c r="KA14" i="4"/>
  <c r="CZ236" i="4"/>
  <c r="FY116" i="2"/>
  <c r="JX33" i="4"/>
  <c r="EG234" i="4"/>
  <c r="JY162" i="4"/>
  <c r="FO235" i="2"/>
  <c r="FV35" i="2"/>
  <c r="JY193" i="4"/>
  <c r="FF235" i="2"/>
  <c r="FX77" i="2"/>
  <c r="DR234" i="2"/>
  <c r="AF237" i="4"/>
  <c r="ES238" i="4"/>
  <c r="IK235" i="4"/>
  <c r="FW220" i="2"/>
  <c r="FV232" i="2"/>
  <c r="FU124" i="2"/>
  <c r="JV41" i="4"/>
  <c r="JY155" i="4"/>
  <c r="FU125" i="2"/>
  <c r="FX207" i="2"/>
  <c r="JB236" i="4"/>
  <c r="JY212" i="4"/>
  <c r="KB116" i="4"/>
  <c r="KC72" i="4"/>
  <c r="HU238" i="4"/>
  <c r="FW114" i="2"/>
  <c r="JW111" i="4"/>
  <c r="ER235" i="2"/>
  <c r="FU127" i="2"/>
  <c r="D236" i="2"/>
  <c r="FV170" i="2"/>
  <c r="DZ236" i="2"/>
  <c r="FW204" i="2"/>
  <c r="EP234" i="4"/>
  <c r="IE237" i="4"/>
  <c r="JX176" i="4"/>
  <c r="FX69" i="2"/>
  <c r="BN237" i="2"/>
  <c r="AG236" i="2"/>
  <c r="KA190" i="4"/>
  <c r="JW90" i="4"/>
  <c r="JV170" i="4"/>
  <c r="FV42" i="2"/>
  <c r="FU169" i="2"/>
  <c r="IB236" i="4"/>
  <c r="KC162" i="4"/>
  <c r="AS236" i="4"/>
  <c r="AI237" i="2"/>
  <c r="JY63" i="4"/>
  <c r="FV188" i="2"/>
  <c r="CB234" i="4"/>
  <c r="JW181" i="4"/>
  <c r="KB95" i="4"/>
  <c r="JF236" i="4"/>
  <c r="FV137" i="2"/>
  <c r="GT237" i="4"/>
  <c r="CY235" i="4"/>
  <c r="FX205" i="2"/>
  <c r="FV127" i="2"/>
  <c r="JV85" i="4"/>
  <c r="CK236" i="4"/>
  <c r="KB151" i="4"/>
  <c r="JZ45" i="4"/>
  <c r="EB237" i="2"/>
  <c r="KC225" i="4"/>
  <c r="FW214" i="2"/>
  <c r="KB181" i="4"/>
  <c r="DS234" i="2"/>
  <c r="S238" i="2"/>
  <c r="FV182" i="2"/>
  <c r="KC222" i="4"/>
  <c r="JW78" i="4"/>
  <c r="JV185" i="4"/>
  <c r="KA210" i="4"/>
  <c r="KA40" i="4"/>
  <c r="J238" i="4"/>
  <c r="DU237" i="2"/>
  <c r="KB16" i="4"/>
  <c r="FV149" i="2"/>
  <c r="IX235" i="4"/>
  <c r="FU69" i="2"/>
  <c r="JY136" i="4"/>
  <c r="FW49" i="2"/>
  <c r="KB80" i="4"/>
  <c r="CL235" i="4"/>
  <c r="KB67" i="4"/>
  <c r="FY205" i="2"/>
  <c r="JZ63" i="4"/>
  <c r="FW74" i="2"/>
  <c r="FW134" i="2"/>
  <c r="BM235" i="2"/>
  <c r="FV86" i="2"/>
  <c r="FV124" i="2"/>
  <c r="FV11" i="2"/>
  <c r="JV49" i="4"/>
  <c r="JY127" i="4"/>
  <c r="JY80" i="4"/>
  <c r="FG236" i="2"/>
  <c r="KB136" i="4"/>
  <c r="JW215" i="4"/>
  <c r="P234" i="2"/>
  <c r="FV97" i="2"/>
  <c r="JV151" i="4"/>
  <c r="N235" i="2"/>
  <c r="FY76" i="2"/>
  <c r="HE236" i="4"/>
  <c r="HH235" i="4"/>
  <c r="CU237" i="2"/>
  <c r="B236" i="2"/>
  <c r="EY237" i="2"/>
  <c r="GI237" i="4"/>
  <c r="R234" i="4"/>
  <c r="DG237" i="2"/>
  <c r="FV107" i="2"/>
  <c r="EU236" i="2"/>
  <c r="EJ235" i="2"/>
  <c r="KA124" i="4"/>
  <c r="FU163" i="2"/>
  <c r="DC238" i="4"/>
  <c r="JW129" i="4"/>
  <c r="KC159" i="4"/>
  <c r="JW74" i="4"/>
  <c r="DN238" i="2"/>
  <c r="JV168" i="4"/>
  <c r="FX227" i="2"/>
  <c r="GH237" i="4"/>
  <c r="BC238" i="4"/>
  <c r="FU65" i="2"/>
  <c r="FY90" i="2"/>
  <c r="JJ237" i="4"/>
  <c r="CV237" i="2"/>
  <c r="KB231" i="4"/>
  <c r="KC177" i="4"/>
  <c r="G234" i="2"/>
  <c r="JY195" i="4"/>
  <c r="DE235" i="4"/>
  <c r="JW176" i="4"/>
  <c r="JV195" i="4"/>
  <c r="FX177" i="2"/>
  <c r="FV56" i="2"/>
  <c r="JY207" i="4"/>
  <c r="JQ236" i="4"/>
  <c r="CW236" i="2"/>
  <c r="KB92" i="4"/>
  <c r="BI234" i="4"/>
  <c r="KC61" i="4"/>
  <c r="JW180" i="4"/>
  <c r="Z236" i="4"/>
  <c r="FY234" i="4"/>
  <c r="BM238" i="4"/>
  <c r="JY164" i="4"/>
  <c r="AY238" i="4"/>
  <c r="FG238" i="4"/>
  <c r="JX167" i="4"/>
  <c r="CI237" i="4"/>
  <c r="FY180" i="2"/>
  <c r="AD235" i="4"/>
  <c r="P238" i="4"/>
  <c r="GT234" i="4"/>
  <c r="FU147" i="2"/>
  <c r="KB150" i="4"/>
  <c r="JY86" i="4"/>
  <c r="GM234" i="4"/>
  <c r="KB115" i="4"/>
  <c r="KB131" i="4"/>
  <c r="JW137" i="4"/>
  <c r="IJ234" i="4"/>
  <c r="FY23" i="2"/>
  <c r="FY173" i="2"/>
  <c r="CA234" i="2"/>
  <c r="FY117" i="2"/>
  <c r="JV154" i="4"/>
  <c r="AU238" i="4"/>
  <c r="FV83" i="2"/>
  <c r="BI237" i="4"/>
  <c r="FE237" i="2"/>
  <c r="FY31" i="2"/>
  <c r="CF235" i="4"/>
  <c r="BE237" i="2"/>
  <c r="FW112" i="2"/>
  <c r="JX90" i="4"/>
  <c r="JZ176" i="4"/>
  <c r="KB197" i="4"/>
  <c r="EZ235" i="4"/>
  <c r="FQ236" i="4"/>
  <c r="Z238" i="2"/>
  <c r="FY214" i="2"/>
  <c r="IN238" i="4"/>
  <c r="KC58" i="4"/>
  <c r="JZ227" i="4"/>
  <c r="FW115" i="2"/>
  <c r="DX235" i="4"/>
  <c r="JV68" i="4"/>
  <c r="GD238" i="4"/>
  <c r="KA158" i="4"/>
  <c r="CH234" i="2"/>
  <c r="JW132" i="4"/>
  <c r="FU83" i="2"/>
  <c r="JW157" i="4"/>
  <c r="FX164" i="2"/>
  <c r="FW123" i="2"/>
  <c r="DS237" i="4"/>
  <c r="JV211" i="4"/>
  <c r="FV206" i="2"/>
  <c r="KA176" i="4"/>
  <c r="FO237" i="2"/>
  <c r="CS235" i="2"/>
  <c r="F234" i="4"/>
  <c r="JX37" i="4"/>
  <c r="JX71" i="4"/>
  <c r="JZ46" i="4"/>
  <c r="FW151" i="2"/>
  <c r="FX82" i="2"/>
  <c r="FW160" i="2"/>
  <c r="KA60" i="4"/>
  <c r="BY237" i="2"/>
  <c r="ER237" i="2"/>
  <c r="JV40" i="4"/>
  <c r="CR236" i="2"/>
  <c r="DP238" i="2"/>
  <c r="JW50" i="4"/>
  <c r="FX201" i="2"/>
  <c r="KC19" i="4"/>
  <c r="FY217" i="2"/>
  <c r="JW59" i="4"/>
  <c r="FY50" i="2"/>
  <c r="KB101" i="4"/>
  <c r="KB55" i="4"/>
  <c r="FW84" i="2"/>
  <c r="BA238" i="2"/>
  <c r="JY230" i="4"/>
  <c r="DE237" i="2"/>
  <c r="JY76" i="4"/>
  <c r="AC235" i="2"/>
  <c r="CV238" i="2"/>
  <c r="KA92" i="4"/>
  <c r="FH235" i="2"/>
  <c r="FU209" i="2"/>
  <c r="FV22" i="2"/>
  <c r="CE234" i="4"/>
  <c r="JZ66" i="4"/>
  <c r="JW8" i="4"/>
  <c r="CY235" i="2"/>
  <c r="JD235" i="4"/>
  <c r="JW120" i="4"/>
  <c r="BT235" i="4"/>
  <c r="JV81" i="4"/>
  <c r="FW128" i="2"/>
  <c r="EA238" i="4"/>
  <c r="DA238" i="4"/>
  <c r="FX117" i="2"/>
  <c r="DJ234" i="4"/>
  <c r="GP234" i="4"/>
  <c r="FX229" i="2"/>
  <c r="CT238" i="2"/>
  <c r="KA82" i="4"/>
  <c r="JZ131" i="4"/>
  <c r="KA137" i="4"/>
  <c r="BU236" i="4"/>
  <c r="JX198" i="4"/>
  <c r="FT234" i="2"/>
  <c r="CJ235" i="4"/>
  <c r="HI238" i="4"/>
  <c r="KC220" i="4"/>
  <c r="FM236" i="4"/>
  <c r="FU198" i="2"/>
  <c r="CY237" i="4"/>
  <c r="FY70" i="2"/>
  <c r="JX18" i="4"/>
  <c r="KA127" i="4"/>
  <c r="JY71" i="4"/>
  <c r="DO234" i="2"/>
  <c r="JZ33" i="4"/>
  <c r="HT237" i="4"/>
  <c r="JZ101" i="4"/>
  <c r="JV139" i="4"/>
  <c r="FT234" i="4"/>
  <c r="JY73" i="4"/>
  <c r="KA228" i="4"/>
  <c r="GE237" i="4"/>
  <c r="FY212" i="2"/>
  <c r="ES235" i="4"/>
  <c r="HQ237" i="4"/>
  <c r="JX120" i="4"/>
  <c r="JV124" i="4"/>
  <c r="FY54" i="2"/>
  <c r="DJ236" i="4"/>
  <c r="FY67" i="2"/>
  <c r="EF234" i="2"/>
  <c r="FY32" i="2"/>
  <c r="KC128" i="4"/>
  <c r="JX152" i="4"/>
  <c r="JX105" i="4"/>
  <c r="JX150" i="4"/>
  <c r="FY213" i="2"/>
  <c r="DA235" i="2"/>
  <c r="D234" i="4"/>
  <c r="FT238" i="2"/>
  <c r="EC238" i="4"/>
  <c r="JX216" i="4"/>
  <c r="DU236" i="2"/>
  <c r="CT236" i="2"/>
  <c r="JD236" i="4"/>
  <c r="FW144" i="2"/>
  <c r="DX236" i="4"/>
  <c r="JW198" i="4"/>
  <c r="FT236" i="2"/>
  <c r="KA153" i="4"/>
  <c r="FY143" i="2"/>
  <c r="KB78" i="4"/>
  <c r="JX201" i="4"/>
  <c r="J234" i="2"/>
  <c r="JY31" i="4"/>
  <c r="JX147" i="4"/>
  <c r="BS235" i="4"/>
  <c r="CI236" i="2"/>
  <c r="JX232" i="4"/>
  <c r="BZ236" i="4"/>
  <c r="DS236" i="2"/>
  <c r="JW142" i="4"/>
  <c r="JV91" i="4"/>
  <c r="BX237" i="2"/>
  <c r="AK235" i="2"/>
  <c r="FU12" i="2"/>
  <c r="T238" i="2"/>
  <c r="FW93" i="2"/>
  <c r="F235" i="4"/>
  <c r="FY224" i="2"/>
  <c r="FY226" i="2"/>
  <c r="FG237" i="4"/>
  <c r="FY65" i="2"/>
  <c r="JY137" i="4"/>
  <c r="FX199" i="2"/>
  <c r="FY26" i="2"/>
  <c r="EZ236" i="4"/>
  <c r="HX238" i="4"/>
  <c r="GH236" i="4"/>
  <c r="FW187" i="2"/>
  <c r="HU237" i="4"/>
  <c r="FV195" i="2"/>
  <c r="FA235" i="4"/>
  <c r="BD237" i="2"/>
  <c r="FX111" i="2"/>
  <c r="EZ236" i="2"/>
  <c r="GI235" i="4"/>
  <c r="HI236" i="4"/>
  <c r="FW198" i="2"/>
  <c r="KA183" i="4"/>
  <c r="JY65" i="4"/>
  <c r="JV138" i="4"/>
  <c r="JW43" i="4"/>
  <c r="FX79" i="2"/>
  <c r="FW168" i="2"/>
  <c r="KB232" i="4"/>
  <c r="KA135" i="4"/>
  <c r="FX179" i="2"/>
  <c r="JX122" i="4"/>
  <c r="CC236" i="2"/>
  <c r="JZ147" i="4"/>
  <c r="EI236" i="4"/>
  <c r="FV80" i="2"/>
  <c r="IF236" i="4"/>
  <c r="JV10" i="4"/>
  <c r="FU82" i="2"/>
  <c r="FY145" i="2"/>
  <c r="JW164" i="4"/>
  <c r="BR234" i="4"/>
  <c r="DK235" i="2"/>
  <c r="JZ154" i="4"/>
  <c r="EH235" i="2"/>
  <c r="KA220" i="4"/>
  <c r="JX16" i="4"/>
  <c r="CB235" i="2"/>
  <c r="CP234" i="2"/>
  <c r="KC224" i="4"/>
  <c r="JX36" i="4"/>
  <c r="JX158" i="4"/>
  <c r="FV131" i="2"/>
  <c r="JB234" i="4"/>
  <c r="KC137" i="4"/>
  <c r="FW80" i="2"/>
  <c r="E234" i="2"/>
  <c r="V234" i="4"/>
  <c r="II235" i="4"/>
  <c r="KA163" i="4"/>
  <c r="JX58" i="4"/>
  <c r="FX210" i="2"/>
  <c r="GL236" i="4"/>
  <c r="KA19" i="4"/>
  <c r="FY131" i="2"/>
  <c r="DN237" i="2"/>
  <c r="FY8" i="2"/>
  <c r="JX28" i="4"/>
  <c r="BA237" i="4"/>
  <c r="KA166" i="4"/>
  <c r="JV86" i="4"/>
  <c r="FX37" i="2"/>
  <c r="AF236" i="4"/>
  <c r="FV87" i="2"/>
  <c r="FE238" i="2"/>
  <c r="FN234" i="2"/>
  <c r="JW47" i="4"/>
  <c r="DI235" i="2"/>
  <c r="KC98" i="4"/>
  <c r="JV42" i="4"/>
  <c r="FY103" i="2"/>
  <c r="FU128" i="2"/>
  <c r="KA70" i="4"/>
  <c r="BL237" i="4"/>
  <c r="KA31" i="4"/>
  <c r="BH236" i="4"/>
  <c r="KB97" i="4"/>
  <c r="FK237" i="4"/>
  <c r="GW236" i="4"/>
  <c r="JV155" i="4"/>
  <c r="CK238" i="2"/>
  <c r="FV61" i="2"/>
  <c r="EV234" i="4"/>
  <c r="FY69" i="2"/>
  <c r="JY174" i="4"/>
  <c r="HP235" i="4"/>
  <c r="HR235" i="4"/>
  <c r="JY148" i="4"/>
  <c r="JZ174" i="4"/>
  <c r="KA170" i="4"/>
  <c r="BH234" i="4"/>
  <c r="JX77" i="4"/>
  <c r="FV100" i="2"/>
  <c r="CR238" i="2"/>
  <c r="DY234" i="4"/>
  <c r="FY159" i="2"/>
  <c r="EQ234" i="2"/>
  <c r="AC237" i="4"/>
  <c r="BV236" i="2"/>
  <c r="JV213" i="4"/>
  <c r="KC34" i="4"/>
  <c r="BR234" i="2"/>
  <c r="EQ238" i="4"/>
  <c r="JW40" i="4"/>
  <c r="DI236" i="2"/>
  <c r="EU235" i="2"/>
  <c r="FY139" i="2"/>
  <c r="FX72" i="2"/>
  <c r="HA237" i="4"/>
  <c r="JY44" i="4"/>
  <c r="AS238" i="4"/>
  <c r="JW200" i="4"/>
  <c r="JS238" i="4"/>
  <c r="KB206" i="4"/>
  <c r="FW45" i="2"/>
  <c r="FU167" i="2"/>
  <c r="EV237" i="4"/>
  <c r="CW238" i="4"/>
  <c r="JX162" i="4"/>
  <c r="FF236" i="4"/>
  <c r="FW31" i="2"/>
  <c r="P238" i="2"/>
  <c r="AP238" i="2"/>
  <c r="FU139" i="2"/>
  <c r="JW71" i="4"/>
  <c r="JY11" i="4"/>
  <c r="HN235" i="4"/>
  <c r="FV157" i="2"/>
  <c r="KA112" i="4"/>
  <c r="AT238" i="2"/>
  <c r="FW192" i="2"/>
  <c r="IN234" i="4"/>
  <c r="FU143" i="2"/>
  <c r="IH234" i="4"/>
  <c r="JX148" i="4"/>
  <c r="T234" i="4"/>
  <c r="EI234" i="4"/>
  <c r="JV13" i="4"/>
  <c r="JZ93" i="4"/>
  <c r="CE238" i="4"/>
  <c r="AV238" i="2"/>
  <c r="FY59" i="2"/>
  <c r="BX236" i="2"/>
  <c r="KA16" i="4"/>
  <c r="JW150" i="4"/>
  <c r="JV212" i="4"/>
  <c r="FT238" i="4"/>
  <c r="JZ192" i="4"/>
  <c r="EY238" i="4"/>
  <c r="C235" i="2"/>
  <c r="DZ236" i="4"/>
  <c r="FX93" i="2"/>
  <c r="JW70" i="4"/>
  <c r="JY157" i="4"/>
  <c r="JY205" i="4"/>
  <c r="KC35" i="4"/>
  <c r="GS238" i="4"/>
  <c r="FW39" i="2"/>
  <c r="JV140" i="4"/>
  <c r="FS236" i="2"/>
  <c r="BU237" i="4"/>
  <c r="AZ238" i="4"/>
  <c r="CG236" i="2"/>
  <c r="J237" i="2"/>
  <c r="AA236" i="4"/>
  <c r="KB31" i="4"/>
  <c r="GV238" i="4"/>
  <c r="JZ84" i="4"/>
  <c r="HK238" i="4"/>
  <c r="IT234" i="4"/>
  <c r="FY156" i="2"/>
  <c r="L238" i="4"/>
  <c r="JZ120" i="4"/>
  <c r="W235" i="4"/>
  <c r="AT237" i="2"/>
  <c r="IS237" i="4"/>
  <c r="JW26" i="4"/>
  <c r="FB237" i="4"/>
  <c r="AL236" i="2"/>
  <c r="BZ234" i="2"/>
  <c r="GW234" i="4"/>
  <c r="JY202" i="4"/>
  <c r="KA118" i="4"/>
  <c r="JZ72" i="4"/>
  <c r="JY171" i="4"/>
  <c r="DM237" i="4"/>
  <c r="FX176" i="2"/>
  <c r="JM236" i="4"/>
  <c r="FB236" i="2"/>
  <c r="FM235" i="4"/>
  <c r="T235" i="2"/>
  <c r="JZ75" i="4"/>
  <c r="AT237" i="4"/>
  <c r="J235" i="4"/>
  <c r="KA114" i="4"/>
  <c r="GD234" i="4"/>
  <c r="JV165" i="4"/>
  <c r="DC237" i="2"/>
  <c r="FS234" i="4"/>
  <c r="FV116" i="2"/>
  <c r="FY75" i="2"/>
  <c r="HY235" i="4"/>
  <c r="JR235" i="4"/>
  <c r="KC92" i="4"/>
  <c r="J235" i="2"/>
  <c r="AU235" i="2"/>
  <c r="KA106" i="4"/>
  <c r="KA204" i="4"/>
  <c r="GU234" i="4"/>
  <c r="KC147" i="4"/>
  <c r="FW163" i="2"/>
  <c r="EP235" i="2"/>
  <c r="KB104" i="4"/>
  <c r="FV168" i="2"/>
  <c r="K238" i="2"/>
  <c r="BH238" i="2"/>
  <c r="FY129" i="2"/>
  <c r="JV178" i="4"/>
  <c r="H234" i="4"/>
  <c r="HY234" i="4"/>
  <c r="KA52" i="4"/>
  <c r="EE238" i="2"/>
  <c r="KC88" i="4"/>
  <c r="DZ237" i="4"/>
  <c r="FW206" i="2"/>
  <c r="JX60" i="4"/>
  <c r="IM238" i="4"/>
  <c r="KC24" i="4"/>
  <c r="KA100" i="4"/>
  <c r="FU223" i="2"/>
  <c r="BC235" i="2"/>
  <c r="JY213" i="4"/>
  <c r="FW136" i="2"/>
  <c r="AU236" i="2"/>
  <c r="FW98" i="2"/>
  <c r="G237" i="4"/>
  <c r="CV234" i="4"/>
  <c r="JV227" i="4"/>
  <c r="HT238" i="4"/>
  <c r="DA237" i="2"/>
  <c r="FW101" i="2"/>
  <c r="FX147" i="2"/>
  <c r="KB112" i="4"/>
  <c r="JW103" i="4"/>
  <c r="FX54" i="2"/>
  <c r="V235" i="2"/>
  <c r="K236" i="2"/>
  <c r="FV181" i="2"/>
  <c r="KA108" i="4"/>
  <c r="JN235" i="4"/>
  <c r="JY39" i="4"/>
  <c r="FX110" i="2"/>
  <c r="JZ99" i="4"/>
  <c r="FX154" i="2"/>
  <c r="FV93" i="2"/>
  <c r="KA146" i="4"/>
  <c r="FX28" i="2"/>
  <c r="KA143" i="4"/>
  <c r="CE235" i="4"/>
  <c r="BF238" i="2"/>
  <c r="KC152" i="4"/>
  <c r="JX19" i="4"/>
  <c r="FX18" i="2"/>
  <c r="FC236" i="2"/>
  <c r="JZ193" i="4"/>
  <c r="FW119" i="2"/>
  <c r="FV177" i="2"/>
  <c r="KB166" i="4"/>
  <c r="FO235" i="4"/>
  <c r="CL237" i="4"/>
  <c r="FH235" i="4"/>
  <c r="FX89" i="2"/>
  <c r="AP237" i="4"/>
  <c r="AE236" i="4"/>
  <c r="JX9" i="4"/>
  <c r="JX156" i="4"/>
  <c r="B234" i="4"/>
  <c r="FY170" i="2"/>
  <c r="FW231" i="2"/>
  <c r="FV82" i="2"/>
  <c r="FK238" i="4"/>
  <c r="Q237" i="2"/>
  <c r="U234" i="2"/>
  <c r="KB172" i="4"/>
  <c r="FO238" i="4"/>
  <c r="FU48" i="2"/>
  <c r="FV169" i="2"/>
  <c r="KC46" i="4"/>
  <c r="FJ238" i="4"/>
  <c r="JZ144" i="4"/>
  <c r="JW167" i="4"/>
  <c r="JV29" i="4"/>
  <c r="IC236" i="4"/>
  <c r="EA236" i="4"/>
  <c r="BO238" i="4"/>
  <c r="FX92" i="2"/>
  <c r="FV32" i="2"/>
  <c r="ET237" i="4"/>
  <c r="FW109" i="2"/>
  <c r="FY197" i="2"/>
  <c r="FQ236" i="2"/>
  <c r="DW234" i="4"/>
  <c r="JY92" i="4"/>
  <c r="FU156" i="2"/>
  <c r="CA238" i="2"/>
  <c r="FV21" i="2"/>
  <c r="BJ235" i="2"/>
  <c r="AX236" i="4"/>
  <c r="DQ238" i="4"/>
  <c r="KC196" i="4"/>
  <c r="FU135" i="2"/>
  <c r="X238" i="2"/>
  <c r="JW125" i="4"/>
  <c r="JX24" i="4"/>
  <c r="JZ102" i="4"/>
  <c r="CN238" i="2"/>
  <c r="FW83" i="2"/>
  <c r="JW224" i="4"/>
  <c r="EB235" i="2"/>
  <c r="AU234" i="4"/>
  <c r="KA50" i="4"/>
  <c r="KA179" i="4"/>
  <c r="HS235" i="4"/>
  <c r="FX233" i="2"/>
  <c r="KA73" i="4"/>
  <c r="IT235" i="4"/>
  <c r="KA182" i="4"/>
  <c r="JW29" i="4"/>
  <c r="KB216" i="4"/>
  <c r="JV76" i="4"/>
  <c r="KB18" i="4"/>
  <c r="DD238" i="4"/>
  <c r="KA174" i="4"/>
  <c r="JY134" i="4"/>
  <c r="KB209" i="4"/>
  <c r="JX65" i="4"/>
  <c r="CN237" i="2"/>
  <c r="DS234" i="4"/>
  <c r="JU236" i="4"/>
  <c r="KC9" i="4"/>
  <c r="HM236" i="4"/>
  <c r="FY13" i="2"/>
  <c r="FF236" i="2"/>
  <c r="JX130" i="4"/>
  <c r="KA225" i="4"/>
  <c r="FX80" i="2"/>
  <c r="FV235" i="4"/>
  <c r="JZ230" i="4"/>
  <c r="AI238" i="2"/>
  <c r="JY95" i="4"/>
  <c r="FX184" i="2"/>
  <c r="JW158" i="4"/>
  <c r="JA234" i="4"/>
  <c r="M235" i="4"/>
  <c r="CC235" i="4"/>
  <c r="KA125" i="4"/>
  <c r="JZ40" i="4"/>
  <c r="FN234" i="4"/>
  <c r="JV98" i="4"/>
  <c r="EN236" i="2"/>
  <c r="BW234" i="2"/>
  <c r="EB236" i="4"/>
  <c r="HD234" i="4"/>
  <c r="FR237" i="2"/>
  <c r="CC237" i="4"/>
  <c r="KB38" i="4"/>
  <c r="FW102" i="2"/>
  <c r="AY235" i="4"/>
  <c r="CA236" i="2"/>
  <c r="JW61" i="4"/>
  <c r="IU238" i="4"/>
  <c r="M234" i="4"/>
  <c r="KA194" i="4"/>
  <c r="CI235" i="2"/>
  <c r="KB215" i="4"/>
  <c r="KC210" i="4"/>
  <c r="KA223" i="4"/>
  <c r="GT235" i="4"/>
  <c r="JZ54" i="4"/>
  <c r="FB238" i="4"/>
  <c r="BP237" i="2"/>
  <c r="JX14" i="4"/>
  <c r="KB30" i="4"/>
  <c r="CP236" i="4"/>
  <c r="FX148" i="2"/>
  <c r="FU110" i="2"/>
  <c r="JB235" i="4"/>
  <c r="BQ238" i="2"/>
  <c r="JY88" i="4"/>
  <c r="FU81" i="2"/>
  <c r="JV230" i="4"/>
  <c r="BS234" i="2"/>
  <c r="EX236" i="4"/>
  <c r="JY43" i="4"/>
  <c r="FA238" i="4"/>
  <c r="FU170" i="2"/>
  <c r="FW108" i="2"/>
  <c r="ES238" i="2"/>
  <c r="FU177" i="2"/>
  <c r="JW216" i="4"/>
  <c r="JW37" i="4"/>
  <c r="HV238" i="4"/>
  <c r="FU8" i="2"/>
  <c r="FW223" i="2"/>
  <c r="JZ161" i="4"/>
  <c r="DO235" i="4"/>
  <c r="AP235" i="2"/>
  <c r="KB69" i="4"/>
  <c r="JY104" i="4"/>
  <c r="HL235" i="4"/>
  <c r="FV90" i="2"/>
  <c r="O234" i="2"/>
  <c r="FX35" i="2"/>
  <c r="AO238" i="2"/>
  <c r="JN238" i="4"/>
  <c r="FX51" i="2"/>
  <c r="JW175" i="4"/>
  <c r="DO238" i="4"/>
  <c r="KC150" i="4"/>
  <c r="BA235" i="4"/>
  <c r="HJ234" i="4"/>
  <c r="CE234" i="2"/>
  <c r="FW78" i="2"/>
  <c r="JV31" i="4"/>
  <c r="AO236" i="4"/>
  <c r="CT235" i="2"/>
  <c r="JW152" i="4"/>
  <c r="AJ235" i="4"/>
  <c r="S234" i="4"/>
  <c r="GV236" i="4"/>
  <c r="FX109" i="2"/>
  <c r="DD234" i="4"/>
  <c r="FX161" i="2"/>
  <c r="V236" i="2"/>
  <c r="EN235" i="4"/>
  <c r="GV234" i="4"/>
  <c r="KB83" i="4"/>
  <c r="CU238" i="2"/>
  <c r="CW238" i="2"/>
  <c r="JY48" i="4"/>
  <c r="AE234" i="2"/>
  <c r="FU149" i="2"/>
  <c r="FV196" i="2"/>
  <c r="FX222" i="2"/>
  <c r="FU153" i="2"/>
  <c r="FY124" i="2"/>
  <c r="FW180" i="2"/>
  <c r="JV182" i="4"/>
  <c r="GW238" i="4"/>
  <c r="KB157" i="4"/>
  <c r="HI237" i="4"/>
  <c r="FW201" i="2"/>
  <c r="JK235" i="4"/>
  <c r="AV236" i="2"/>
  <c r="FI234" i="2"/>
  <c r="BK236" i="4"/>
  <c r="JV209" i="4"/>
  <c r="GA234" i="4"/>
  <c r="FU68" i="2"/>
  <c r="KB208" i="4"/>
  <c r="DG238" i="4"/>
  <c r="KA89" i="4"/>
  <c r="FW70" i="2"/>
  <c r="FJ236" i="2"/>
  <c r="FA237" i="4"/>
  <c r="IU237" i="4"/>
  <c r="CU238" i="4"/>
  <c r="FV75" i="2"/>
  <c r="FY104" i="2"/>
  <c r="FW34" i="2"/>
  <c r="HZ237" i="4"/>
  <c r="CH237" i="4"/>
  <c r="JZ130" i="4"/>
  <c r="JZ112" i="4"/>
  <c r="EU238" i="4"/>
  <c r="FW156" i="2"/>
  <c r="BK234" i="4"/>
  <c r="CF237" i="2"/>
  <c r="CV235" i="4"/>
  <c r="FY168" i="2"/>
  <c r="JX168" i="4"/>
  <c r="EF235" i="2"/>
  <c r="JZ51" i="4"/>
  <c r="BI238" i="2"/>
  <c r="FV114" i="2"/>
  <c r="GM237" i="4"/>
  <c r="FU16" i="2"/>
  <c r="ID235" i="4"/>
  <c r="JV191" i="4"/>
  <c r="JV115" i="4"/>
  <c r="CQ238" i="2"/>
  <c r="FW149" i="2"/>
  <c r="FY123" i="2"/>
  <c r="KB20" i="4"/>
  <c r="BO236" i="4"/>
  <c r="JV50" i="4"/>
  <c r="BL238" i="2"/>
  <c r="JW118" i="4"/>
  <c r="EI236" i="2"/>
  <c r="FI237" i="4"/>
  <c r="AA238" i="2"/>
  <c r="KA55" i="4"/>
  <c r="FN235" i="2"/>
  <c r="C236" i="2"/>
  <c r="DR234" i="4"/>
  <c r="CC236" i="4"/>
  <c r="FW165" i="2"/>
  <c r="IG238" i="4"/>
  <c r="G235" i="2"/>
  <c r="JY223" i="4"/>
  <c r="FO234" i="4"/>
  <c r="IC237" i="4"/>
  <c r="AE238" i="4"/>
  <c r="AT234" i="2"/>
  <c r="FV48" i="2"/>
  <c r="JV166" i="4"/>
  <c r="CO237" i="4"/>
  <c r="AW236" i="2"/>
  <c r="BI237" i="2"/>
  <c r="KC54" i="4"/>
  <c r="FW222" i="2"/>
  <c r="HJ235" i="4"/>
  <c r="DR236" i="4"/>
  <c r="HB236" i="4"/>
  <c r="JN237" i="4"/>
  <c r="FV184" i="2"/>
  <c r="GU238" i="4"/>
  <c r="FU93" i="2"/>
  <c r="FU155" i="2"/>
  <c r="FY24" i="2"/>
  <c r="IY237" i="4"/>
  <c r="FV84" i="2"/>
  <c r="JX123" i="4"/>
  <c r="FY106" i="2"/>
  <c r="FY38" i="2"/>
  <c r="CZ237" i="4"/>
  <c r="BK236" i="2"/>
  <c r="FX17" i="2"/>
  <c r="CU235" i="2"/>
  <c r="JY75" i="4"/>
  <c r="IT236" i="4"/>
  <c r="KB64" i="4"/>
  <c r="Z234" i="4"/>
  <c r="AG238" i="2"/>
  <c r="CY234" i="2"/>
  <c r="DI237" i="4"/>
  <c r="DU238" i="2"/>
  <c r="BT234" i="2"/>
  <c r="JY9" i="4"/>
  <c r="BS238" i="2"/>
  <c r="N236" i="4"/>
  <c r="FV52" i="2"/>
  <c r="BO235" i="4"/>
  <c r="AH235" i="2"/>
  <c r="KB81" i="4"/>
  <c r="AW238" i="4"/>
  <c r="GN234" i="4"/>
  <c r="FX96" i="2"/>
  <c r="FU45" i="2"/>
  <c r="JS235" i="4"/>
  <c r="AB235" i="4"/>
  <c r="JZ195" i="4"/>
  <c r="KB87" i="4"/>
  <c r="FU171" i="2"/>
  <c r="FV13" i="2"/>
  <c r="FV129" i="2"/>
  <c r="T237" i="2"/>
  <c r="JW75" i="4"/>
  <c r="FX113" i="2"/>
  <c r="JZ137" i="4"/>
  <c r="X236" i="2"/>
  <c r="DV235" i="4"/>
  <c r="JZ15" i="4"/>
  <c r="FU133" i="2"/>
  <c r="FV50" i="2"/>
  <c r="KC23" i="4"/>
  <c r="FX221" i="2"/>
  <c r="KB193" i="4"/>
  <c r="KB174" i="4"/>
  <c r="KB79" i="4"/>
  <c r="JV27" i="4"/>
  <c r="KC81" i="4"/>
  <c r="FY195" i="2"/>
  <c r="KB51" i="4"/>
  <c r="FY20" i="2"/>
  <c r="JV148" i="4"/>
  <c r="FU106" i="2"/>
  <c r="KA17" i="4"/>
  <c r="FX42" i="2"/>
  <c r="CA235" i="4"/>
  <c r="KB179" i="4"/>
  <c r="FY112" i="2"/>
  <c r="HX234" i="4"/>
  <c r="DD237" i="2"/>
  <c r="BV235" i="4"/>
  <c r="KC27" i="4"/>
  <c r="FU85" i="2"/>
  <c r="FU111" i="2"/>
  <c r="FW132" i="2"/>
  <c r="CC237" i="2"/>
  <c r="AC234" i="4"/>
  <c r="JY123" i="4"/>
  <c r="CG238" i="2"/>
  <c r="JZ142" i="4"/>
  <c r="DT234" i="4"/>
  <c r="JZ23" i="4"/>
  <c r="CV238" i="4"/>
  <c r="JZ64" i="4"/>
  <c r="JV196" i="4"/>
  <c r="JW69" i="4"/>
  <c r="R237" i="2"/>
  <c r="EE236" i="2"/>
  <c r="DF234" i="2"/>
  <c r="DZ237" i="2"/>
  <c r="FW195" i="2"/>
  <c r="IA237" i="4"/>
  <c r="KC218" i="4"/>
  <c r="JW11" i="4"/>
  <c r="AX235" i="2"/>
  <c r="AV234" i="2"/>
  <c r="FX30" i="2"/>
  <c r="GL238" i="4"/>
  <c r="FU11" i="2"/>
  <c r="FX211" i="2"/>
  <c r="KA214" i="4"/>
  <c r="FU217" i="2"/>
  <c r="JY122" i="4"/>
  <c r="G235" i="4"/>
  <c r="FD238" i="2"/>
  <c r="IW235" i="4"/>
  <c r="KA94" i="4"/>
  <c r="BB236" i="2"/>
  <c r="CL237" i="2"/>
  <c r="FV68" i="2"/>
  <c r="JY49" i="4"/>
  <c r="FV26" i="2"/>
  <c r="JW7" i="4"/>
  <c r="FN237" i="2"/>
  <c r="AP236" i="2"/>
  <c r="FW100" i="2"/>
  <c r="FW143" i="2"/>
  <c r="KA189" i="4"/>
  <c r="ET238" i="4"/>
  <c r="GN237" i="4"/>
  <c r="IR238" i="4"/>
  <c r="IX234" i="4"/>
  <c r="JZ27" i="4"/>
  <c r="JX211" i="4"/>
  <c r="FX150" i="2"/>
  <c r="HK237" i="4"/>
  <c r="JZ185" i="4"/>
  <c r="JV118" i="4"/>
  <c r="FY138" i="2"/>
  <c r="FX19" i="2"/>
  <c r="JK234" i="4"/>
  <c r="AU235" i="4"/>
  <c r="BA236" i="4"/>
  <c r="FY61" i="2"/>
  <c r="FU175" i="2"/>
  <c r="X234" i="2"/>
  <c r="FY46" i="2"/>
  <c r="JZ53" i="4"/>
  <c r="KA36" i="4"/>
  <c r="JZ116" i="4"/>
  <c r="FW129" i="2"/>
  <c r="AK234" i="4"/>
  <c r="FV108" i="2"/>
  <c r="R234" i="2"/>
  <c r="FV76" i="2"/>
  <c r="EZ234" i="2"/>
  <c r="FY188" i="2"/>
  <c r="FU123" i="2"/>
  <c r="JZ145" i="4"/>
  <c r="DM234" i="4"/>
  <c r="JY81" i="4"/>
  <c r="ID237" i="4"/>
  <c r="FV122" i="2"/>
  <c r="HK236" i="4"/>
  <c r="JZ19" i="4"/>
  <c r="KA44" i="4"/>
  <c r="GK234" i="4"/>
  <c r="KB90" i="4"/>
  <c r="JZ143" i="4"/>
  <c r="FK237" i="2"/>
  <c r="KB212" i="4"/>
  <c r="JM235" i="4"/>
  <c r="CZ237" i="2"/>
  <c r="HG236" i="4"/>
  <c r="BY237" i="4"/>
  <c r="FX38" i="2"/>
  <c r="FU105" i="2"/>
  <c r="AR238" i="4"/>
  <c r="GV235" i="4"/>
  <c r="FU107" i="2"/>
  <c r="JZ22" i="4"/>
  <c r="FV125" i="2"/>
  <c r="JW134" i="4"/>
  <c r="Y234" i="2"/>
  <c r="D237" i="2"/>
  <c r="FW91" i="2"/>
  <c r="JY145" i="4"/>
  <c r="KB223" i="4"/>
  <c r="JW101" i="4"/>
  <c r="JZ139" i="4"/>
  <c r="AK236" i="4"/>
  <c r="K234" i="2"/>
  <c r="FO236" i="4"/>
  <c r="FW44" i="2"/>
  <c r="BM236" i="2"/>
  <c r="JX231" i="4"/>
  <c r="FW189" i="2"/>
  <c r="FV231" i="2"/>
  <c r="FU233" i="2"/>
  <c r="JZ92" i="4"/>
  <c r="FJ238" i="2"/>
  <c r="KA7" i="4"/>
  <c r="BN236" i="4"/>
  <c r="KC164" i="4"/>
  <c r="KC113" i="4"/>
  <c r="FV191" i="2"/>
  <c r="JW31" i="4"/>
  <c r="FB234" i="2"/>
  <c r="HC234" i="4"/>
  <c r="KC123" i="4"/>
  <c r="FU203" i="2"/>
  <c r="BJ236" i="4"/>
  <c r="BN235" i="4"/>
  <c r="FX32" i="2"/>
  <c r="JN234" i="4"/>
  <c r="EO237" i="2"/>
  <c r="IT237" i="4"/>
  <c r="FV216" i="2"/>
  <c r="JY40" i="4"/>
  <c r="EM237" i="4"/>
  <c r="KB43" i="4"/>
  <c r="JZ150" i="4"/>
  <c r="JY147" i="4"/>
  <c r="JZ35" i="4"/>
  <c r="KC105" i="4"/>
  <c r="JY32" i="4"/>
  <c r="KC40" i="4"/>
  <c r="JZ203" i="4"/>
  <c r="KC141" i="4"/>
  <c r="KB200" i="4"/>
  <c r="BJ238" i="2"/>
  <c r="KB144" i="4"/>
  <c r="FY10" i="2"/>
  <c r="HH237" i="4"/>
  <c r="KC64" i="4"/>
  <c r="KA180" i="4"/>
  <c r="JY22" i="4"/>
  <c r="JV135" i="4"/>
  <c r="D237" i="4"/>
  <c r="AF237" i="2"/>
  <c r="BK237" i="4"/>
  <c r="JZ20" i="4"/>
  <c r="FU40" i="2"/>
  <c r="JZ91" i="4"/>
  <c r="FV203" i="2"/>
  <c r="CS234" i="2"/>
  <c r="IE238" i="4"/>
  <c r="FU35" i="2"/>
  <c r="DB235" i="2"/>
  <c r="FU63" i="2"/>
  <c r="KC227" i="4"/>
  <c r="IM237" i="4"/>
  <c r="FF238" i="4"/>
  <c r="JX124" i="4"/>
  <c r="FN238" i="4"/>
  <c r="HF234" i="4"/>
  <c r="JV173" i="4"/>
  <c r="JZ74" i="4"/>
  <c r="JZ129" i="4"/>
  <c r="KC29" i="4"/>
  <c r="KB196" i="4"/>
  <c r="ER238" i="2"/>
  <c r="FH236" i="2"/>
  <c r="DX234" i="4"/>
  <c r="JY169" i="4"/>
  <c r="JV156" i="4"/>
  <c r="CZ235" i="4"/>
  <c r="FU58" i="2"/>
  <c r="JZ10" i="4"/>
  <c r="KB75" i="4"/>
  <c r="JE235" i="4"/>
  <c r="KA232" i="4"/>
  <c r="JX78" i="4"/>
  <c r="EA235" i="2"/>
  <c r="FY199" i="2"/>
  <c r="KA13" i="4"/>
  <c r="JU234" i="4"/>
  <c r="KC185" i="4"/>
  <c r="AL237" i="4"/>
  <c r="KB86" i="4"/>
  <c r="BN238" i="4"/>
  <c r="Y238" i="2"/>
  <c r="JY96" i="4"/>
  <c r="GL235" i="4"/>
  <c r="CB237" i="4"/>
  <c r="GU235" i="4"/>
  <c r="FX108" i="2"/>
  <c r="CN238" i="4"/>
  <c r="X234" i="4"/>
  <c r="FU174" i="2"/>
  <c r="JY129" i="4"/>
  <c r="BD238" i="4"/>
  <c r="EK234" i="2"/>
  <c r="CH235" i="4"/>
  <c r="DR235" i="2"/>
  <c r="CY234" i="4"/>
  <c r="JV84" i="4"/>
  <c r="FW155" i="2"/>
  <c r="BN234" i="4"/>
  <c r="EK238" i="2"/>
  <c r="BS236" i="4"/>
  <c r="FW161" i="2"/>
  <c r="DP235" i="2"/>
  <c r="FV179" i="2"/>
  <c r="FY211" i="2"/>
  <c r="FM238" i="4"/>
  <c r="JY103" i="4"/>
  <c r="JZ103" i="4"/>
  <c r="GC238" i="4"/>
  <c r="FW176" i="2"/>
  <c r="JX116" i="4"/>
  <c r="JG234" i="4"/>
  <c r="FW23" i="2"/>
  <c r="KC175" i="4"/>
  <c r="KA169" i="4"/>
  <c r="EY234" i="2"/>
  <c r="KA25" i="4"/>
  <c r="IX236" i="4"/>
  <c r="KB106" i="4"/>
  <c r="HA236" i="4"/>
  <c r="JW172" i="4"/>
  <c r="JW191" i="4"/>
  <c r="JW76" i="4"/>
  <c r="AZ236" i="2"/>
  <c r="CM238" i="4"/>
  <c r="FW22" i="2"/>
  <c r="FX159" i="2"/>
  <c r="BX234" i="2"/>
  <c r="IB238" i="4"/>
  <c r="JX219" i="4"/>
  <c r="KA46" i="4"/>
  <c r="JZ68" i="4"/>
  <c r="JV199" i="4"/>
  <c r="FX43" i="2"/>
  <c r="KA59" i="4"/>
  <c r="KB108" i="4"/>
  <c r="FW118" i="2"/>
  <c r="CL236" i="4"/>
  <c r="BY235" i="4"/>
  <c r="KB52" i="4"/>
  <c r="JV232" i="4"/>
  <c r="JX218" i="4"/>
  <c r="CO235" i="4"/>
  <c r="FX162" i="2"/>
  <c r="FX152" i="2"/>
  <c r="JY224" i="4"/>
  <c r="KA206" i="4"/>
  <c r="FU118" i="2"/>
  <c r="KA185" i="4"/>
  <c r="CW236" i="4"/>
  <c r="CO234" i="2"/>
  <c r="JZ47" i="4"/>
  <c r="JY141" i="4"/>
  <c r="KB130" i="4"/>
  <c r="JY179" i="4"/>
  <c r="KC206" i="4"/>
  <c r="FU141" i="2"/>
  <c r="HW234" i="4"/>
  <c r="JZ55" i="4"/>
  <c r="FW107" i="2"/>
  <c r="KB121" i="4"/>
  <c r="JV189" i="4"/>
  <c r="P236" i="4"/>
  <c r="AK235" i="4"/>
  <c r="JZ178" i="4"/>
  <c r="FW92" i="2"/>
  <c r="DG234" i="2"/>
  <c r="AD236" i="2"/>
  <c r="FU191" i="2"/>
  <c r="DX234" i="2"/>
  <c r="KC17" i="4"/>
  <c r="FW133" i="2"/>
  <c r="DN235" i="4"/>
  <c r="FX59" i="2"/>
  <c r="JV128" i="4"/>
  <c r="H237" i="4"/>
  <c r="JZ73" i="4"/>
  <c r="AY237" i="4"/>
  <c r="EZ237" i="2"/>
  <c r="JW93" i="4"/>
  <c r="KB175" i="4"/>
  <c r="FE237" i="4"/>
  <c r="KA65" i="4"/>
  <c r="JF235" i="4"/>
  <c r="FW233" i="2"/>
  <c r="FV228" i="2"/>
  <c r="JV63" i="4"/>
  <c r="BV236" i="4"/>
  <c r="FY194" i="2"/>
  <c r="JY33" i="4"/>
  <c r="JY29" i="4"/>
  <c r="GI234" i="4"/>
  <c r="FV167" i="2"/>
  <c r="HH238" i="4"/>
  <c r="DW236" i="4"/>
  <c r="FX127" i="2"/>
  <c r="KB96" i="4"/>
  <c r="FU229" i="2"/>
  <c r="CA237" i="2"/>
  <c r="JY41" i="4"/>
  <c r="DR238" i="4"/>
  <c r="KC109" i="4"/>
  <c r="FX223" i="2"/>
  <c r="KA151" i="4"/>
  <c r="JT236" i="4"/>
  <c r="JZ163" i="4"/>
  <c r="FV58" i="2"/>
  <c r="JW165" i="4"/>
  <c r="GH238" i="4"/>
  <c r="AM237" i="2"/>
  <c r="DI235" i="4"/>
  <c r="JI238" i="4"/>
  <c r="KA79" i="4"/>
  <c r="CQ237" i="2"/>
  <c r="JZ11" i="4"/>
  <c r="CF234" i="4"/>
  <c r="GB235" i="4"/>
  <c r="JY100" i="4"/>
  <c r="FX23" i="2"/>
  <c r="IC238" i="4"/>
  <c r="KB221" i="4"/>
  <c r="KA91" i="4"/>
  <c r="JX43" i="4"/>
  <c r="JZ152" i="4"/>
  <c r="EL235" i="4"/>
  <c r="FX178" i="2"/>
  <c r="KB22" i="4"/>
  <c r="KC200" i="4"/>
  <c r="FX103" i="2"/>
  <c r="GA236" i="4"/>
  <c r="FY229" i="2"/>
  <c r="FU205" i="2"/>
  <c r="CL238" i="4"/>
  <c r="KA63" i="4"/>
  <c r="FV147" i="2"/>
  <c r="FC234" i="2"/>
  <c r="FX151" i="2"/>
  <c r="N234" i="2"/>
  <c r="JV197" i="4"/>
  <c r="FY55" i="2"/>
  <c r="JW63" i="4"/>
  <c r="FU56" i="2"/>
  <c r="JW141" i="4"/>
  <c r="JJ238" i="4"/>
  <c r="GI236" i="4"/>
  <c r="KA32" i="4"/>
  <c r="JZ18" i="4"/>
  <c r="GB238" i="4"/>
  <c r="JD234" i="4"/>
  <c r="FY193" i="2"/>
  <c r="JH234" i="4"/>
  <c r="EE236" i="4"/>
  <c r="K235" i="4"/>
  <c r="JW19" i="4"/>
  <c r="KA76" i="4"/>
  <c r="JZ197" i="4"/>
  <c r="FB234" i="4"/>
  <c r="AK237" i="4"/>
  <c r="KB125" i="4"/>
  <c r="FZ235" i="4"/>
  <c r="HF237" i="4"/>
  <c r="JZ97" i="4"/>
  <c r="FX190" i="2"/>
  <c r="GZ236" i="4"/>
  <c r="KC183" i="4"/>
  <c r="CS236" i="4"/>
  <c r="AR236" i="4"/>
  <c r="FV236" i="4"/>
  <c r="FU197" i="2"/>
  <c r="AM234" i="4"/>
  <c r="JR234" i="4"/>
  <c r="DA236" i="2"/>
  <c r="AZ234" i="2"/>
  <c r="JX81" i="4"/>
  <c r="JW123" i="4"/>
  <c r="KA191" i="4"/>
  <c r="DJ238" i="4"/>
  <c r="FC238" i="4"/>
  <c r="FU146" i="2"/>
  <c r="BC237" i="4"/>
  <c r="KA184" i="4"/>
  <c r="O236" i="4"/>
  <c r="GL237" i="4"/>
  <c r="FU173" i="2"/>
  <c r="HD237" i="4"/>
  <c r="FU88" i="2"/>
  <c r="JV102" i="4"/>
  <c r="FV176" i="2"/>
  <c r="GB236" i="4"/>
  <c r="JZ114" i="4"/>
  <c r="JX89" i="4"/>
  <c r="JW108" i="4"/>
  <c r="AK237" i="2"/>
  <c r="KB217" i="4"/>
  <c r="DX237" i="4"/>
  <c r="JW184" i="4"/>
  <c r="FX21" i="2"/>
  <c r="KA159" i="4"/>
  <c r="FC237" i="4"/>
  <c r="JW212" i="4"/>
  <c r="FU148" i="2"/>
  <c r="FW236" i="4"/>
  <c r="JV167" i="4"/>
  <c r="EJ236" i="4"/>
  <c r="JP238" i="4"/>
  <c r="JY58" i="4"/>
  <c r="BW236" i="2"/>
  <c r="FX83" i="2"/>
  <c r="DN236" i="2"/>
  <c r="FX81" i="2"/>
  <c r="FD236" i="4"/>
  <c r="FW50" i="2"/>
  <c r="N238" i="4"/>
  <c r="FX105" i="2"/>
  <c r="FU154" i="2"/>
  <c r="BI235" i="2"/>
  <c r="HM234" i="4"/>
  <c r="BV234" i="2"/>
  <c r="AC237" i="2"/>
  <c r="JX178" i="4"/>
  <c r="JF234" i="4"/>
  <c r="R236" i="2"/>
  <c r="JL238" i="4"/>
  <c r="FD238" i="4"/>
  <c r="JW15" i="4"/>
  <c r="JE237" i="4"/>
  <c r="BJ238" i="4"/>
  <c r="FY39" i="2"/>
  <c r="FX224" i="2"/>
  <c r="KA69" i="4"/>
  <c r="DB238" i="4"/>
  <c r="AF234" i="4"/>
  <c r="BN235" i="2"/>
  <c r="DP236" i="2"/>
  <c r="JY7" i="4"/>
  <c r="BX235" i="4"/>
  <c r="AQ237" i="2"/>
  <c r="AQ236" i="2"/>
  <c r="FX128" i="2"/>
  <c r="KC67" i="4"/>
  <c r="CM238" i="2"/>
  <c r="E234" i="4"/>
  <c r="FU204" i="2"/>
  <c r="KB13" i="4"/>
  <c r="FC234" i="4"/>
  <c r="L237" i="2"/>
  <c r="JW159" i="4"/>
  <c r="EH234" i="4"/>
  <c r="CQ234" i="2"/>
  <c r="FQ235" i="2"/>
  <c r="EV236" i="2"/>
  <c r="FW124" i="2"/>
  <c r="JZ155" i="4"/>
  <c r="J238" i="2"/>
  <c r="JW80" i="4"/>
  <c r="JK236" i="4"/>
  <c r="HW238" i="4"/>
  <c r="BG238" i="4"/>
  <c r="KC140" i="4"/>
  <c r="FX84" i="2"/>
  <c r="JX117" i="4"/>
  <c r="DV238" i="2"/>
  <c r="CI237" i="2"/>
  <c r="KB7" i="4"/>
  <c r="JZ67" i="4"/>
  <c r="KA20" i="4"/>
  <c r="FX7" i="2"/>
  <c r="FX220" i="2"/>
  <c r="JZ8" i="4"/>
  <c r="JW99" i="4"/>
  <c r="BP234" i="2"/>
  <c r="JX42" i="4"/>
  <c r="FW7" i="2"/>
  <c r="DS235" i="4"/>
  <c r="FU200" i="2"/>
  <c r="IS234" i="4"/>
  <c r="FY49" i="2"/>
  <c r="BV235" i="2"/>
  <c r="JW185" i="4"/>
  <c r="FH238" i="4"/>
  <c r="FW36" i="2"/>
  <c r="FW190" i="2"/>
  <c r="JV192" i="4"/>
  <c r="CB236" i="4"/>
  <c r="JV158" i="4"/>
  <c r="CN235" i="4"/>
  <c r="BL235" i="2"/>
  <c r="KA34" i="4"/>
  <c r="DS235" i="2"/>
  <c r="O238" i="2"/>
  <c r="JY231" i="4"/>
  <c r="JZ175" i="4"/>
  <c r="KC173" i="4"/>
  <c r="HF238" i="4"/>
  <c r="KB47" i="4"/>
  <c r="AJ238" i="4"/>
  <c r="BO234" i="4"/>
  <c r="AF238" i="2"/>
  <c r="FY177" i="2"/>
  <c r="JO237" i="4"/>
  <c r="FU61" i="2"/>
  <c r="HZ234" i="4"/>
  <c r="JY118" i="4"/>
  <c r="HV236" i="4"/>
  <c r="FV175" i="2"/>
  <c r="JZ208" i="4"/>
  <c r="FW227" i="2"/>
  <c r="FW82" i="2"/>
  <c r="BQ236" i="2"/>
  <c r="GR234" i="4"/>
  <c r="KB23" i="4"/>
  <c r="KC8" i="4"/>
  <c r="FU221" i="2"/>
  <c r="AH238" i="4"/>
  <c r="KB122" i="4"/>
  <c r="BW237" i="4"/>
  <c r="KB173" i="4"/>
  <c r="JW102" i="4"/>
  <c r="BL234" i="2"/>
  <c r="CR234" i="4"/>
  <c r="FU57" i="2"/>
  <c r="AK234" i="2"/>
  <c r="FI238" i="2"/>
  <c r="JS237" i="4"/>
  <c r="JI234" i="4"/>
  <c r="FV166" i="2"/>
  <c r="DF238" i="2"/>
  <c r="AS237" i="4"/>
  <c r="KC62" i="4"/>
  <c r="FX158" i="2"/>
  <c r="EL237" i="2"/>
  <c r="DE238" i="4"/>
  <c r="FX141" i="2"/>
  <c r="GM236" i="4"/>
  <c r="CL234" i="4"/>
  <c r="KA173" i="4"/>
  <c r="JV57" i="4"/>
  <c r="JZ94" i="4"/>
  <c r="FV150" i="2"/>
  <c r="FJ234" i="4"/>
  <c r="FU194" i="2"/>
  <c r="KB155" i="4"/>
  <c r="EG238" i="2"/>
  <c r="HQ235" i="4"/>
  <c r="BA235" i="2"/>
  <c r="JY120" i="4"/>
  <c r="AW238" i="2"/>
  <c r="CE236" i="2"/>
  <c r="GX236" i="4"/>
  <c r="FU151" i="2"/>
  <c r="IG236" i="4"/>
  <c r="FY161" i="2"/>
  <c r="JX214" i="4"/>
  <c r="JY146" i="4"/>
  <c r="JU238" i="4"/>
  <c r="JC234" i="4"/>
  <c r="FW237" i="4"/>
  <c r="P234" i="4"/>
  <c r="FX33" i="2"/>
  <c r="EL236" i="2"/>
  <c r="DO237" i="2"/>
  <c r="JX153" i="4"/>
  <c r="KC43" i="4"/>
  <c r="BQ236" i="4"/>
  <c r="AH234" i="4"/>
  <c r="FV59" i="2"/>
  <c r="KA39" i="4"/>
  <c r="KC95" i="4"/>
  <c r="JZ57" i="4"/>
  <c r="DU235" i="2"/>
  <c r="DP237" i="4"/>
  <c r="JG235" i="4"/>
  <c r="FU18" i="2"/>
  <c r="FY183" i="2"/>
  <c r="KB65" i="4"/>
  <c r="AD238" i="2"/>
  <c r="EJ238" i="2"/>
  <c r="KB152" i="4"/>
  <c r="FX168" i="2"/>
  <c r="FG238" i="2"/>
  <c r="JZ118" i="4"/>
  <c r="BT237" i="2"/>
  <c r="JY99" i="4"/>
  <c r="BI236" i="4"/>
  <c r="AK238" i="4"/>
  <c r="DB236" i="4"/>
  <c r="N236" i="2"/>
  <c r="KC166" i="4"/>
  <c r="FU234" i="4"/>
  <c r="EA234" i="4"/>
  <c r="FU132" i="2"/>
  <c r="BB236" i="4"/>
  <c r="JW204" i="4"/>
  <c r="JZ42" i="4"/>
  <c r="FX119" i="2"/>
  <c r="JX21" i="4"/>
  <c r="KB117" i="4"/>
  <c r="KC178" i="4"/>
  <c r="Y237" i="2"/>
  <c r="GE235" i="4"/>
  <c r="IQ237" i="4"/>
  <c r="JY115" i="4"/>
  <c r="KC138" i="4"/>
  <c r="JY150" i="4"/>
  <c r="FU103" i="2"/>
  <c r="JZ196" i="4"/>
  <c r="JW140" i="4"/>
  <c r="DY235" i="4"/>
  <c r="N235" i="4"/>
  <c r="FX46" i="2"/>
  <c r="FW54" i="2"/>
  <c r="JY66" i="4"/>
  <c r="EE234" i="4"/>
  <c r="KB57" i="4"/>
  <c r="BR237" i="4"/>
  <c r="KA57" i="4"/>
  <c r="JW54" i="4"/>
  <c r="JW208" i="4"/>
  <c r="FA237" i="2"/>
  <c r="FN238" i="2"/>
  <c r="BB237" i="2"/>
  <c r="BG237" i="4"/>
  <c r="DB238" i="2"/>
  <c r="JV133" i="4"/>
  <c r="AY236" i="4"/>
  <c r="GO235" i="4"/>
  <c r="JW166" i="4"/>
  <c r="FU79" i="2"/>
  <c r="JX113" i="4"/>
  <c r="JW14" i="4"/>
  <c r="KC135" i="4"/>
  <c r="FV54" i="2"/>
  <c r="JX86" i="4"/>
  <c r="KA99" i="4"/>
  <c r="DX235" i="2"/>
  <c r="CE237" i="2"/>
  <c r="JX188" i="4"/>
  <c r="FW202" i="2"/>
  <c r="JZ117" i="4"/>
  <c r="AJ235" i="2"/>
  <c r="IK234" i="4"/>
  <c r="KA61" i="4"/>
  <c r="JW135" i="4"/>
  <c r="FX78" i="2"/>
  <c r="JV225" i="4"/>
  <c r="KC21" i="4"/>
  <c r="KC79" i="4"/>
  <c r="HY238" i="4"/>
  <c r="HW235" i="4"/>
  <c r="FY47" i="2"/>
  <c r="DJ238" i="2"/>
  <c r="JY178" i="4"/>
  <c r="BK238" i="4"/>
  <c r="M235" i="2"/>
  <c r="KC11" i="4"/>
  <c r="JW100" i="4"/>
  <c r="FY155" i="2"/>
  <c r="FN236" i="2"/>
  <c r="KB12" i="4"/>
  <c r="JX104" i="4"/>
  <c r="CH234" i="4"/>
  <c r="JY25" i="4"/>
  <c r="JX223" i="4"/>
  <c r="JY225" i="4"/>
  <c r="ID236" i="4"/>
  <c r="FY37" i="2"/>
  <c r="JZ194" i="4"/>
  <c r="FV152" i="2"/>
  <c r="JV54" i="4"/>
  <c r="ER238" i="4"/>
  <c r="JX30" i="4"/>
  <c r="AM235" i="2"/>
  <c r="IL238" i="4"/>
  <c r="JW201" i="4"/>
  <c r="JZ124" i="4"/>
  <c r="JZ128" i="4"/>
  <c r="DV237" i="2"/>
  <c r="JT237" i="4"/>
  <c r="BS236" i="2"/>
  <c r="Y235" i="2"/>
  <c r="AY238" i="2"/>
  <c r="GY238" i="4"/>
  <c r="BI234" i="2"/>
  <c r="FW62" i="2"/>
  <c r="JV90" i="4"/>
  <c r="CD238" i="2"/>
  <c r="KA207" i="4"/>
  <c r="FV53" i="2"/>
  <c r="JX191" i="4"/>
  <c r="CV236" i="4"/>
  <c r="FW140" i="2"/>
  <c r="GD235" i="4"/>
  <c r="FV78" i="2"/>
  <c r="AR235" i="4"/>
  <c r="JV66" i="4"/>
  <c r="JV150" i="4"/>
  <c r="JS234" i="4"/>
  <c r="CQ235" i="4"/>
  <c r="KA102" i="4"/>
  <c r="KB10" i="4"/>
  <c r="FV57" i="2"/>
  <c r="FX155" i="2"/>
  <c r="JZ108" i="4"/>
  <c r="AN236" i="2"/>
  <c r="FX97" i="2"/>
  <c r="JW85" i="4"/>
  <c r="FI237" i="2"/>
  <c r="JW92" i="4"/>
  <c r="JZ106" i="4"/>
  <c r="CJ236" i="2"/>
  <c r="FX126" i="2"/>
  <c r="JW170" i="4"/>
  <c r="FU161" i="2"/>
  <c r="JV14" i="4"/>
  <c r="FW117" i="2"/>
  <c r="JO235" i="4"/>
  <c r="AI235" i="4"/>
  <c r="FA236" i="4"/>
  <c r="GO234" i="4"/>
  <c r="JX7" i="4"/>
  <c r="GX234" i="4"/>
  <c r="I234" i="2"/>
  <c r="Q235" i="2"/>
  <c r="FY207" i="2"/>
  <c r="FX24" i="2"/>
  <c r="U234" i="4"/>
  <c r="FX182" i="2"/>
  <c r="JZ148" i="4"/>
  <c r="JZ186" i="4"/>
  <c r="HN238" i="4"/>
  <c r="KC133" i="4"/>
  <c r="EH237" i="2"/>
  <c r="CD235" i="4"/>
  <c r="HM238" i="4"/>
  <c r="JW231" i="4"/>
  <c r="KB60" i="4"/>
  <c r="Q235" i="4"/>
  <c r="JZ78" i="4"/>
  <c r="JZ219" i="4"/>
  <c r="JX68" i="4"/>
  <c r="FX131" i="2"/>
  <c r="E236" i="4"/>
  <c r="KA192" i="4"/>
  <c r="KA83" i="4"/>
  <c r="FV65" i="2"/>
  <c r="KA109" i="4"/>
  <c r="GJ234" i="4"/>
  <c r="FU219" i="2"/>
  <c r="KC7" i="4"/>
  <c r="FY9" i="2"/>
  <c r="JH237" i="4"/>
  <c r="JY82" i="4"/>
  <c r="FV207" i="2"/>
  <c r="KB41" i="4"/>
  <c r="JW87" i="4"/>
  <c r="KA84" i="4"/>
  <c r="FV225" i="2"/>
  <c r="JW146" i="4"/>
  <c r="KB161" i="4"/>
  <c r="KB62" i="4"/>
  <c r="BN237" i="4"/>
  <c r="JM234" i="4"/>
  <c r="FU28" i="2"/>
  <c r="EQ236" i="4"/>
  <c r="CR235" i="2"/>
  <c r="JY196" i="4"/>
  <c r="AS237" i="2"/>
  <c r="JW207" i="4"/>
  <c r="BE238" i="4"/>
  <c r="JI236" i="4"/>
  <c r="FX204" i="2"/>
  <c r="JW218" i="4"/>
  <c r="FX142" i="2"/>
  <c r="DQ238" i="2"/>
  <c r="JY56" i="4"/>
  <c r="FX192" i="2"/>
  <c r="KC201" i="4"/>
  <c r="KC195" i="4"/>
  <c r="FW111" i="2"/>
  <c r="AF234" i="2"/>
  <c r="ID238" i="4"/>
  <c r="DF236" i="4"/>
  <c r="JY94" i="4"/>
  <c r="DT236" i="2"/>
  <c r="HD238" i="4"/>
  <c r="FB236" i="4"/>
  <c r="KA136" i="4"/>
  <c r="JW56" i="4"/>
  <c r="JY89" i="4"/>
  <c r="EE235" i="4"/>
  <c r="JZ56" i="4"/>
  <c r="AM238" i="2"/>
  <c r="JX143" i="4"/>
  <c r="CN237" i="4"/>
  <c r="JY215" i="4"/>
  <c r="FW141" i="2"/>
  <c r="KC209" i="4"/>
  <c r="FV31" i="2"/>
  <c r="S238" i="4"/>
  <c r="AV237" i="4"/>
  <c r="JV137" i="4"/>
  <c r="KB25" i="4"/>
  <c r="GP238" i="4"/>
  <c r="FU164" i="2"/>
  <c r="CX235" i="2"/>
  <c r="H235" i="4"/>
  <c r="EB234" i="4"/>
  <c r="FW194" i="2"/>
  <c r="FX146" i="2"/>
  <c r="JV74" i="4"/>
  <c r="KC94" i="4"/>
  <c r="HB235" i="4"/>
  <c r="JY201" i="4"/>
  <c r="JV21" i="4"/>
  <c r="FY132" i="2"/>
  <c r="BE235" i="2"/>
  <c r="CG238" i="4"/>
  <c r="AX237" i="2"/>
  <c r="JZ24" i="4"/>
  <c r="BS234" i="4"/>
  <c r="JY74" i="4"/>
  <c r="FB237" i="2"/>
  <c r="FV171" i="2"/>
  <c r="FW21" i="2"/>
  <c r="KB76" i="4"/>
  <c r="KA117" i="4"/>
  <c r="BZ238" i="4"/>
  <c r="DV235" i="2"/>
  <c r="JW28" i="4"/>
  <c r="FU99" i="2"/>
  <c r="FU62" i="2"/>
  <c r="R235" i="2"/>
  <c r="AO236" i="2"/>
  <c r="FR235" i="2"/>
  <c r="JZ37" i="4"/>
  <c r="FU70" i="2"/>
  <c r="JW68" i="4"/>
  <c r="DQ234" i="4"/>
  <c r="KC188" i="4"/>
  <c r="ER235" i="4"/>
  <c r="FW184" i="2"/>
  <c r="EK237" i="2"/>
  <c r="BD238" i="2"/>
  <c r="EK236" i="4"/>
  <c r="CZ236" i="2"/>
  <c r="AZ235" i="2"/>
  <c r="FX167" i="2"/>
  <c r="JW12" i="4"/>
  <c r="JZ212" i="4"/>
  <c r="JY197" i="4"/>
  <c r="KB184" i="4"/>
  <c r="EN234" i="2"/>
  <c r="HY236" i="4"/>
  <c r="JX227" i="4"/>
  <c r="HN236" i="4"/>
  <c r="JZ191" i="4"/>
  <c r="JX187" i="4"/>
  <c r="FE236" i="4"/>
  <c r="BU234" i="4"/>
  <c r="KC77" i="4"/>
  <c r="JV152" i="4"/>
  <c r="AC238" i="2"/>
  <c r="DV236" i="4"/>
  <c r="JY181" i="4"/>
  <c r="KC71" i="4"/>
  <c r="JW48" i="4"/>
  <c r="KC230" i="4"/>
  <c r="FM234" i="4"/>
  <c r="KA88" i="4"/>
  <c r="FU142" i="2"/>
  <c r="KA148" i="4"/>
  <c r="JW197" i="4"/>
  <c r="JW195" i="4"/>
  <c r="FU87" i="2"/>
  <c r="JZ7" i="4"/>
  <c r="JV233" i="4"/>
  <c r="KA42" i="4"/>
  <c r="AY235" i="2"/>
  <c r="FW171" i="2"/>
  <c r="BN234" i="2"/>
  <c r="FY68" i="2"/>
  <c r="JV64" i="4"/>
  <c r="JX91" i="4"/>
  <c r="FU134" i="2"/>
  <c r="DI236" i="4"/>
  <c r="IF235" i="4"/>
  <c r="FW86" i="2"/>
  <c r="FY29" i="2"/>
  <c r="CC238" i="4"/>
  <c r="CH237" i="2"/>
  <c r="ES234" i="4"/>
  <c r="FU31" i="2"/>
  <c r="KB154" i="4"/>
  <c r="FX156" i="2"/>
  <c r="P235" i="4"/>
  <c r="JY46" i="4"/>
  <c r="FX132" i="2"/>
  <c r="FX31" i="2"/>
  <c r="FV95" i="2"/>
  <c r="FY44" i="2"/>
  <c r="HP238" i="4"/>
  <c r="EE235" i="2"/>
  <c r="JV108" i="4"/>
  <c r="HB237" i="4"/>
  <c r="KB39" i="4"/>
  <c r="AL234" i="4"/>
  <c r="FY15" i="2"/>
  <c r="KC104" i="4"/>
  <c r="JX13" i="4"/>
  <c r="KB127" i="4"/>
  <c r="FV220" i="2"/>
  <c r="JX79" i="4"/>
  <c r="JX8" i="4"/>
  <c r="ES237" i="4"/>
  <c r="KA200" i="4"/>
  <c r="KC163" i="4"/>
  <c r="F237" i="4"/>
  <c r="CM235" i="4"/>
  <c r="FV37" i="2"/>
  <c r="KC214" i="4"/>
  <c r="FU189" i="2"/>
  <c r="JW46" i="4"/>
  <c r="FW27" i="2"/>
  <c r="AA234" i="2"/>
  <c r="FU36" i="2"/>
  <c r="DK238" i="2"/>
  <c r="JX140" i="4"/>
  <c r="JW138" i="4"/>
  <c r="AW234" i="2"/>
  <c r="EU234" i="4"/>
  <c r="BU235" i="4"/>
  <c r="FW47" i="2"/>
  <c r="HP234" i="4"/>
  <c r="Z237" i="2"/>
  <c r="JX72" i="4"/>
  <c r="DE236" i="4"/>
  <c r="BT238" i="4"/>
  <c r="FY141" i="2"/>
  <c r="FY89" i="2"/>
  <c r="KB189" i="4"/>
  <c r="ER237" i="4"/>
  <c r="KB113" i="4"/>
  <c r="D238" i="2"/>
  <c r="FW81" i="2"/>
  <c r="H237" i="2"/>
  <c r="EU237" i="2"/>
  <c r="ET236" i="2"/>
  <c r="BE234" i="2"/>
  <c r="AM236" i="2"/>
  <c r="JZ228" i="4"/>
  <c r="JY209" i="4"/>
  <c r="JY42" i="4"/>
  <c r="HN234" i="4"/>
  <c r="EV234" i="2"/>
  <c r="JG238" i="4"/>
  <c r="DS236" i="4"/>
  <c r="FW63" i="2"/>
  <c r="BX237" i="4"/>
  <c r="KA155" i="4"/>
  <c r="Y235" i="4"/>
  <c r="AO235" i="2"/>
  <c r="JZ232" i="4"/>
  <c r="BJ235" i="4"/>
  <c r="BK235" i="4"/>
  <c r="S234" i="2"/>
  <c r="FY64" i="2"/>
  <c r="KB214" i="4"/>
  <c r="JX134" i="4"/>
  <c r="JX54" i="4"/>
  <c r="KB84" i="4"/>
  <c r="FV99" i="2"/>
  <c r="KA12" i="4"/>
  <c r="BJ237" i="2"/>
  <c r="FW208" i="2"/>
  <c r="FX235" i="4"/>
  <c r="JW196" i="4"/>
  <c r="JY161" i="4"/>
  <c r="FY99" i="2"/>
  <c r="AI234" i="4"/>
  <c r="DU238" i="4"/>
  <c r="DE234" i="4"/>
  <c r="KA202" i="4"/>
  <c r="FX91" i="2"/>
  <c r="DM238" i="4"/>
  <c r="EH235" i="4"/>
  <c r="FX189" i="2"/>
  <c r="Y237" i="4"/>
  <c r="AB234" i="4"/>
  <c r="FG235" i="4"/>
  <c r="P237" i="2"/>
  <c r="FU227" i="2"/>
  <c r="EU238" i="2"/>
  <c r="JY232" i="4"/>
  <c r="JX111" i="4"/>
  <c r="I237" i="4"/>
  <c r="GK237" i="4"/>
  <c r="JV223" i="4"/>
  <c r="EY236" i="2"/>
  <c r="FX144" i="2"/>
  <c r="JW145" i="4"/>
  <c r="DA235" i="4"/>
  <c r="DJ236" i="2"/>
  <c r="FY191" i="2"/>
  <c r="Z236" i="2"/>
  <c r="JV153" i="4"/>
  <c r="JX118" i="4"/>
  <c r="KC171" i="4"/>
  <c r="JJ235" i="4"/>
  <c r="FY162" i="2"/>
  <c r="DT235" i="4"/>
  <c r="KB147" i="4"/>
  <c r="AI235" i="2"/>
  <c r="FU42" i="2"/>
  <c r="FY34" i="2"/>
  <c r="FX137" i="2"/>
  <c r="BS237" i="4"/>
  <c r="HA235" i="4"/>
  <c r="BR236" i="2"/>
  <c r="FU113" i="2"/>
  <c r="KB226" i="4"/>
  <c r="W234" i="4"/>
  <c r="IW237" i="4"/>
  <c r="JV105" i="4"/>
  <c r="FU44" i="2"/>
  <c r="Q237" i="4"/>
  <c r="EK236" i="2"/>
  <c r="DZ235" i="2"/>
  <c r="DD234" i="2"/>
  <c r="KB159" i="4"/>
  <c r="DN238" i="4"/>
  <c r="KA145" i="4"/>
  <c r="GH234" i="4"/>
  <c r="DL235" i="2"/>
  <c r="BD236" i="4"/>
  <c r="IV235" i="4"/>
  <c r="FU15" i="2"/>
  <c r="GM235" i="4"/>
  <c r="FS235" i="2"/>
  <c r="JB237" i="4"/>
  <c r="KC86" i="4"/>
  <c r="IP236" i="4"/>
  <c r="KC168" i="4"/>
  <c r="FW225" i="2"/>
  <c r="DC235" i="2"/>
  <c r="FF238" i="2"/>
  <c r="JW88" i="4"/>
  <c r="DM235" i="4"/>
  <c r="FY153" i="2"/>
  <c r="EO238" i="2"/>
  <c r="DQ235" i="4"/>
  <c r="EO237" i="4"/>
  <c r="JX182" i="4"/>
  <c r="FB235" i="4"/>
  <c r="JY97" i="4"/>
  <c r="FU29" i="2"/>
  <c r="BP238" i="4"/>
  <c r="JY113" i="4"/>
  <c r="JY152" i="4"/>
  <c r="E235" i="4"/>
  <c r="FW183" i="2"/>
  <c r="FU27" i="2"/>
  <c r="CA237" i="4"/>
  <c r="ER234" i="4"/>
  <c r="KB229" i="4"/>
  <c r="JX45" i="4"/>
  <c r="JW226" i="4"/>
  <c r="KA95" i="4"/>
  <c r="KB36" i="4"/>
  <c r="JZ157" i="4"/>
  <c r="JV26" i="4"/>
  <c r="KB137" i="4"/>
  <c r="FV202" i="2"/>
  <c r="KC217" i="4"/>
  <c r="AH237" i="4"/>
  <c r="BY238" i="4"/>
  <c r="CM234" i="2"/>
  <c r="AE235" i="4"/>
  <c r="IG235" i="4"/>
  <c r="FV27" i="2"/>
  <c r="KB120" i="4"/>
  <c r="KB17" i="4"/>
  <c r="BM235" i="4"/>
  <c r="JX194" i="4"/>
  <c r="JQ238" i="4"/>
  <c r="FY62" i="2"/>
  <c r="IB237" i="4"/>
  <c r="FX185" i="2"/>
  <c r="FV94" i="2"/>
  <c r="CV236" i="2"/>
  <c r="JY228" i="4"/>
  <c r="JY34" i="4"/>
  <c r="CX234" i="2"/>
  <c r="JZ199" i="4"/>
  <c r="JZ87" i="4"/>
  <c r="FY19" i="2"/>
  <c r="B238" i="2"/>
  <c r="JY38" i="4"/>
  <c r="JX169" i="4"/>
  <c r="EL238" i="4"/>
  <c r="V238" i="4"/>
  <c r="FW77" i="2"/>
  <c r="JZ206" i="4"/>
  <c r="FV18" i="2"/>
  <c r="JV47" i="4"/>
  <c r="CG236" i="4"/>
  <c r="BF235" i="4"/>
  <c r="JX59" i="4"/>
  <c r="FY72" i="2"/>
  <c r="FV159" i="2"/>
  <c r="JW22" i="4"/>
  <c r="BJ234" i="2"/>
  <c r="FX88" i="2"/>
  <c r="KA139" i="4"/>
  <c r="KA165" i="4"/>
  <c r="FV219" i="2"/>
  <c r="HC235" i="4"/>
  <c r="JV101" i="4"/>
  <c r="W236" i="2"/>
  <c r="JY206" i="4"/>
  <c r="FX11" i="2"/>
  <c r="ET235" i="4"/>
  <c r="FY204" i="2"/>
  <c r="W234" i="2"/>
  <c r="JY165" i="4"/>
  <c r="AA237" i="4"/>
  <c r="EL234" i="4"/>
  <c r="CJ238" i="4"/>
  <c r="JZ90" i="4"/>
  <c r="FU119" i="2"/>
  <c r="JX64" i="4"/>
  <c r="JX225" i="4"/>
  <c r="EP238" i="4"/>
  <c r="BS235" i="2"/>
  <c r="KB227" i="4"/>
  <c r="JY180" i="4"/>
  <c r="FU138" i="2"/>
  <c r="BV238" i="2"/>
  <c r="DK238" i="4"/>
  <c r="KC111" i="4"/>
  <c r="CL236" i="2"/>
  <c r="KC18" i="4"/>
  <c r="FV117" i="2"/>
  <c r="FW167" i="2"/>
  <c r="BD237" i="4"/>
  <c r="FX237" i="4"/>
  <c r="KA186" i="4"/>
  <c r="KA15" i="4"/>
  <c r="BX236" i="4"/>
  <c r="IL237" i="4"/>
  <c r="CT237" i="4"/>
  <c r="DZ235" i="4"/>
  <c r="EM237" i="2"/>
  <c r="KA38" i="4"/>
  <c r="JV219" i="4"/>
  <c r="AF238" i="4"/>
  <c r="KC110" i="4"/>
  <c r="KB132" i="4"/>
  <c r="DY237" i="4"/>
  <c r="JX205" i="4"/>
  <c r="KA226" i="4"/>
  <c r="JX41" i="4"/>
  <c r="AP238" i="4"/>
  <c r="JY149" i="4"/>
  <c r="JT234" i="4"/>
  <c r="FV183" i="2"/>
  <c r="JW156" i="4"/>
  <c r="FV45" i="2"/>
  <c r="DZ234" i="4"/>
  <c r="AJ234" i="2"/>
  <c r="JV123" i="4"/>
  <c r="GE236" i="4"/>
  <c r="V234" i="2"/>
  <c r="FW177" i="2"/>
  <c r="E238" i="4"/>
  <c r="JW38" i="4"/>
  <c r="FQ234" i="4"/>
  <c r="I237" i="2"/>
  <c r="FX171" i="2"/>
  <c r="FW69" i="2"/>
  <c r="JY24" i="4"/>
  <c r="FW40" i="2"/>
  <c r="JW133" i="4"/>
  <c r="JX233" i="4"/>
  <c r="JW25" i="4"/>
  <c r="FW209" i="2"/>
  <c r="FU30" i="2"/>
  <c r="JY30" i="4"/>
  <c r="FX10" i="2"/>
  <c r="GC235" i="4"/>
  <c r="JV226" i="4"/>
  <c r="FV142" i="2"/>
  <c r="CP235" i="4"/>
  <c r="JV164" i="4"/>
  <c r="KB33" i="4"/>
  <c r="FX153" i="2"/>
  <c r="FY42" i="2"/>
  <c r="JW162" i="4"/>
  <c r="FV143" i="2"/>
  <c r="JZ135" i="4"/>
  <c r="JZ14" i="4"/>
  <c r="GT236" i="4"/>
  <c r="JY85" i="4"/>
  <c r="EA236" i="2"/>
  <c r="JZ122" i="4"/>
  <c r="AB238" i="2"/>
  <c r="JV8" i="4"/>
  <c r="CJ234" i="2"/>
  <c r="KC129" i="4"/>
  <c r="FU53" i="2"/>
  <c r="FW207" i="2"/>
  <c r="AM237" i="4"/>
  <c r="AG234" i="2"/>
  <c r="CW237" i="4"/>
  <c r="CQ236" i="4"/>
  <c r="CS238" i="4"/>
  <c r="CY236" i="4"/>
  <c r="FX238" i="4"/>
  <c r="FU195" i="2"/>
  <c r="JZ149" i="4"/>
  <c r="KB171" i="4"/>
  <c r="JZ180" i="4"/>
  <c r="KA175" i="4"/>
  <c r="AU236" i="4"/>
  <c r="CX238" i="2"/>
  <c r="JV163" i="4"/>
  <c r="FY130" i="2"/>
  <c r="ER236" i="4"/>
  <c r="EY235" i="2"/>
  <c r="BT234" i="4"/>
  <c r="EC234" i="2"/>
  <c r="EG235" i="4"/>
  <c r="GY234" i="4"/>
  <c r="DA234" i="2"/>
  <c r="JW154" i="4"/>
  <c r="JW171" i="4"/>
  <c r="DF237" i="2"/>
  <c r="FY12" i="2"/>
  <c r="FE234" i="2"/>
  <c r="M238" i="4"/>
  <c r="FU19" i="2"/>
  <c r="BY236" i="2"/>
  <c r="JX23" i="4"/>
  <c r="DU236" i="4"/>
  <c r="AS234" i="2"/>
  <c r="KA68" i="4"/>
  <c r="CU234" i="2"/>
  <c r="JV22" i="4"/>
  <c r="DX237" i="2"/>
  <c r="CR235" i="4"/>
  <c r="JZ183" i="4"/>
  <c r="AS238" i="2"/>
  <c r="CP238" i="4"/>
  <c r="JX226" i="4"/>
  <c r="FS237" i="4"/>
  <c r="HP236" i="4"/>
  <c r="JX83" i="4"/>
  <c r="KA211" i="4"/>
  <c r="JY50" i="4"/>
  <c r="FY17" i="2"/>
  <c r="KA29" i="4"/>
  <c r="JY154" i="4"/>
  <c r="KC216" i="4"/>
  <c r="KB100" i="4"/>
  <c r="BY236" i="4"/>
  <c r="EA234" i="2"/>
  <c r="KA126" i="4"/>
  <c r="FU21" i="2"/>
  <c r="FW53" i="2"/>
  <c r="JX49" i="4"/>
  <c r="EN238" i="2"/>
  <c r="JX204" i="4"/>
  <c r="FY115" i="2"/>
  <c r="JY77" i="4"/>
  <c r="JW189" i="4"/>
  <c r="IJ235" i="4"/>
  <c r="JZ214" i="4"/>
  <c r="KC151" i="4"/>
  <c r="JZ25" i="4"/>
  <c r="KC82" i="4"/>
  <c r="KC83" i="4"/>
  <c r="JW84" i="4"/>
  <c r="JY111" i="4"/>
  <c r="KC191" i="4"/>
  <c r="FW41" i="2"/>
  <c r="FW121" i="2"/>
  <c r="FX198" i="2"/>
  <c r="KA18" i="4"/>
  <c r="BP238" i="2"/>
  <c r="JX110" i="4"/>
  <c r="JC237" i="4"/>
  <c r="AT235" i="4"/>
  <c r="KB42" i="4"/>
  <c r="KC25" i="4"/>
  <c r="KC39" i="4"/>
  <c r="DD236" i="4"/>
  <c r="AF235" i="2"/>
  <c r="ED235" i="2"/>
  <c r="JZ58" i="4"/>
  <c r="KA171" i="4"/>
  <c r="FX225" i="2"/>
  <c r="JZ169" i="4"/>
  <c r="FV204" i="2"/>
  <c r="GJ237" i="4"/>
  <c r="FX169" i="2"/>
  <c r="O234" i="4"/>
  <c r="JX108" i="4"/>
  <c r="JQ235" i="4"/>
  <c r="CD235" i="2"/>
  <c r="BU237" i="2"/>
  <c r="FX133" i="2"/>
  <c r="JZ111" i="4"/>
  <c r="HY237" i="4"/>
  <c r="JZ85" i="4"/>
  <c r="JY54" i="4"/>
  <c r="HL236" i="4"/>
  <c r="FD237" i="2"/>
  <c r="FV115" i="2"/>
  <c r="KA216" i="4"/>
  <c r="DQ236" i="2"/>
  <c r="FQ238" i="2"/>
  <c r="CS238" i="2"/>
  <c r="KA218" i="4"/>
  <c r="AL237" i="2"/>
  <c r="JZ12" i="4"/>
  <c r="JX107" i="4"/>
  <c r="FP237" i="4"/>
  <c r="CK236" i="2"/>
  <c r="JX175" i="4"/>
  <c r="FW146" i="2"/>
  <c r="JZ81" i="4"/>
  <c r="JZ61" i="4"/>
  <c r="AG235" i="4"/>
  <c r="JQ237" i="4"/>
  <c r="DT234" i="2"/>
  <c r="FM238" i="2"/>
  <c r="KC119" i="4"/>
  <c r="FY88" i="2"/>
  <c r="FX66" i="2"/>
  <c r="IS236" i="4"/>
  <c r="JV210" i="4"/>
  <c r="DU234" i="2"/>
  <c r="AT236" i="2"/>
  <c r="JO234" i="4"/>
  <c r="FY18" i="2"/>
  <c r="JX95" i="4"/>
  <c r="KB123" i="4"/>
  <c r="JY132" i="4"/>
  <c r="KB148" i="4"/>
  <c r="DL234" i="2"/>
  <c r="FY81" i="2"/>
  <c r="HF235" i="4"/>
  <c r="KA221" i="4"/>
  <c r="FW106" i="2"/>
  <c r="JZ71" i="4"/>
  <c r="FU33" i="2"/>
  <c r="DS237" i="2"/>
  <c r="FU92" i="2"/>
  <c r="DT237" i="4"/>
  <c r="BV234" i="4"/>
  <c r="FK238" i="2"/>
  <c r="CR238" i="4"/>
  <c r="FU159" i="2"/>
  <c r="FY137" i="2"/>
  <c r="KA66" i="4"/>
  <c r="JY35" i="4"/>
  <c r="DO236" i="4"/>
  <c r="DD238" i="2"/>
  <c r="FN237" i="4"/>
  <c r="CK235" i="4"/>
  <c r="BR237" i="2"/>
  <c r="AE234" i="4"/>
  <c r="FV215" i="2"/>
  <c r="FZ234" i="4"/>
  <c r="BU235" i="2"/>
  <c r="BS237" i="2"/>
  <c r="JY110" i="4"/>
  <c r="DG237" i="4"/>
  <c r="FK236" i="2"/>
  <c r="KC89" i="4"/>
  <c r="CB237" i="2"/>
  <c r="KB167" i="4"/>
  <c r="Q234" i="2"/>
  <c r="FX95" i="2"/>
  <c r="AU237" i="4"/>
  <c r="JW121" i="4"/>
  <c r="JX142" i="4"/>
  <c r="JW60" i="4"/>
  <c r="JZ181" i="4"/>
  <c r="JY139" i="4"/>
  <c r="FC235" i="2"/>
  <c r="FY119" i="2"/>
  <c r="JY158" i="4"/>
  <c r="HC237" i="4"/>
  <c r="KB119" i="4"/>
  <c r="KA212" i="4"/>
  <c r="DB235" i="4"/>
  <c r="AZ238" i="2"/>
  <c r="FV112" i="2"/>
  <c r="DM237" i="2"/>
  <c r="EM235" i="2"/>
  <c r="EE234" i="2"/>
  <c r="FW42" i="2"/>
  <c r="DY238" i="4"/>
  <c r="JV87" i="4"/>
  <c r="JX109" i="4"/>
  <c r="JV56" i="4"/>
  <c r="CW234" i="2"/>
  <c r="KC48" i="4"/>
  <c r="GW235" i="4"/>
  <c r="N237" i="2"/>
  <c r="KB192" i="4"/>
  <c r="BL236" i="4"/>
  <c r="FT237" i="2"/>
  <c r="JV73" i="4"/>
  <c r="JX163" i="4"/>
  <c r="FV186" i="2"/>
  <c r="JX39" i="4"/>
  <c r="FU76" i="2"/>
  <c r="AN236" i="4"/>
  <c r="FV25" i="2"/>
  <c r="BZ237" i="2"/>
  <c r="KA98" i="4"/>
  <c r="KC55" i="4"/>
  <c r="IR236" i="4"/>
  <c r="FU218" i="2"/>
  <c r="JW222" i="4"/>
  <c r="D234" i="2"/>
  <c r="JX139" i="4"/>
  <c r="KB105" i="4"/>
  <c r="KB177" i="4"/>
  <c r="BE236" i="4"/>
  <c r="IH236" i="4"/>
  <c r="AL235" i="2"/>
  <c r="KB91" i="4"/>
  <c r="DZ238" i="2"/>
  <c r="C238" i="2"/>
  <c r="BR238" i="4"/>
  <c r="JV181" i="4"/>
  <c r="JW9" i="4"/>
  <c r="KA37" i="4"/>
  <c r="BW238" i="2"/>
  <c r="IY238" i="4"/>
  <c r="KA49" i="4"/>
  <c r="FX219" i="2"/>
  <c r="DD237" i="4"/>
  <c r="KB163" i="4"/>
  <c r="AJ236" i="2"/>
  <c r="KC154" i="4"/>
  <c r="KC131" i="4"/>
  <c r="IJ236" i="4"/>
  <c r="JO238" i="4"/>
  <c r="FV62" i="2"/>
  <c r="U238" i="4"/>
  <c r="AC235" i="4"/>
  <c r="FO236" i="2"/>
  <c r="FW228" i="2"/>
  <c r="FX102" i="2"/>
  <c r="FX206" i="2"/>
  <c r="KA64" i="4"/>
  <c r="JV34" i="4"/>
  <c r="KA27" i="4"/>
  <c r="FY220" i="2"/>
  <c r="FW219" i="2"/>
  <c r="JZ177" i="4"/>
  <c r="FY30" i="2"/>
  <c r="IP238" i="4"/>
  <c r="JW62" i="4"/>
  <c r="I238" i="2"/>
  <c r="AV234" i="4"/>
  <c r="KA161" i="4"/>
  <c r="JX38" i="4"/>
  <c r="FY190" i="2"/>
  <c r="FW215" i="2"/>
  <c r="FY160" i="2"/>
  <c r="KC179" i="4"/>
  <c r="L236" i="2"/>
  <c r="L238" i="2"/>
  <c r="GX238" i="4"/>
  <c r="JZ123" i="4"/>
  <c r="FW164" i="2"/>
  <c r="FY58" i="2"/>
  <c r="KC97" i="4"/>
  <c r="EV235" i="4"/>
  <c r="EM236" i="2"/>
  <c r="JC235" i="4"/>
  <c r="S236" i="4"/>
  <c r="FS237" i="2"/>
  <c r="AJ237" i="4"/>
  <c r="IF234" i="4"/>
  <c r="BZ236" i="2"/>
  <c r="FX139" i="2"/>
  <c r="JV146" i="4"/>
  <c r="EC234" i="4"/>
  <c r="FU55" i="2"/>
  <c r="FX57" i="2"/>
  <c r="KC189" i="4"/>
  <c r="FU225" i="2"/>
  <c r="GH235" i="4"/>
  <c r="EG237" i="4"/>
  <c r="JW233" i="4"/>
  <c r="FY216" i="2"/>
  <c r="KC187" i="4"/>
  <c r="JZ160" i="4"/>
  <c r="DL236" i="4"/>
  <c r="FU129" i="2"/>
  <c r="HG235" i="4"/>
  <c r="JV194" i="4"/>
  <c r="JY168" i="4"/>
  <c r="ID234" i="4"/>
  <c r="FU64" i="2"/>
  <c r="AZ235" i="4"/>
  <c r="FU117" i="2"/>
  <c r="JR238" i="4"/>
  <c r="HR238" i="4"/>
  <c r="AE237" i="4"/>
  <c r="KB182" i="4"/>
  <c r="JZ65" i="4"/>
  <c r="FY7" i="2"/>
  <c r="CI238" i="2"/>
  <c r="BA237" i="2"/>
  <c r="AV237" i="2"/>
  <c r="FW234" i="4"/>
  <c r="FW97" i="2"/>
  <c r="JM237" i="4"/>
  <c r="KC193" i="4"/>
  <c r="AN238" i="2"/>
  <c r="JP236" i="4"/>
  <c r="FU116" i="2"/>
  <c r="DP236" i="4"/>
  <c r="K236" i="4"/>
  <c r="FV63" i="2"/>
  <c r="AC238" i="4"/>
  <c r="FX47" i="2"/>
  <c r="G237" i="2"/>
  <c r="KA154" i="4"/>
  <c r="FW96" i="2"/>
  <c r="JV207" i="4"/>
  <c r="AA234" i="4"/>
  <c r="KB46" i="4"/>
  <c r="BF237" i="4"/>
  <c r="JC238" i="4"/>
  <c r="JW203" i="4"/>
  <c r="BH235" i="4"/>
  <c r="FV163" i="2"/>
  <c r="FV71" i="2"/>
  <c r="FX29" i="2"/>
  <c r="KA187" i="4"/>
  <c r="JW83" i="4"/>
  <c r="KA198" i="4"/>
  <c r="L234" i="4"/>
  <c r="JW219" i="4"/>
  <c r="JV104" i="4"/>
  <c r="FY200" i="2"/>
  <c r="ER234" i="2"/>
  <c r="HA234" i="4"/>
  <c r="HM237" i="4"/>
  <c r="KA86" i="4"/>
  <c r="CF236" i="2"/>
  <c r="JW32" i="4"/>
  <c r="FV148" i="2"/>
  <c r="JY36" i="4"/>
  <c r="JX25" i="4"/>
  <c r="FW66" i="2"/>
  <c r="FX157" i="2"/>
  <c r="EF236" i="2"/>
  <c r="FL234" i="4"/>
  <c r="FY152" i="2"/>
  <c r="KA150" i="4"/>
  <c r="EX234" i="2"/>
  <c r="KA197" i="4"/>
  <c r="CF235" i="2"/>
  <c r="AA235" i="4"/>
  <c r="JZ29" i="4"/>
  <c r="CD236" i="4"/>
  <c r="BX238" i="4"/>
  <c r="FY94" i="2"/>
  <c r="AU237" i="2"/>
  <c r="DA236" i="4"/>
  <c r="EW238" i="4"/>
  <c r="GD236" i="4"/>
  <c r="DI238" i="2"/>
  <c r="CO238" i="4"/>
  <c r="FV224" i="2"/>
  <c r="FW181" i="2"/>
  <c r="AH235" i="4"/>
  <c r="H238" i="2"/>
  <c r="JV180" i="4"/>
  <c r="CX235" i="4"/>
  <c r="FX25" i="2"/>
  <c r="KC174" i="4"/>
  <c r="AH238" i="2"/>
  <c r="AR234" i="2"/>
  <c r="JZ121" i="4"/>
  <c r="JV51" i="4"/>
  <c r="KA72" i="4"/>
  <c r="AE235" i="2"/>
  <c r="FW52" i="2"/>
  <c r="JZ171" i="4"/>
  <c r="JY227" i="4"/>
  <c r="JZ96" i="4"/>
  <c r="AT238" i="4"/>
  <c r="JZ134" i="4"/>
  <c r="JX55" i="4"/>
  <c r="JV214" i="4"/>
  <c r="EP236" i="2"/>
  <c r="KB124" i="4"/>
  <c r="FX104" i="2"/>
  <c r="JZ80" i="4"/>
  <c r="JV79" i="4"/>
  <c r="CM236" i="4"/>
  <c r="FZ238" i="4"/>
  <c r="FX52" i="2"/>
  <c r="KB26" i="4"/>
  <c r="EP235" i="4"/>
  <c r="DI234" i="2"/>
  <c r="FW196" i="2"/>
  <c r="E237" i="2"/>
  <c r="JY186" i="4"/>
  <c r="JX179" i="4"/>
  <c r="KA9" i="4"/>
  <c r="FU97" i="2"/>
  <c r="AV235" i="2"/>
  <c r="IZ238" i="4"/>
  <c r="AS234" i="4"/>
  <c r="FV209" i="2"/>
  <c r="FW211" i="2"/>
  <c r="BB237" i="4"/>
  <c r="JW194" i="4"/>
  <c r="CS235" i="4"/>
  <c r="EO234" i="4"/>
  <c r="JZ44" i="4"/>
  <c r="EO234" i="2"/>
  <c r="FW90" i="2"/>
  <c r="BW235" i="2"/>
  <c r="FW104" i="2"/>
  <c r="KB103" i="4"/>
  <c r="IP235" i="4"/>
  <c r="Q238" i="2"/>
  <c r="KB230" i="4"/>
  <c r="JV160" i="4"/>
  <c r="FU74" i="2"/>
  <c r="FY196" i="2"/>
  <c r="BZ234" i="4"/>
  <c r="HS236" i="4"/>
  <c r="DU234" i="4"/>
  <c r="FV12" i="2"/>
  <c r="EH237" i="4"/>
  <c r="JW143" i="4"/>
  <c r="KA233" i="4"/>
  <c r="KC160" i="4"/>
  <c r="FX106" i="2"/>
  <c r="CC238" i="2"/>
  <c r="KC143" i="4"/>
  <c r="FV81" i="2"/>
  <c r="FX36" i="2"/>
  <c r="CV237" i="4"/>
  <c r="IZ237" i="4"/>
  <c r="EJ238" i="4"/>
  <c r="CR234" i="2"/>
  <c r="JV206" i="4"/>
  <c r="AR234" i="4"/>
  <c r="GL234" i="4"/>
  <c r="FY110" i="2"/>
  <c r="KB135" i="4"/>
  <c r="FI235" i="4"/>
  <c r="FU34" i="2"/>
  <c r="JW66" i="4"/>
  <c r="JW177" i="4"/>
  <c r="KC63" i="4"/>
  <c r="FX143" i="2"/>
  <c r="V235" i="4"/>
  <c r="DK234" i="4"/>
  <c r="FQ234" i="2"/>
  <c r="JV89" i="4"/>
  <c r="AM234" i="2"/>
  <c r="FD234" i="4"/>
  <c r="KC219" i="4"/>
  <c r="FV85" i="2"/>
  <c r="DC236" i="4"/>
  <c r="JI237" i="4"/>
  <c r="EK237" i="4"/>
  <c r="KC228" i="4"/>
  <c r="D236" i="4"/>
  <c r="FU52" i="2"/>
  <c r="JW214" i="4"/>
  <c r="JV16" i="4"/>
  <c r="JW39" i="4"/>
  <c r="JH235" i="4"/>
  <c r="FX129" i="2"/>
  <c r="KC53" i="4"/>
  <c r="FV43" i="2"/>
  <c r="FU73" i="2"/>
  <c r="JV67" i="4"/>
  <c r="EB238" i="4"/>
  <c r="KA93" i="4"/>
  <c r="KC50" i="4"/>
  <c r="KC157" i="4"/>
  <c r="EC238" i="2"/>
  <c r="C236" i="4"/>
  <c r="KC169" i="4"/>
  <c r="FY51" i="2"/>
  <c r="BV238" i="4"/>
  <c r="HO234" i="4"/>
  <c r="FW158" i="2"/>
  <c r="JR237" i="4"/>
  <c r="FW172" i="2"/>
  <c r="JV222" i="4"/>
  <c r="JX173" i="4"/>
  <c r="FX125" i="2"/>
  <c r="FX65" i="2"/>
  <c r="KA81" i="4"/>
  <c r="CA234" i="4"/>
  <c r="FL237" i="4"/>
  <c r="AB235" i="2"/>
  <c r="BT236" i="2"/>
  <c r="DH237" i="2"/>
  <c r="FU162" i="2"/>
  <c r="GA238" i="4"/>
  <c r="CM237" i="4"/>
  <c r="FV213" i="2"/>
  <c r="JZ13" i="4"/>
  <c r="KC181" i="4"/>
  <c r="Z237" i="4"/>
  <c r="FY25" i="2"/>
  <c r="FV119" i="2"/>
  <c r="EX237" i="4"/>
  <c r="H238" i="4"/>
  <c r="KA181" i="4"/>
  <c r="FU24" i="2"/>
  <c r="KB63" i="4"/>
  <c r="JZ31" i="4"/>
  <c r="BG236" i="2"/>
  <c r="CF237" i="4"/>
  <c r="JY17" i="4"/>
  <c r="JY53" i="4"/>
  <c r="JW95" i="4"/>
  <c r="BN236" i="2"/>
  <c r="DT238" i="4"/>
  <c r="JX133" i="4"/>
  <c r="FV233" i="2"/>
  <c r="BQ237" i="2"/>
  <c r="FW37" i="2"/>
  <c r="FY74" i="2"/>
  <c r="CG235" i="2"/>
  <c r="KC84" i="4"/>
  <c r="EV237" i="2"/>
  <c r="X238" i="4"/>
  <c r="JV200" i="4"/>
  <c r="FY100" i="2"/>
  <c r="AP234" i="2"/>
  <c r="HE238" i="4"/>
  <c r="F238" i="4"/>
  <c r="FX14" i="2"/>
  <c r="IK238" i="4"/>
  <c r="CZ238" i="2"/>
  <c r="JV169" i="4"/>
  <c r="FX170" i="2"/>
  <c r="KC78" i="4"/>
  <c r="IA236" i="4"/>
  <c r="FU190" i="2"/>
  <c r="FF234" i="4"/>
  <c r="FE238" i="4"/>
  <c r="KB195" i="4"/>
  <c r="FY135" i="2"/>
  <c r="JW27" i="4"/>
  <c r="EN237" i="2"/>
  <c r="JY128" i="4"/>
  <c r="JY203" i="4"/>
  <c r="FU202" i="2"/>
  <c r="FY52" i="2"/>
  <c r="JZ231" i="4"/>
  <c r="KC132" i="4"/>
  <c r="JZ9" i="4"/>
  <c r="KA121" i="4"/>
  <c r="T237" i="4"/>
  <c r="IV234" i="4"/>
  <c r="JZ159" i="4"/>
  <c r="KA54" i="4"/>
  <c r="KC10" i="4"/>
  <c r="BJ237" i="4"/>
  <c r="BX235" i="2"/>
  <c r="JV61" i="4"/>
  <c r="FX208" i="2"/>
  <c r="FA235" i="2"/>
  <c r="JW163" i="4"/>
  <c r="JY18" i="4"/>
  <c r="FS238" i="2"/>
  <c r="ET236" i="4"/>
  <c r="FY146" i="2"/>
  <c r="FX100" i="2"/>
  <c r="BQ235" i="4"/>
  <c r="KB68" i="4"/>
  <c r="FI234" i="4"/>
  <c r="FV111" i="2"/>
  <c r="DC234" i="4"/>
  <c r="FU94" i="2"/>
  <c r="JZ141" i="4"/>
  <c r="EO236" i="4"/>
  <c r="JW130" i="4"/>
  <c r="JX154" i="4"/>
  <c r="CH236" i="2"/>
  <c r="JY61" i="4"/>
  <c r="DO236" i="2"/>
  <c r="FW120" i="2"/>
  <c r="JV114" i="4"/>
  <c r="FU78" i="2"/>
  <c r="C234" i="4"/>
  <c r="JZ213" i="4"/>
  <c r="KC93" i="4"/>
  <c r="IE234" i="4"/>
  <c r="BY234" i="4"/>
  <c r="FY140" i="2"/>
  <c r="EM235" i="4"/>
  <c r="KC60" i="4"/>
  <c r="E237" i="4"/>
  <c r="AD235" i="2"/>
  <c r="JV80" i="4"/>
  <c r="FV40" i="2"/>
  <c r="IQ235" i="4"/>
  <c r="KA11" i="4"/>
  <c r="FG234" i="2"/>
  <c r="JX145" i="4"/>
  <c r="FX135" i="2"/>
  <c r="CX236" i="4"/>
  <c r="AT236" i="4"/>
  <c r="JW24" i="4"/>
  <c r="HB238" i="4"/>
  <c r="EG234" i="2"/>
  <c r="JX149" i="4"/>
  <c r="IU235" i="4"/>
  <c r="FV41" i="2"/>
  <c r="JX31" i="4"/>
  <c r="FU130" i="2"/>
  <c r="FX71" i="2"/>
  <c r="CH238" i="4"/>
  <c r="Y238" i="4"/>
  <c r="JW51" i="4"/>
  <c r="EY238" i="2"/>
  <c r="JW127" i="4"/>
  <c r="JX189" i="4"/>
  <c r="N237" i="4"/>
  <c r="KC199" i="4"/>
  <c r="KB138" i="4"/>
  <c r="KC96" i="4"/>
  <c r="EF235" i="4"/>
  <c r="FV210" i="2"/>
  <c r="DF237" i="4"/>
  <c r="JX63" i="4"/>
  <c r="KC120" i="4"/>
  <c r="JW206" i="4"/>
  <c r="KB94" i="4"/>
  <c r="JX135" i="4"/>
  <c r="FW87" i="2"/>
  <c r="KC139" i="4"/>
  <c r="KB85" i="4"/>
  <c r="FX124" i="2"/>
  <c r="KB58" i="4"/>
  <c r="DW237" i="2"/>
  <c r="X237" i="4"/>
  <c r="JV125" i="4"/>
  <c r="CP237" i="4"/>
  <c r="KB8" i="4"/>
  <c r="AN235" i="2"/>
  <c r="ED235" i="4"/>
  <c r="EX238" i="2"/>
  <c r="GF237" i="4"/>
  <c r="KC142" i="4"/>
  <c r="KB220" i="4"/>
  <c r="FW173" i="2"/>
  <c r="P237" i="4"/>
  <c r="IV237" i="4"/>
  <c r="EO235" i="2"/>
  <c r="FW16" i="2"/>
  <c r="JY16" i="4"/>
  <c r="FU50" i="2"/>
  <c r="FW71" i="2"/>
  <c r="CO237" i="2"/>
  <c r="JZ70" i="4"/>
  <c r="FX107" i="2"/>
  <c r="IH235" i="4"/>
  <c r="KA45" i="4"/>
  <c r="DR236" i="2"/>
  <c r="JY124" i="4"/>
  <c r="KB203" i="4"/>
  <c r="JY138" i="4"/>
  <c r="BM238" i="2"/>
  <c r="JY131" i="4"/>
  <c r="BO237" i="4"/>
  <c r="FX202" i="2"/>
  <c r="JX48" i="4"/>
  <c r="FX12" i="2"/>
  <c r="JW148" i="4"/>
  <c r="JW82" i="4"/>
  <c r="FX180" i="2"/>
  <c r="FY202" i="2"/>
  <c r="JY183" i="4"/>
  <c r="FX172" i="2"/>
  <c r="BG234" i="4"/>
  <c r="KB158" i="4"/>
  <c r="FX98" i="2"/>
  <c r="JV132" i="4"/>
  <c r="EQ238" i="2"/>
  <c r="BC236" i="2"/>
  <c r="JX165" i="4"/>
  <c r="JY60" i="4"/>
  <c r="EW238" i="2"/>
  <c r="FY237" i="4"/>
  <c r="JY188" i="4"/>
  <c r="CY237" i="2"/>
  <c r="FU95" i="2"/>
  <c r="JV193" i="4"/>
  <c r="JV19" i="4"/>
  <c r="FU186" i="2"/>
  <c r="FT237" i="4"/>
  <c r="JX196" i="4"/>
  <c r="FU192" i="2"/>
  <c r="GC234" i="4"/>
  <c r="JW89" i="4"/>
  <c r="FU98" i="2"/>
  <c r="KC194" i="4"/>
  <c r="FW235" i="4"/>
  <c r="JK238" i="4"/>
  <c r="FE235" i="4"/>
  <c r="KA138" i="4"/>
  <c r="FQ238" i="4"/>
  <c r="JW113" i="4"/>
  <c r="EW235" i="4"/>
  <c r="FX85" i="2"/>
  <c r="FY150" i="2"/>
  <c r="IP237" i="4"/>
  <c r="FW217" i="2"/>
  <c r="FY92" i="2"/>
  <c r="IY236" i="4"/>
  <c r="KC80" i="4"/>
  <c r="CU236" i="2"/>
  <c r="CU234" i="4"/>
  <c r="FW67" i="2"/>
  <c r="BB234" i="2"/>
  <c r="FV123" i="2"/>
  <c r="BH234" i="2"/>
  <c r="FY154" i="2"/>
  <c r="BC238" i="2"/>
  <c r="KB178" i="4"/>
  <c r="DO238" i="2"/>
  <c r="FX70" i="2"/>
  <c r="EH238" i="4"/>
  <c r="AQ238" i="2"/>
  <c r="FW135" i="2"/>
  <c r="DL237" i="2"/>
  <c r="FW205" i="2"/>
  <c r="JA235" i="4"/>
  <c r="FW48" i="2"/>
  <c r="HQ236" i="4"/>
  <c r="AL234" i="2"/>
  <c r="JY51" i="4"/>
  <c r="FW60" i="2"/>
  <c r="CM235" i="2"/>
  <c r="EA235" i="4"/>
  <c r="AA237" i="2"/>
  <c r="KC76" i="4"/>
  <c r="FW12" i="2"/>
  <c r="IM236" i="4"/>
  <c r="FX138" i="2"/>
  <c r="KB143" i="4"/>
  <c r="FU23" i="2"/>
  <c r="KC121" i="4"/>
  <c r="JY218" i="4"/>
  <c r="Q236" i="2"/>
  <c r="JX172" i="4"/>
  <c r="JV23" i="4"/>
  <c r="DX236" i="2"/>
  <c r="FY83" i="2"/>
  <c r="IX238" i="4"/>
  <c r="JX195" i="4"/>
  <c r="BE235" i="4"/>
  <c r="JX51" i="4"/>
  <c r="FH238" i="2"/>
  <c r="JY200" i="4"/>
  <c r="FK235" i="2"/>
  <c r="HK234" i="4"/>
  <c r="KA8" i="4"/>
  <c r="EO236" i="2"/>
  <c r="DN236" i="4"/>
  <c r="FV126" i="2"/>
  <c r="JW126" i="4"/>
  <c r="JW227" i="4"/>
  <c r="KA96" i="4"/>
  <c r="FU183" i="2"/>
  <c r="HM235" i="4"/>
  <c r="EG235" i="2"/>
  <c r="KB15" i="4"/>
  <c r="FX55" i="2"/>
  <c r="JV186" i="4"/>
  <c r="JZ26" i="4"/>
  <c r="AL238" i="2"/>
  <c r="DP238" i="4"/>
  <c r="KA28" i="4"/>
  <c r="FV91" i="2"/>
  <c r="DW238" i="4"/>
  <c r="AN237" i="2"/>
  <c r="FV190" i="2"/>
  <c r="BL236" i="2"/>
  <c r="GR236" i="4"/>
  <c r="JV188" i="4"/>
  <c r="JY98" i="4"/>
  <c r="FV34" i="2"/>
  <c r="GP235" i="4"/>
  <c r="EC235" i="2"/>
  <c r="FW127" i="2"/>
  <c r="GK236" i="4"/>
  <c r="JY192" i="4"/>
  <c r="ED234" i="4"/>
  <c r="AP237" i="2"/>
  <c r="DE236" i="2"/>
  <c r="JV15" i="4"/>
  <c r="JY28" i="4"/>
  <c r="JW114" i="4"/>
  <c r="N234" i="4"/>
  <c r="BO238" i="2"/>
  <c r="FW56" i="2"/>
  <c r="BG235" i="2"/>
  <c r="FY108" i="2"/>
  <c r="DJ234" i="2"/>
  <c r="FV51" i="2"/>
  <c r="KB202" i="4"/>
  <c r="JZ222" i="4"/>
  <c r="IL236" i="4"/>
  <c r="I238" i="4"/>
  <c r="JX34" i="4"/>
  <c r="JY173" i="4"/>
  <c r="JX80" i="4"/>
  <c r="BF238" i="4"/>
  <c r="EI235" i="4"/>
  <c r="CW235" i="4"/>
  <c r="JZ217" i="4"/>
  <c r="JV215" i="4"/>
  <c r="FY142" i="2"/>
  <c r="JV147" i="4"/>
  <c r="KC14" i="4"/>
  <c r="BO235" i="2"/>
  <c r="EG237" i="2"/>
  <c r="JX228" i="4"/>
  <c r="JX200" i="4"/>
  <c r="JY14" i="4"/>
  <c r="AY234" i="2"/>
  <c r="EY236" i="4"/>
  <c r="JV30" i="4"/>
  <c r="KA41" i="4"/>
  <c r="KA178" i="4"/>
  <c r="EF236" i="4"/>
  <c r="JV162" i="4"/>
  <c r="FX230" i="2"/>
  <c r="FU180" i="2"/>
  <c r="KA26" i="4"/>
  <c r="HU236" i="4"/>
  <c r="CQ235" i="2"/>
  <c r="JZ52" i="4"/>
  <c r="FX58" i="2"/>
  <c r="JW116" i="4"/>
  <c r="JX202" i="4"/>
  <c r="KA144" i="4"/>
  <c r="FY36" i="2"/>
  <c r="AQ235" i="2"/>
  <c r="HS238" i="4"/>
  <c r="JX193" i="4"/>
  <c r="FW188" i="2"/>
  <c r="AD238" i="4"/>
  <c r="GG237" i="4"/>
  <c r="AN238" i="4"/>
  <c r="KA35" i="4"/>
  <c r="CO238" i="2"/>
  <c r="KC114" i="4"/>
  <c r="FD234" i="2"/>
  <c r="KC172" i="4"/>
  <c r="IF237" i="4"/>
  <c r="BN238" i="2"/>
  <c r="AT235" i="2"/>
  <c r="DH238" i="2"/>
  <c r="KB34" i="4"/>
  <c r="KC221" i="4"/>
  <c r="JY108" i="4"/>
  <c r="AG236" i="4"/>
  <c r="JZ60" i="4"/>
  <c r="FX60" i="2"/>
  <c r="KB134" i="4"/>
  <c r="R238" i="2"/>
  <c r="ES234" i="2"/>
  <c r="ET238" i="2"/>
  <c r="DB236" i="2"/>
  <c r="JW117" i="4"/>
  <c r="DL236" i="2"/>
  <c r="EZ235" i="2"/>
  <c r="CZ238" i="4"/>
  <c r="DY238" i="2"/>
  <c r="FY96" i="2"/>
  <c r="JZ165" i="4"/>
  <c r="JX76" i="4"/>
  <c r="Z235" i="4"/>
  <c r="KA134" i="4"/>
  <c r="JZ182" i="4"/>
  <c r="EE237" i="2"/>
  <c r="EN234" i="4"/>
  <c r="JW186" i="4"/>
  <c r="FX197" i="2"/>
  <c r="JW52" i="4"/>
  <c r="AG238" i="4"/>
  <c r="FL238" i="2"/>
  <c r="FY105" i="2"/>
  <c r="KC136" i="4"/>
  <c r="CL238" i="2"/>
  <c r="FW76" i="2"/>
  <c r="KB29" i="4"/>
  <c r="JV72" i="4"/>
  <c r="FU41" i="2"/>
  <c r="FV96" i="2"/>
  <c r="KB198" i="4"/>
  <c r="IL235" i="4"/>
  <c r="FY101" i="2"/>
  <c r="FV19" i="2"/>
  <c r="JY79" i="4"/>
  <c r="FV77" i="2"/>
  <c r="EV235" i="2"/>
  <c r="EW234" i="4"/>
  <c r="JV94" i="4"/>
  <c r="FX114" i="2"/>
  <c r="FV133" i="2"/>
  <c r="KA147" i="4"/>
  <c r="JY142" i="4"/>
  <c r="FX212" i="2"/>
  <c r="CK235" i="2"/>
  <c r="CN235" i="2"/>
  <c r="JX213" i="4"/>
  <c r="JX183" i="4"/>
  <c r="JV183" i="4"/>
  <c r="EO235" i="4"/>
  <c r="T235" i="4"/>
  <c r="O237" i="4"/>
  <c r="DR235" i="4"/>
  <c r="FY231" i="2"/>
  <c r="ET235" i="2"/>
  <c r="KB140" i="4"/>
  <c r="C237" i="4"/>
  <c r="JX103" i="4"/>
  <c r="KC42" i="4"/>
  <c r="EN236" i="4"/>
  <c r="EH236" i="4"/>
  <c r="JE236" i="4"/>
  <c r="FU238" i="4"/>
  <c r="JW153" i="4"/>
  <c r="FY225" i="2"/>
  <c r="JV221" i="4"/>
  <c r="JW155" i="4"/>
  <c r="BA234" i="4"/>
  <c r="EX235" i="2"/>
  <c r="JX40" i="4"/>
  <c r="KB176" i="4"/>
  <c r="KB169" i="4"/>
  <c r="KC182" i="4"/>
  <c r="DG235" i="4"/>
  <c r="JW86" i="4"/>
  <c r="KA215" i="4"/>
  <c r="FF234" i="2"/>
  <c r="BH237" i="4"/>
  <c r="EL237" i="4"/>
  <c r="EW234" i="2"/>
  <c r="JW73" i="4"/>
  <c r="GF234" i="4"/>
  <c r="JX50" i="4"/>
  <c r="IW234" i="4"/>
  <c r="KC149" i="4"/>
  <c r="JZ218" i="4"/>
  <c r="IX237" i="4"/>
  <c r="JX224" i="4"/>
  <c r="DW234" i="2"/>
  <c r="L235" i="2"/>
  <c r="FV120" i="2"/>
  <c r="CF238" i="2"/>
  <c r="FV138" i="2"/>
  <c r="GS235" i="4"/>
  <c r="KA51" i="4"/>
  <c r="FY77" i="2"/>
  <c r="IJ237" i="4"/>
  <c r="KA203" i="4"/>
  <c r="JZ146" i="4"/>
  <c r="HV237" i="4"/>
  <c r="JW139" i="4"/>
  <c r="EH238" i="2"/>
  <c r="AG234" i="4"/>
  <c r="II237" i="4"/>
  <c r="AN235" i="4"/>
  <c r="EI235" i="2"/>
  <c r="BQ235" i="2"/>
  <c r="BT238" i="2"/>
  <c r="JX82" i="4"/>
  <c r="KB35" i="4"/>
  <c r="BF235" i="2"/>
  <c r="FY80" i="2"/>
  <c r="DH238" i="4"/>
  <c r="JZ49" i="4"/>
  <c r="JV149" i="4"/>
  <c r="FV160" i="2"/>
  <c r="KB204" i="4"/>
  <c r="FW110" i="2"/>
  <c r="FU66" i="2"/>
  <c r="B235" i="2"/>
  <c r="BY234" i="2"/>
  <c r="AK236" i="2"/>
  <c r="JV36" i="4"/>
  <c r="FV180" i="2"/>
  <c r="FR234" i="4"/>
  <c r="JX94" i="4"/>
  <c r="FX121" i="2"/>
  <c r="KC32" i="4"/>
  <c r="JY69" i="4"/>
  <c r="DD235" i="4"/>
  <c r="FX213" i="2"/>
  <c r="AC234" i="2"/>
  <c r="EM234" i="2"/>
  <c r="KA168" i="4"/>
  <c r="JV190" i="4"/>
  <c r="JX29" i="4"/>
  <c r="KC205" i="4"/>
  <c r="JV176" i="4"/>
  <c r="KA119" i="4"/>
  <c r="BD235" i="4"/>
  <c r="AO235" i="4"/>
  <c r="JV17" i="4"/>
  <c r="FY208" i="2"/>
  <c r="KA77" i="4"/>
  <c r="CA236" i="4"/>
  <c r="EJ236" i="2"/>
  <c r="FW212" i="2"/>
  <c r="JA236" i="4"/>
  <c r="FV187" i="2"/>
  <c r="JW115" i="4"/>
  <c r="GZ234" i="4"/>
  <c r="KC85" i="4"/>
  <c r="JZ167" i="4"/>
  <c r="S235" i="2"/>
  <c r="DA238" i="2"/>
  <c r="FU236" i="4"/>
  <c r="FW139" i="2"/>
  <c r="KB142" i="4"/>
  <c r="JX181" i="4"/>
  <c r="FV106" i="2"/>
  <c r="DM235" i="2"/>
  <c r="FT236" i="4"/>
  <c r="JY222" i="4"/>
  <c r="FW170" i="2"/>
  <c r="KB219" i="4"/>
  <c r="FY178" i="2"/>
  <c r="DL237" i="4"/>
  <c r="AJ237" i="2"/>
  <c r="FU228" i="2"/>
  <c r="FY126" i="2"/>
  <c r="AR235" i="2"/>
  <c r="HG234" i="4"/>
  <c r="BD234" i="2"/>
  <c r="JZ98" i="4"/>
  <c r="FY95" i="2"/>
  <c r="EN238" i="4"/>
  <c r="JW188" i="4"/>
  <c r="EB237" i="4"/>
  <c r="FX196" i="2"/>
  <c r="KA120" i="4"/>
  <c r="EZ237" i="4"/>
  <c r="KB118" i="4"/>
  <c r="FW99" i="2"/>
  <c r="FX90" i="2"/>
  <c r="BW234" i="4"/>
  <c r="HE235" i="4"/>
  <c r="AI234" i="2"/>
  <c r="BC234" i="4"/>
  <c r="FY91" i="2"/>
  <c r="JV143" i="4"/>
  <c r="FV128" i="2"/>
  <c r="AW237" i="4"/>
  <c r="U236" i="2"/>
  <c r="GG234" i="4"/>
  <c r="KB191" i="4"/>
  <c r="IF238" i="4"/>
  <c r="FY233" i="2"/>
  <c r="JX102" i="4"/>
  <c r="AZ236" i="4"/>
  <c r="FY179" i="2"/>
  <c r="FY87" i="2"/>
  <c r="JW44" i="4"/>
  <c r="AV236" i="4"/>
  <c r="JZ233" i="4"/>
  <c r="FD236" i="2"/>
  <c r="HS234" i="4"/>
  <c r="KC69" i="4"/>
  <c r="FW182" i="2"/>
  <c r="JY26" i="4"/>
  <c r="DN234" i="4"/>
  <c r="JV220" i="4"/>
  <c r="EF238" i="2"/>
  <c r="JX138" i="4"/>
  <c r="FY169" i="2"/>
  <c r="FW238" i="4"/>
  <c r="CR237" i="4"/>
  <c r="JZ43" i="4"/>
  <c r="AQ236" i="4"/>
  <c r="CB238" i="2"/>
  <c r="FF235" i="4"/>
  <c r="KC158" i="4"/>
  <c r="FL238" i="4"/>
  <c r="EG236" i="4"/>
  <c r="FV72" i="2"/>
  <c r="EC237" i="4"/>
  <c r="FX209" i="2"/>
  <c r="JW151" i="4"/>
  <c r="EM234" i="4"/>
  <c r="GQ237" i="4"/>
  <c r="CJ236" i="4"/>
  <c r="Y236" i="2"/>
  <c r="KC31" i="4"/>
  <c r="FY174" i="2"/>
  <c r="JZ21" i="4"/>
  <c r="HG238" i="4"/>
  <c r="W237" i="2"/>
  <c r="CB238" i="4"/>
  <c r="JW98" i="4"/>
  <c r="JV33" i="4"/>
  <c r="EW236" i="2"/>
  <c r="DM234" i="2"/>
  <c r="AS236" i="2"/>
  <c r="JX222" i="4"/>
  <c r="FU214" i="2"/>
  <c r="KC49" i="4"/>
  <c r="FY223" i="2"/>
  <c r="CK234" i="2"/>
  <c r="JX160" i="4"/>
  <c r="JY226" i="4"/>
  <c r="CA238" i="4"/>
  <c r="HO238" i="4"/>
  <c r="AZ234" i="4"/>
  <c r="CC234" i="2"/>
  <c r="KC103" i="4"/>
  <c r="JZ226" i="4"/>
  <c r="FU235" i="4"/>
  <c r="JY216" i="4"/>
  <c r="X237" i="2"/>
  <c r="DB234" i="4"/>
  <c r="JY233" i="4"/>
  <c r="BA238" i="4"/>
  <c r="FY57" i="2"/>
  <c r="O236" i="2"/>
  <c r="JY151" i="4"/>
  <c r="GN238" i="4"/>
  <c r="EB236" i="2"/>
  <c r="JZ225" i="4"/>
  <c r="JV217" i="4"/>
  <c r="BM234" i="4"/>
  <c r="JY101" i="4"/>
  <c r="FX218" i="2"/>
  <c r="DG234" i="4"/>
  <c r="JX186" i="4"/>
  <c r="KB233" i="4"/>
  <c r="KC33" i="4"/>
  <c r="HJ238" i="4"/>
  <c r="KC57" i="4"/>
  <c r="JX217" i="4"/>
  <c r="JW173" i="4"/>
  <c r="GV237" i="4"/>
  <c r="FE236" i="2"/>
  <c r="CP236" i="2"/>
  <c r="CN236" i="2"/>
  <c r="L236" i="4"/>
  <c r="JY23" i="4"/>
  <c r="AQ234" i="2"/>
  <c r="KB21" i="4"/>
  <c r="DI237" i="2"/>
  <c r="BX234" i="4"/>
  <c r="JX26" i="4"/>
  <c r="KB27" i="4"/>
  <c r="ED238" i="4"/>
  <c r="FX186" i="2"/>
  <c r="JV65" i="4"/>
  <c r="FY14" i="2"/>
  <c r="KA90" i="4"/>
  <c r="FX149" i="2"/>
  <c r="JW33" i="4"/>
  <c r="KB225" i="4"/>
  <c r="KA130" i="4"/>
  <c r="GY237" i="4"/>
  <c r="FZ236" i="4"/>
  <c r="FX74" i="2"/>
  <c r="FX87" i="2"/>
  <c r="FV132" i="2"/>
  <c r="FW75" i="2"/>
  <c r="JV134" i="4"/>
  <c r="JW97" i="4"/>
  <c r="FU230" i="2"/>
  <c r="JV216" i="4"/>
  <c r="L237" i="4"/>
  <c r="AC236" i="4"/>
  <c r="DE238" i="2"/>
  <c r="KB162" i="4"/>
  <c r="DQ236" i="4"/>
  <c r="FV24" i="2"/>
  <c r="KB141" i="4"/>
  <c r="W237" i="4"/>
  <c r="FU184" i="2"/>
  <c r="FU54" i="2"/>
  <c r="JY84" i="4"/>
  <c r="FY209" i="2"/>
  <c r="IV236" i="4"/>
  <c r="FX67" i="2"/>
  <c r="FY163" i="2"/>
  <c r="EA238" i="2"/>
  <c r="BR235" i="2"/>
  <c r="CO235" i="2"/>
  <c r="HX235" i="4"/>
  <c r="AV238" i="4"/>
  <c r="KC208" i="4"/>
  <c r="EF238" i="4"/>
  <c r="FV113" i="2"/>
  <c r="JW18" i="4"/>
  <c r="F235" i="2"/>
  <c r="GA237" i="4"/>
  <c r="KB145" i="4"/>
  <c r="FG235" i="2"/>
  <c r="FV145" i="2"/>
  <c r="EJ237" i="2"/>
  <c r="JW42" i="4"/>
  <c r="FW38" i="2"/>
  <c r="AX237" i="4"/>
  <c r="FU22" i="2"/>
  <c r="JQ234" i="4"/>
  <c r="FJ235" i="4"/>
  <c r="FW147" i="2"/>
  <c r="CI234" i="4"/>
  <c r="EY234" i="4"/>
  <c r="KC231" i="4"/>
  <c r="BH238" i="4"/>
  <c r="FU60" i="2"/>
  <c r="KA110" i="4"/>
  <c r="JW41" i="4"/>
  <c r="KA162" i="4"/>
  <c r="JV77" i="4"/>
  <c r="EF237" i="4"/>
  <c r="S236" i="2"/>
  <c r="JY105" i="4"/>
  <c r="FX8" i="2"/>
  <c r="FU17" i="2"/>
  <c r="GS234" i="4"/>
  <c r="JD237" i="4"/>
  <c r="DJ235" i="2"/>
  <c r="JV224" i="4"/>
  <c r="EQ235" i="2"/>
  <c r="JZ50" i="4"/>
  <c r="JF238" i="4"/>
  <c r="FU216" i="2"/>
  <c r="CG235" i="4"/>
  <c r="GE234" i="4"/>
  <c r="JZ164" i="4"/>
  <c r="FX115" i="2"/>
  <c r="JW205" i="4"/>
  <c r="KA116" i="4"/>
  <c r="KC197" i="4"/>
  <c r="FU145" i="2"/>
  <c r="ED236" i="2"/>
  <c r="FX200" i="2"/>
  <c r="BF234" i="2"/>
  <c r="FU51" i="2"/>
  <c r="IC235" i="4"/>
  <c r="JZ115" i="4"/>
  <c r="CF234" i="2"/>
  <c r="JX177" i="4"/>
  <c r="AE238" i="2"/>
  <c r="GK235" i="4"/>
  <c r="CC235" i="2"/>
  <c r="FU14" i="2"/>
  <c r="FY187" i="2"/>
  <c r="DK236" i="2"/>
  <c r="JZ224" i="4"/>
  <c r="JC236" i="4"/>
  <c r="JX93" i="4"/>
  <c r="KB74" i="4"/>
  <c r="FY102" i="2"/>
  <c r="FY109" i="2"/>
  <c r="JV52" i="4"/>
  <c r="KA47" i="4"/>
  <c r="FV222" i="2"/>
  <c r="FI236" i="2"/>
  <c r="FU185" i="2"/>
  <c r="FY128" i="2"/>
  <c r="FW10" i="2"/>
  <c r="FY127" i="2"/>
  <c r="FD235" i="4"/>
  <c r="JW161" i="4"/>
  <c r="JL234" i="4"/>
  <c r="FW218" i="2"/>
  <c r="FH237" i="2"/>
  <c r="KA62" i="4"/>
  <c r="DC235" i="4"/>
  <c r="AA238" i="4"/>
  <c r="DC238" i="2"/>
  <c r="FW178" i="2"/>
  <c r="KC153" i="4"/>
  <c r="CK237" i="4"/>
  <c r="EQ235" i="4"/>
  <c r="FV192" i="2"/>
  <c r="FM235" i="2"/>
  <c r="JV204" i="4"/>
  <c r="CD234" i="4"/>
  <c r="CQ237" i="4"/>
  <c r="FX174" i="2"/>
  <c r="HK235" i="4"/>
  <c r="FH237" i="4"/>
  <c r="FW150" i="2"/>
  <c r="FY22" i="2"/>
  <c r="C235" i="4"/>
  <c r="JW72" i="4"/>
  <c r="IB234" i="4"/>
  <c r="IK237" i="4"/>
  <c r="JX155" i="4"/>
  <c r="B235" i="4"/>
  <c r="B237" i="2"/>
  <c r="JW112" i="4"/>
  <c r="DQ234" i="2"/>
  <c r="KB89" i="4"/>
  <c r="JV218" i="4"/>
  <c r="DY234" i="2"/>
  <c r="KA141" i="4"/>
  <c r="JX100" i="4"/>
  <c r="FW11" i="2"/>
  <c r="CE235" i="2"/>
  <c r="JX96" i="4"/>
  <c r="AO237" i="2"/>
  <c r="FU187" i="2"/>
  <c r="GP236" i="4"/>
  <c r="KC130" i="4"/>
  <c r="KB107" i="4"/>
  <c r="JZ204" i="4"/>
  <c r="FS234" i="2"/>
  <c r="FX195" i="2"/>
  <c r="EI238" i="4"/>
  <c r="FU47" i="2"/>
  <c r="FV230" i="2"/>
  <c r="FU39" i="2"/>
  <c r="KC226" i="4"/>
  <c r="FU131" i="2"/>
  <c r="IO236" i="4"/>
  <c r="KA85" i="4"/>
  <c r="KC223" i="4"/>
  <c r="CK238" i="4"/>
  <c r="BU238" i="4"/>
  <c r="KB49" i="4"/>
  <c r="KC41" i="4"/>
  <c r="KB61" i="4"/>
  <c r="FY134" i="2"/>
  <c r="EX237" i="2"/>
  <c r="JX136" i="4"/>
  <c r="R237" i="4"/>
  <c r="AD234" i="2"/>
  <c r="BP236" i="4"/>
  <c r="JW79" i="4"/>
  <c r="BL238" i="4"/>
  <c r="KC36" i="4"/>
  <c r="JX215" i="4"/>
  <c r="JV100" i="4"/>
  <c r="EI237" i="2"/>
  <c r="FT235" i="2"/>
  <c r="KC211" i="4"/>
  <c r="FV194" i="2"/>
  <c r="IS238" i="4"/>
  <c r="FU84" i="2"/>
  <c r="O238" i="4"/>
  <c r="FY82" i="2"/>
  <c r="ES237" i="2"/>
  <c r="FX50" i="2"/>
  <c r="EJ237" i="4"/>
  <c r="BA234" i="2"/>
  <c r="HZ235" i="4"/>
  <c r="JV112" i="4"/>
  <c r="FV121" i="2"/>
  <c r="DP237" i="2"/>
  <c r="IE235" i="4"/>
  <c r="JZ77" i="4"/>
  <c r="BC235" i="4"/>
  <c r="KB133" i="4"/>
  <c r="KC156" i="4"/>
  <c r="JW149" i="4"/>
  <c r="FY48" i="2"/>
  <c r="FV217" i="2"/>
  <c r="AB237" i="2"/>
  <c r="JJ234" i="4"/>
  <c r="FU32" i="2"/>
  <c r="DF238" i="4"/>
  <c r="BK237" i="2"/>
  <c r="FY125" i="2"/>
  <c r="FV20" i="2"/>
  <c r="EL235" i="2"/>
  <c r="FR238" i="4"/>
  <c r="EP237" i="2"/>
  <c r="JZ136" i="4"/>
  <c r="KB59" i="4"/>
  <c r="HJ236" i="4"/>
  <c r="FJ235" i="2"/>
  <c r="GO236" i="4"/>
  <c r="FY149" i="2"/>
  <c r="JZ209" i="4"/>
  <c r="JH236" i="4"/>
  <c r="FX68" i="2"/>
  <c r="JV141" i="4"/>
  <c r="JV25" i="4"/>
  <c r="FF237" i="2"/>
  <c r="KB194" i="4"/>
  <c r="CG234" i="2"/>
  <c r="FV165" i="2"/>
  <c r="BP235" i="2"/>
  <c r="FU115" i="2"/>
  <c r="AX234" i="4"/>
  <c r="JX98" i="4"/>
  <c r="JT235" i="4"/>
  <c r="BB238" i="2"/>
  <c r="JW211" i="4"/>
  <c r="FW130" i="2"/>
  <c r="FX122" i="2"/>
  <c r="AJ234" i="4"/>
  <c r="HT234" i="4"/>
  <c r="AW236" i="4"/>
  <c r="BO237" i="2"/>
  <c r="JY235" i="4" a="1"/>
  <c r="FU235" i="2" a="1"/>
  <c r="FX234" i="2" a="1"/>
  <c r="JV238" i="4" a="1"/>
  <c r="FX235" i="2" a="1"/>
  <c r="KB236" i="4" a="1"/>
  <c r="JY237" i="4" a="1"/>
  <c r="FW236" i="2" a="1"/>
  <c r="JW236" i="4" a="1"/>
  <c r="JW234" i="4" a="1"/>
  <c r="FW235" i="2" a="1"/>
  <c r="KB235" i="4" a="1"/>
  <c r="JZ238" i="4" a="1"/>
  <c r="KA235" i="4" a="1"/>
  <c r="JV234" i="4" a="1"/>
  <c r="FU236" i="2" a="1"/>
  <c r="KB238" i="4" a="1"/>
  <c r="JV237" i="4" a="1"/>
  <c r="JX238" i="4" a="1"/>
  <c r="JX237" i="4" a="1"/>
  <c r="FX238" i="2" a="1"/>
  <c r="JW238" i="4" a="1"/>
  <c r="KC236" i="4" a="1"/>
  <c r="FW238" i="2" a="1"/>
  <c r="JW237" i="4" a="1"/>
  <c r="FY234" i="2" a="1"/>
  <c r="FX236" i="2" a="1"/>
  <c r="FW237" i="2" a="1"/>
  <c r="JX236" i="4" a="1"/>
  <c r="JZ235" i="4" a="1"/>
  <c r="KC235" i="4" a="1"/>
  <c r="FW234" i="2" a="1"/>
  <c r="JV236" i="4" a="1"/>
  <c r="FX237" i="2" a="1"/>
  <c r="FY237" i="2" a="1"/>
  <c r="FV238" i="2" a="1"/>
  <c r="FU237" i="2" a="1"/>
  <c r="FY235" i="2" a="1"/>
  <c r="KA238" i="4" a="1"/>
  <c r="JX235" i="4" a="1"/>
  <c r="KC237" i="4" a="1"/>
  <c r="KA236" i="4" a="1"/>
  <c r="KA237" i="4" a="1"/>
  <c r="FY238" i="2" a="1"/>
  <c r="FV237" i="2" a="1"/>
  <c r="FV236" i="2" a="1"/>
  <c r="JX234" i="4" a="1"/>
  <c r="JZ237" i="4" a="1"/>
  <c r="FV234" i="2" a="1"/>
  <c r="FY236" i="2" a="1"/>
  <c r="KC234" i="4" a="1"/>
  <c r="JV235" i="4" a="1"/>
  <c r="FU234" i="2" a="1"/>
  <c r="JY238" i="4" a="1"/>
  <c r="JW235" i="4" a="1"/>
  <c r="KB237" i="4" a="1"/>
  <c r="JZ234" i="4" a="1"/>
  <c r="JZ236" i="4" a="1"/>
  <c r="FU238" i="2" a="1"/>
  <c r="KB234" i="4" a="1"/>
  <c r="JY236" i="4" a="1"/>
  <c r="KC238" i="4" a="1"/>
  <c r="FV235" i="2" a="1"/>
  <c r="KA234" i="4" a="1"/>
  <c r="JY234" i="4" a="1"/>
  <c r="JV234" i="4" l="1"/>
  <c r="FV237" i="2"/>
  <c r="KB238" i="4"/>
  <c r="JW236" i="4"/>
  <c r="FW235" i="2"/>
  <c r="KA236" i="4"/>
  <c r="FU237" i="2"/>
  <c r="FV236" i="2"/>
  <c r="FW237" i="2"/>
  <c r="FV235" i="2"/>
  <c r="KB234" i="4"/>
  <c r="JY235" i="4"/>
  <c r="FW238" i="2"/>
  <c r="FY235" i="2"/>
  <c r="JV235" i="4"/>
  <c r="KB235" i="4"/>
  <c r="JY234" i="4"/>
  <c r="FV234" i="2"/>
  <c r="JX235" i="4"/>
  <c r="JY236" i="4"/>
  <c r="FW236" i="2"/>
  <c r="FY234" i="2"/>
  <c r="JV236" i="4"/>
  <c r="JV238" i="4"/>
  <c r="KB237" i="4"/>
  <c r="KA238" i="4"/>
  <c r="FV238" i="2"/>
  <c r="JX238" i="4"/>
  <c r="JY237" i="4"/>
  <c r="KC234" i="4"/>
  <c r="FY237" i="2"/>
  <c r="FU238" i="2"/>
  <c r="JX234" i="4"/>
  <c r="JY238" i="4"/>
  <c r="KC235" i="4"/>
  <c r="FY238" i="2"/>
  <c r="FU235" i="2"/>
  <c r="JX236" i="4"/>
  <c r="JZ234" i="4"/>
  <c r="KC237" i="4"/>
  <c r="FY236" i="2"/>
  <c r="FU236" i="2"/>
  <c r="JX237" i="4"/>
  <c r="JZ238" i="4"/>
  <c r="KC238" i="4"/>
  <c r="FX238" i="2"/>
  <c r="JW235" i="4"/>
  <c r="JZ236" i="4"/>
  <c r="KC236" i="4"/>
  <c r="FX236" i="2"/>
  <c r="FU234" i="2"/>
  <c r="JW237" i="4"/>
  <c r="JZ237" i="4"/>
  <c r="KA235" i="4"/>
  <c r="FX234" i="2"/>
  <c r="KB236" i="4"/>
  <c r="JW234" i="4"/>
  <c r="JZ235" i="4"/>
  <c r="KA234" i="4"/>
  <c r="FX235" i="2"/>
  <c r="JV237" i="4"/>
  <c r="JW238" i="4"/>
  <c r="FW234" i="2"/>
  <c r="KA237" i="4"/>
  <c r="FX237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<sst xmlns="http://schemas.openxmlformats.org/spreadsheetml/2006/main" count="2892" uniqueCount="273">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</sst>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A242"/>
  <sheetViews>
    <sheetView topLeftCell="A4" zoomScaleNormal="100" workbookViewId="0">
      <pane xSplit="1" topLeftCell="CQ1" activePane="topRight" state="frozen"/>
      <selection activeCell="A43" sqref="A43"/>
      <selection pane="topRight" activeCell="FJ226" sqref="FJ226"/>
    </sheetView>
  </sheetViews>
  <sheetFormatPr defaultColWidth="9.1796875" defaultRowHeight="13" x14ac:dyDescent="0.3"/>
  <cols>
    <col min="1" max="1" width="13.81640625" style="1" customWidth="1"/>
    <col min="2" max="6" width="9.1796875" style="6"/>
    <col min="7" max="11" width="9.1796875" style="1"/>
    <col min="12" max="16" width="9.1796875" style="6"/>
    <col min="17" max="21" width="9.1796875" style="1"/>
    <col min="22" max="26" width="9.1796875" style="6"/>
    <col min="27" max="31" width="9.1796875" style="1"/>
    <col min="32" max="36" width="9.1796875" style="6"/>
    <col min="37" max="41" width="9.1796875" style="12"/>
    <col min="42" max="46" width="9.1796875" style="6"/>
    <col min="47" max="51" width="9.1796875" style="1"/>
    <col min="52" max="56" width="9.1796875" style="6"/>
    <col min="57" max="61" width="9.1796875" style="1"/>
    <col min="62" max="66" width="9.1796875" style="6"/>
    <col min="67" max="71" width="9.1796875" style="1"/>
    <col min="72" max="76" width="9.1796875" style="6"/>
    <col min="77" max="81" width="9.1796875" style="1"/>
    <col min="82" max="86" width="9.1796875" style="6"/>
    <col min="87" max="91" width="9.1796875" style="1"/>
    <col min="92" max="96" width="9.1796875" style="6"/>
    <col min="97" max="101" width="9.1796875" style="1"/>
    <col min="102" max="106" width="9.1796875" style="6"/>
    <col min="107" max="111" width="9.1796875" style="1"/>
    <col min="112" max="116" width="9.1796875" style="6"/>
    <col min="117" max="121" width="9.1796875" style="1"/>
    <col min="122" max="126" width="9.1796875" style="6"/>
    <col min="127" max="131" width="9.1796875" style="1"/>
    <col min="132" max="136" width="9.1796875" style="6"/>
    <col min="137" max="141" width="9.1796875" style="1"/>
    <col min="142" max="146" width="9.1796875" style="6"/>
    <col min="147" max="151" width="9.1796875" style="1"/>
    <col min="152" max="156" width="9.1796875" style="6"/>
    <col min="157" max="161" width="9.1796875" style="1"/>
    <col min="162" max="166" width="9.1796875" style="6"/>
    <col min="167" max="171" width="9.1796875" style="1"/>
    <col min="172" max="176" width="9.1796875" style="4"/>
    <col min="177" max="16384" width="9.1796875" style="1"/>
  </cols>
  <sheetData>
    <row r="1" spans="1:183" s="3" customFormat="1" ht="12" hidden="1" customHeight="1" x14ac:dyDescent="0.3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3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3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35">
      <c r="B4" s="45" t="s">
        <v>196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29" t="s">
        <v>229</v>
      </c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20" t="s">
        <v>232</v>
      </c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2"/>
      <c r="CS4" s="48" t="s">
        <v>197</v>
      </c>
      <c r="CT4" s="49"/>
      <c r="CU4" s="49"/>
      <c r="CV4" s="49"/>
      <c r="CW4" s="49"/>
      <c r="CX4" s="49"/>
      <c r="CY4" s="49"/>
      <c r="CZ4" s="49"/>
      <c r="DA4" s="49"/>
      <c r="DB4" s="49"/>
      <c r="DC4" s="49"/>
      <c r="DD4" s="49"/>
      <c r="DE4" s="49"/>
      <c r="DF4" s="49"/>
      <c r="DG4" s="49"/>
      <c r="DH4" s="49"/>
      <c r="DI4" s="49"/>
      <c r="DJ4" s="49"/>
      <c r="DK4" s="49"/>
      <c r="DL4" s="49"/>
      <c r="DM4" s="49"/>
      <c r="DN4" s="49"/>
      <c r="DO4" s="49"/>
      <c r="DP4" s="49"/>
      <c r="DQ4" s="50"/>
      <c r="DR4" s="54" t="s">
        <v>198</v>
      </c>
      <c r="DS4" s="55"/>
      <c r="DT4" s="55"/>
      <c r="DU4" s="55"/>
      <c r="DV4" s="55"/>
      <c r="DW4" s="55"/>
      <c r="DX4" s="55"/>
      <c r="DY4" s="55"/>
      <c r="DZ4" s="55"/>
      <c r="EA4" s="55"/>
      <c r="EB4" s="55"/>
      <c r="EC4" s="55"/>
      <c r="ED4" s="55"/>
      <c r="EE4" s="55"/>
      <c r="EF4" s="55"/>
      <c r="EG4" s="55"/>
      <c r="EH4" s="55"/>
      <c r="EI4" s="55"/>
      <c r="EJ4" s="55"/>
      <c r="EK4" s="55"/>
      <c r="EL4" s="55"/>
      <c r="EM4" s="55"/>
      <c r="EN4" s="55"/>
      <c r="EO4" s="55"/>
      <c r="EP4" s="56"/>
      <c r="EQ4" s="51" t="s">
        <v>199</v>
      </c>
      <c r="ER4" s="52"/>
      <c r="ES4" s="52"/>
      <c r="ET4" s="52"/>
      <c r="EU4" s="52"/>
      <c r="EV4" s="52"/>
      <c r="EW4" s="52"/>
      <c r="EX4" s="52"/>
      <c r="EY4" s="52"/>
      <c r="EZ4" s="52"/>
      <c r="FA4" s="52"/>
      <c r="FB4" s="52"/>
      <c r="FC4" s="52"/>
      <c r="FD4" s="52"/>
      <c r="FE4" s="52"/>
      <c r="FF4" s="52"/>
      <c r="FG4" s="52"/>
      <c r="FH4" s="52"/>
      <c r="FI4" s="52"/>
      <c r="FJ4" s="52"/>
      <c r="FK4" s="52"/>
      <c r="FL4" s="52"/>
      <c r="FM4" s="52"/>
      <c r="FN4" s="52"/>
      <c r="FO4" s="53"/>
      <c r="FP4" s="33" t="s">
        <v>214</v>
      </c>
      <c r="FQ4" s="34"/>
      <c r="FR4" s="34"/>
      <c r="FS4" s="34"/>
      <c r="FT4" s="35"/>
      <c r="FU4" s="39" t="s">
        <v>215</v>
      </c>
      <c r="FV4" s="40"/>
      <c r="FW4" s="40"/>
      <c r="FX4" s="40"/>
      <c r="FY4" s="41"/>
      <c r="GA4" s="15" t="s">
        <v>272</v>
      </c>
    </row>
    <row r="5" spans="1:183" ht="13.5" x14ac:dyDescent="0.35">
      <c r="B5" s="32" t="s">
        <v>200</v>
      </c>
      <c r="C5" s="47"/>
      <c r="D5" s="47"/>
      <c r="E5" s="47"/>
      <c r="F5" s="47"/>
      <c r="G5" s="18" t="s">
        <v>265</v>
      </c>
      <c r="H5" s="18"/>
      <c r="I5" s="18"/>
      <c r="J5" s="18"/>
      <c r="K5" s="18"/>
      <c r="L5" s="32" t="s">
        <v>201</v>
      </c>
      <c r="M5" s="32"/>
      <c r="N5" s="32"/>
      <c r="O5" s="32"/>
      <c r="P5" s="32"/>
      <c r="Q5" s="18" t="s">
        <v>266</v>
      </c>
      <c r="R5" s="18"/>
      <c r="S5" s="18"/>
      <c r="T5" s="18"/>
      <c r="U5" s="18"/>
      <c r="V5" s="32" t="s">
        <v>202</v>
      </c>
      <c r="W5" s="32"/>
      <c r="X5" s="32"/>
      <c r="Y5" s="32"/>
      <c r="Z5" s="32"/>
      <c r="AA5" s="18" t="s">
        <v>268</v>
      </c>
      <c r="AB5" s="18"/>
      <c r="AC5" s="18"/>
      <c r="AD5" s="18"/>
      <c r="AE5" s="18"/>
      <c r="AF5" s="32" t="s">
        <v>203</v>
      </c>
      <c r="AG5" s="32"/>
      <c r="AH5" s="32"/>
      <c r="AI5" s="32"/>
      <c r="AJ5" s="32"/>
      <c r="AK5" s="19" t="s">
        <v>270</v>
      </c>
      <c r="AL5" s="19"/>
      <c r="AM5" s="19"/>
      <c r="AN5" s="19"/>
      <c r="AO5" s="19"/>
      <c r="AP5" s="32" t="s">
        <v>205</v>
      </c>
      <c r="AQ5" s="32"/>
      <c r="AR5" s="32"/>
      <c r="AS5" s="32"/>
      <c r="AT5" s="32"/>
      <c r="AU5" s="18" t="s">
        <v>200</v>
      </c>
      <c r="AV5" s="31"/>
      <c r="AW5" s="31"/>
      <c r="AX5" s="31"/>
      <c r="AY5" s="31"/>
      <c r="AZ5" s="32" t="s">
        <v>201</v>
      </c>
      <c r="BA5" s="32"/>
      <c r="BB5" s="32"/>
      <c r="BC5" s="32"/>
      <c r="BD5" s="32"/>
      <c r="BE5" s="18" t="s">
        <v>202</v>
      </c>
      <c r="BF5" s="18"/>
      <c r="BG5" s="18"/>
      <c r="BH5" s="18"/>
      <c r="BI5" s="18"/>
      <c r="BJ5" s="32" t="s">
        <v>203</v>
      </c>
      <c r="BK5" s="32"/>
      <c r="BL5" s="32"/>
      <c r="BM5" s="32"/>
      <c r="BN5" s="32"/>
      <c r="BO5" s="18" t="s">
        <v>205</v>
      </c>
      <c r="BP5" s="18"/>
      <c r="BQ5" s="18"/>
      <c r="BR5" s="18"/>
      <c r="BS5" s="18"/>
      <c r="BT5" s="23" t="s">
        <v>200</v>
      </c>
      <c r="BU5" s="24"/>
      <c r="BV5" s="24"/>
      <c r="BW5" s="24"/>
      <c r="BX5" s="25"/>
      <c r="BY5" s="26" t="s">
        <v>201</v>
      </c>
      <c r="BZ5" s="27"/>
      <c r="CA5" s="27"/>
      <c r="CB5" s="27"/>
      <c r="CC5" s="28"/>
      <c r="CD5" s="23" t="s">
        <v>202</v>
      </c>
      <c r="CE5" s="24"/>
      <c r="CF5" s="24"/>
      <c r="CG5" s="24"/>
      <c r="CH5" s="25"/>
      <c r="CI5" s="26" t="s">
        <v>203</v>
      </c>
      <c r="CJ5" s="27"/>
      <c r="CK5" s="27"/>
      <c r="CL5" s="27"/>
      <c r="CM5" s="28"/>
      <c r="CN5" s="23" t="s">
        <v>205</v>
      </c>
      <c r="CO5" s="24"/>
      <c r="CP5" s="24"/>
      <c r="CQ5" s="24"/>
      <c r="CR5" s="25"/>
      <c r="CS5" s="26" t="s">
        <v>200</v>
      </c>
      <c r="CT5" s="27"/>
      <c r="CU5" s="27"/>
      <c r="CV5" s="27"/>
      <c r="CW5" s="28"/>
      <c r="CX5" s="23" t="s">
        <v>201</v>
      </c>
      <c r="CY5" s="24"/>
      <c r="CZ5" s="24"/>
      <c r="DA5" s="24"/>
      <c r="DB5" s="25"/>
      <c r="DC5" s="26" t="s">
        <v>202</v>
      </c>
      <c r="DD5" s="27"/>
      <c r="DE5" s="27"/>
      <c r="DF5" s="27"/>
      <c r="DG5" s="28"/>
      <c r="DH5" s="23" t="s">
        <v>203</v>
      </c>
      <c r="DI5" s="24"/>
      <c r="DJ5" s="24"/>
      <c r="DK5" s="24"/>
      <c r="DL5" s="25"/>
      <c r="DM5" s="26" t="s">
        <v>205</v>
      </c>
      <c r="DN5" s="27"/>
      <c r="DO5" s="27"/>
      <c r="DP5" s="27"/>
      <c r="DQ5" s="28"/>
      <c r="DR5" s="23" t="s">
        <v>200</v>
      </c>
      <c r="DS5" s="24"/>
      <c r="DT5" s="24"/>
      <c r="DU5" s="24"/>
      <c r="DV5" s="25"/>
      <c r="DW5" s="26" t="s">
        <v>201</v>
      </c>
      <c r="DX5" s="27"/>
      <c r="DY5" s="27"/>
      <c r="DZ5" s="27"/>
      <c r="EA5" s="28"/>
      <c r="EB5" s="23" t="s">
        <v>202</v>
      </c>
      <c r="EC5" s="24"/>
      <c r="ED5" s="24"/>
      <c r="EE5" s="24"/>
      <c r="EF5" s="25"/>
      <c r="EG5" s="26" t="s">
        <v>203</v>
      </c>
      <c r="EH5" s="27"/>
      <c r="EI5" s="27"/>
      <c r="EJ5" s="27"/>
      <c r="EK5" s="28"/>
      <c r="EL5" s="23" t="s">
        <v>205</v>
      </c>
      <c r="EM5" s="24"/>
      <c r="EN5" s="24"/>
      <c r="EO5" s="24"/>
      <c r="EP5" s="25"/>
      <c r="EQ5" s="26" t="s">
        <v>200</v>
      </c>
      <c r="ER5" s="27"/>
      <c r="ES5" s="27"/>
      <c r="ET5" s="27"/>
      <c r="EU5" s="28"/>
      <c r="EV5" s="23" t="s">
        <v>201</v>
      </c>
      <c r="EW5" s="24"/>
      <c r="EX5" s="24"/>
      <c r="EY5" s="24"/>
      <c r="EZ5" s="25"/>
      <c r="FA5" s="26" t="s">
        <v>202</v>
      </c>
      <c r="FB5" s="27"/>
      <c r="FC5" s="27"/>
      <c r="FD5" s="27"/>
      <c r="FE5" s="28"/>
      <c r="FF5" s="23" t="s">
        <v>203</v>
      </c>
      <c r="FG5" s="24"/>
      <c r="FH5" s="24"/>
      <c r="FI5" s="24"/>
      <c r="FJ5" s="25"/>
      <c r="FK5" s="26" t="s">
        <v>205</v>
      </c>
      <c r="FL5" s="27"/>
      <c r="FM5" s="27"/>
      <c r="FN5" s="27"/>
      <c r="FO5" s="28"/>
      <c r="FP5" s="36"/>
      <c r="FQ5" s="37"/>
      <c r="FR5" s="37"/>
      <c r="FS5" s="37"/>
      <c r="FT5" s="38"/>
      <c r="FU5" s="42"/>
      <c r="FV5" s="43"/>
      <c r="FW5" s="43"/>
      <c r="FX5" s="43"/>
      <c r="FY5" s="44"/>
      <c r="GA5" s="16"/>
    </row>
    <row r="6" spans="1:183" x14ac:dyDescent="0.3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7"/>
    </row>
    <row r="7" spans="1:183" x14ac:dyDescent="0.3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>
        <v>0.62519999999999998</v>
      </c>
      <c r="CT7" s="5">
        <v>0.68820000000000003</v>
      </c>
      <c r="CU7" s="5">
        <v>0.2132</v>
      </c>
      <c r="CV7" s="5">
        <v>0.9738</v>
      </c>
      <c r="CW7" s="5">
        <v>2.8E-3</v>
      </c>
      <c r="CX7" s="4">
        <v>0.62729999999999997</v>
      </c>
      <c r="CY7" s="4">
        <v>0.69469999999999998</v>
      </c>
      <c r="CZ7" s="4">
        <v>0.22589999999999999</v>
      </c>
      <c r="DA7" s="4">
        <v>0.96350000000000002</v>
      </c>
      <c r="DB7" s="4">
        <v>3.5999999999999999E-3</v>
      </c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>
        <v>0.64570000000000005</v>
      </c>
      <c r="DI7" s="4">
        <v>0.74329999999999996</v>
      </c>
      <c r="DJ7" s="4">
        <v>0.21440000000000001</v>
      </c>
      <c r="DK7" s="4">
        <v>0.91779999999999995</v>
      </c>
      <c r="DL7" s="4">
        <v>2.5000000000000001E-3</v>
      </c>
      <c r="DM7" s="5">
        <v>0.68940000000000001</v>
      </c>
      <c r="DN7" s="5">
        <v>0.84919999999999995</v>
      </c>
      <c r="DO7" s="5">
        <v>0.1681</v>
      </c>
      <c r="DP7" s="5">
        <v>0.80500000000000005</v>
      </c>
      <c r="DQ7" s="5">
        <v>8.9999999999999998E-4</v>
      </c>
      <c r="DR7" s="4">
        <v>0.622</v>
      </c>
      <c r="DS7" s="4">
        <v>0.6804</v>
      </c>
      <c r="DT7" s="4">
        <v>0.21629999999999999</v>
      </c>
      <c r="DU7" s="4">
        <v>0.97409999999999997</v>
      </c>
      <c r="DV7" s="4">
        <v>3.3999999999999998E-3</v>
      </c>
      <c r="DW7" s="5"/>
      <c r="DX7" s="5"/>
      <c r="DY7" s="5"/>
      <c r="DZ7" s="5"/>
      <c r="EA7" s="5"/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>
        <v>0.64610000000000001</v>
      </c>
      <c r="EH7" s="5">
        <v>0.74299999999999999</v>
      </c>
      <c r="EI7" s="5">
        <v>0.21360000000000001</v>
      </c>
      <c r="EJ7" s="5">
        <v>0.91779999999999995</v>
      </c>
      <c r="EK7" s="5">
        <v>2.5999999999999999E-3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>
        <v>0.64610000000000001</v>
      </c>
      <c r="FG7" s="4">
        <v>0.74309999999999998</v>
      </c>
      <c r="FH7" s="4">
        <v>0.21260000000000001</v>
      </c>
      <c r="FI7" s="4">
        <v>0.91859999999999997</v>
      </c>
      <c r="FJ7" s="4">
        <v>3.0000000000000001E-3</v>
      </c>
      <c r="FK7" s="5"/>
      <c r="FL7" s="5"/>
      <c r="FM7" s="5"/>
      <c r="FN7" s="5"/>
      <c r="FO7" s="5"/>
      <c r="FP7" s="4">
        <f t="shared" ref="FP7:FP38" si="0">AVERAGEIFS(B7:FO7,metrics.est,"MAE")</f>
        <v>0.6407827586206899</v>
      </c>
      <c r="FQ7" s="4">
        <f t="shared" ref="FQ7:FQ70" si="1">AVERAGEIFS(B7:FO7,metrics.est,"MSE")</f>
        <v>0.72936206896551703</v>
      </c>
      <c r="FR7" s="4">
        <f t="shared" ref="FR7:FR70" si="2">AVERAGEIFS(B7:FO7,metrics.est,"R")</f>
        <v>0.21378965517241377</v>
      </c>
      <c r="FS7" s="4">
        <f t="shared" ref="FS7:FS70" si="3">AVERAGEIFS(B7:FO7,metrics.est,"Coverage")</f>
        <v>0.92728275862068965</v>
      </c>
      <c r="FT7" s="4">
        <f t="shared" ref="FT7:FT70" si="4">AVERAGEIFS(B7:FO7,metrics.est,"Time")</f>
        <v>3.3689655172413797E-3</v>
      </c>
      <c r="FU7" s="1" t="e" cm="1">
        <f t="array" aca="1" ref="FU7" ca="1">CONCATENATE(INDIRECT(ADDRESS(1,MATCH(_xlfn.MINIFS(B7:FO7,metrics.est,"MAE"),B7:FO7,0)+1)), ", ", INDIRECT(ADDRESS(2,MATCH(_xlfn.MINIFS(B7:FO7,metrics.est,"MAE"),B7:FO7,0)+1)))</f>
        <v>#NAME?</v>
      </c>
      <c r="FV7" s="1" t="e" cm="1">
        <f t="array" aca="1" ref="FV7" ca="1">CONCATENATE(INDIRECT(ADDRESS(1,MATCH(_xlfn.MINIFS(B7:FO7,metrics.est,"MSE"),B7:FO7,0)+1)), ", ", INDIRECT(ADDRESS(2,MATCH(_xlfn.MINIFS(B7:FO7,metrics.est,"MSE"),B7:FO7,0)+1)))</f>
        <v>#NAME?</v>
      </c>
      <c r="FW7" s="1" t="e" cm="1">
        <f t="array" aca="1" ref="FW7" ca="1">CONCATENATE(INDIRECT(ADDRESS(1,MATCH(_xlfn.MAXIFS(B7:FO7,metrics.est,"R"),B7:FO7,0)+1)), ", ", INDIRECT(ADDRESS(2,MATCH(_xlfn.MAXIFS(B7:FO7,metrics.est,"R"),B7:FO7,0)+1)))</f>
        <v>#NAME?</v>
      </c>
      <c r="FX7" s="1" t="e" cm="1">
        <f t="array" aca="1" ref="FX7" ca="1">CONCATENATE(INDIRECT(ADDRESS(1,MATCH(_xlfn.MAXIFS(B7:FO7,metrics.est,"Coverage"),B7:FO7,0)+1)), ", ", INDIRECT(ADDRESS(2,MATCH(_xlfn.MAXIFS(B7:FO7,metrics.est,"Coverage"),B7:FO7,0)+1)))</f>
        <v>#NAME?</v>
      </c>
      <c r="FY7" s="1" t="e" cm="1">
        <f t="array" aca="1" ref="FY7" ca="1">CONCATENATE(INDIRECT(ADDRESS(1,MATCH(_xlfn.MINIFS(B7:FO7,metrics.est,"Time"),B7:FO7,0)+1)), ", ", INDIRECT(ADDRESS(2,MATCH(_xlfn.MINIFS(B7:FO7,metrics.est,"Time"),B7:FO7,0)+1)))</f>
        <v>#NAME?</v>
      </c>
    </row>
    <row r="8" spans="1:183" x14ac:dyDescent="0.3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>
        <v>0.62909999999999999</v>
      </c>
      <c r="CT8" s="5">
        <v>0.69120000000000004</v>
      </c>
      <c r="CU8" s="5">
        <v>0.19439999999999999</v>
      </c>
      <c r="CV8" s="5">
        <v>0.97170000000000001</v>
      </c>
      <c r="CW8" s="5">
        <v>3.0000000000000001E-3</v>
      </c>
      <c r="CX8" s="4">
        <v>0.62980000000000003</v>
      </c>
      <c r="CY8" s="4">
        <v>0.69489999999999996</v>
      </c>
      <c r="CZ8" s="4">
        <v>0.21</v>
      </c>
      <c r="DA8" s="4">
        <v>0.95909999999999995</v>
      </c>
      <c r="DB8" s="4">
        <v>3.5999999999999999E-3</v>
      </c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>
        <v>0.63729999999999998</v>
      </c>
      <c r="DI8" s="4">
        <v>0.71640000000000004</v>
      </c>
      <c r="DJ8" s="4">
        <v>0.2099</v>
      </c>
      <c r="DK8" s="4">
        <v>0.8891</v>
      </c>
      <c r="DL8" s="4">
        <v>2.3999999999999998E-3</v>
      </c>
      <c r="DM8" s="5">
        <v>0.67049999999999998</v>
      </c>
      <c r="DN8" s="5">
        <v>0.79249999999999998</v>
      </c>
      <c r="DO8" s="5">
        <v>0.18110000000000001</v>
      </c>
      <c r="DP8" s="5">
        <v>0.73070000000000002</v>
      </c>
      <c r="DQ8" s="5">
        <v>8.9999999999999998E-4</v>
      </c>
      <c r="DR8" s="4">
        <v>0.627</v>
      </c>
      <c r="DS8" s="4">
        <v>0.68620000000000003</v>
      </c>
      <c r="DT8" s="4">
        <v>0.19750000000000001</v>
      </c>
      <c r="DU8" s="4">
        <v>0.9718</v>
      </c>
      <c r="DV8" s="4">
        <v>3.5000000000000001E-3</v>
      </c>
      <c r="DW8" s="5"/>
      <c r="DX8" s="5"/>
      <c r="DY8" s="5"/>
      <c r="DZ8" s="5"/>
      <c r="EA8" s="5"/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>
        <v>0.63749999999999996</v>
      </c>
      <c r="EH8" s="5">
        <v>0.71540000000000004</v>
      </c>
      <c r="EI8" s="5">
        <v>0.21079999999999999</v>
      </c>
      <c r="EJ8" s="5">
        <v>0.88939999999999997</v>
      </c>
      <c r="EK8" s="5">
        <v>2.5999999999999999E-3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>
        <v>0.63759999999999994</v>
      </c>
      <c r="FG8" s="4">
        <v>0.71540000000000004</v>
      </c>
      <c r="FH8" s="4">
        <v>0.21</v>
      </c>
      <c r="FI8" s="4">
        <v>0.88990000000000002</v>
      </c>
      <c r="FJ8" s="4">
        <v>3.0999999999999999E-3</v>
      </c>
      <c r="FK8" s="5"/>
      <c r="FL8" s="5"/>
      <c r="FM8" s="5"/>
      <c r="FN8" s="5"/>
      <c r="FO8" s="5"/>
      <c r="FP8" s="4">
        <f t="shared" si="0"/>
        <v>0.63680344827586199</v>
      </c>
      <c r="FQ8" s="4">
        <f t="shared" si="1"/>
        <v>0.71257241379310332</v>
      </c>
      <c r="FR8" s="4">
        <f t="shared" si="2"/>
        <v>0.20635517241379309</v>
      </c>
      <c r="FS8" s="4">
        <f t="shared" si="3"/>
        <v>0.9054344827586206</v>
      </c>
      <c r="FT8" s="4">
        <f t="shared" si="4"/>
        <v>3.2344827586206905E-3</v>
      </c>
      <c r="FU8" s="1" t="e" cm="1">
        <f t="array" aca="1" ref="FU8" ca="1">CONCATENATE(INDIRECT(ADDRESS(1,MATCH(_xlfn.MINIFS(B8:FO8,metrics.est,"MAE"),B8:FO8,0)+1)), ", ", INDIRECT(ADDRESS(2,MATCH(_xlfn.MINIFS(B8:FO8,metrics.est,"MAE"),B8:FO8,0)+1)))</f>
        <v>#NAME?</v>
      </c>
      <c r="FV8" s="1" t="e" cm="1">
        <f t="array" aca="1" ref="FV8" ca="1">CONCATENATE(INDIRECT(ADDRESS(1,MATCH(_xlfn.MINIFS(B8:FO8,metrics.est,"MSE"),B8:FO8,0)+1)), ", ", INDIRECT(ADDRESS(2,MATCH(_xlfn.MINIFS(B8:FO8,metrics.est,"MSE"),B8:FO8,0)+1)))</f>
        <v>#NAME?</v>
      </c>
      <c r="FW8" s="1" t="e" cm="1">
        <f t="array" aca="1" ref="FW8" ca="1">CONCATENATE(INDIRECT(ADDRESS(1,MATCH(_xlfn.MAXIFS(B8:FO8,metrics.est,"R"),B8:FO8,0)+1)), ", ", INDIRECT(ADDRESS(2,MATCH(_xlfn.MAXIFS(B8:FO8,metrics.est,"R"),B8:FO8,0)+1)))</f>
        <v>#NAME?</v>
      </c>
      <c r="FX8" s="1" t="e" cm="1">
        <f t="array" aca="1" ref="FX8" ca="1">CONCATENATE(INDIRECT(ADDRESS(1,MATCH(_xlfn.MAXIFS(B8:FO8,metrics.est,"Coverage"),B8:FO8,0)+1)), ", ", INDIRECT(ADDRESS(2,MATCH(_xlfn.MAXIFS(B8:FO8,metrics.est,"Coverage"),B8:FO8,0)+1)))</f>
        <v>#NAME?</v>
      </c>
      <c r="FY8" s="1" t="e" cm="1">
        <f t="array" aca="1" ref="FY8" ca="1">CONCATENATE(INDIRECT(ADDRESS(1,MATCH(_xlfn.MINIFS(B8:FO8,metrics.est,"Time"),B8:FO8,0)+1)), ", ", INDIRECT(ADDRESS(2,MATCH(_xlfn.MINIFS(B8:FO8,metrics.est,"Time"),B8:FO8,0)+1)))</f>
        <v>#NAME?</v>
      </c>
    </row>
    <row r="9" spans="1:183" x14ac:dyDescent="0.3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>
        <v>0.6109</v>
      </c>
      <c r="CT9" s="5">
        <v>0.64329999999999998</v>
      </c>
      <c r="CU9" s="5">
        <v>0.22220000000000001</v>
      </c>
      <c r="CV9" s="5">
        <v>0.93049999999999999</v>
      </c>
      <c r="CW9" s="5">
        <v>4.7000000000000002E-3</v>
      </c>
      <c r="CX9" s="4">
        <v>0.61360000000000003</v>
      </c>
      <c r="CY9" s="4">
        <v>0.65159999999999996</v>
      </c>
      <c r="CZ9" s="4">
        <v>0.23599999999999999</v>
      </c>
      <c r="DA9" s="4">
        <v>0.91779999999999995</v>
      </c>
      <c r="DB9" s="4">
        <v>6.3E-3</v>
      </c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>
        <v>0.63149999999999995</v>
      </c>
      <c r="DI9" s="4">
        <v>0.69469999999999998</v>
      </c>
      <c r="DJ9" s="4">
        <v>0.19270000000000001</v>
      </c>
      <c r="DK9" s="4">
        <v>0.85680000000000001</v>
      </c>
      <c r="DL9" s="4">
        <v>3.5000000000000001E-3</v>
      </c>
      <c r="DM9" s="5">
        <v>0.74070000000000003</v>
      </c>
      <c r="DN9" s="5">
        <v>0.92889999999999995</v>
      </c>
      <c r="DO9" s="5">
        <v>0.1051</v>
      </c>
      <c r="DP9" s="5">
        <v>0.7228</v>
      </c>
      <c r="DQ9" s="5">
        <v>1E-3</v>
      </c>
      <c r="DR9" s="4">
        <v>0.60970000000000002</v>
      </c>
      <c r="DS9" s="4">
        <v>0.64129999999999998</v>
      </c>
      <c r="DT9" s="4">
        <v>0.22950000000000001</v>
      </c>
      <c r="DU9" s="4">
        <v>0.93169999999999997</v>
      </c>
      <c r="DV9" s="4">
        <v>5.1999999999999998E-3</v>
      </c>
      <c r="DW9" s="5"/>
      <c r="DX9" s="5"/>
      <c r="DY9" s="5"/>
      <c r="DZ9" s="5"/>
      <c r="EA9" s="5"/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>
        <v>0.63170000000000004</v>
      </c>
      <c r="EH9" s="5">
        <v>0.69399999999999995</v>
      </c>
      <c r="EI9" s="5">
        <v>0.19700000000000001</v>
      </c>
      <c r="EJ9" s="5">
        <v>0.85750000000000004</v>
      </c>
      <c r="EK9" s="5">
        <v>3.2000000000000002E-3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>
        <v>0.63229999999999997</v>
      </c>
      <c r="FG9" s="4">
        <v>0.69520000000000004</v>
      </c>
      <c r="FH9" s="4">
        <v>0.1953</v>
      </c>
      <c r="FI9" s="4">
        <v>0.85770000000000002</v>
      </c>
      <c r="FJ9" s="4">
        <v>3.8999999999999998E-3</v>
      </c>
      <c r="FK9" s="5"/>
      <c r="FL9" s="5"/>
      <c r="FM9" s="5"/>
      <c r="FN9" s="5"/>
      <c r="FO9" s="5"/>
      <c r="FP9" s="4">
        <f t="shared" si="0"/>
        <v>0.636555172413793</v>
      </c>
      <c r="FQ9" s="4">
        <f t="shared" si="1"/>
        <v>0.70281379310344827</v>
      </c>
      <c r="FR9" s="4">
        <f t="shared" si="2"/>
        <v>0.2034206896551724</v>
      </c>
      <c r="FS9" s="4">
        <f t="shared" si="3"/>
        <v>0.87222068965517241</v>
      </c>
      <c r="FT9" s="4">
        <f t="shared" si="4"/>
        <v>4.6068965517241378E-3</v>
      </c>
      <c r="FU9" s="1" t="e" cm="1">
        <f t="array" aca="1" ref="FU9" ca="1">CONCATENATE(INDIRECT(ADDRESS(1,MATCH(_xlfn.MINIFS(B9:FO9,metrics.est,"MAE"),B9:FO9,0)+1)), ", ", INDIRECT(ADDRESS(2,MATCH(_xlfn.MINIFS(B9:FO9,metrics.est,"MAE"),B9:FO9,0)+1)))</f>
        <v>#NAME?</v>
      </c>
      <c r="FV9" s="1" t="e" cm="1">
        <f t="array" aca="1" ref="FV9" ca="1">CONCATENATE(INDIRECT(ADDRESS(1,MATCH(_xlfn.MINIFS(B9:FO9,metrics.est,"MSE"),B9:FO9,0)+1)), ", ", INDIRECT(ADDRESS(2,MATCH(_xlfn.MINIFS(B9:FO9,metrics.est,"MSE"),B9:FO9,0)+1)))</f>
        <v>#NAME?</v>
      </c>
      <c r="FW9" s="1" t="e" cm="1">
        <f t="array" aca="1" ref="FW9" ca="1">CONCATENATE(INDIRECT(ADDRESS(1,MATCH(_xlfn.MAXIFS(B9:FO9,metrics.est,"R"),B9:FO9,0)+1)), ", ", INDIRECT(ADDRESS(2,MATCH(_xlfn.MAXIFS(B9:FO9,metrics.est,"R"),B9:FO9,0)+1)))</f>
        <v>#NAME?</v>
      </c>
      <c r="FX9" s="1" t="e" cm="1">
        <f t="array" aca="1" ref="FX9" ca="1">CONCATENATE(INDIRECT(ADDRESS(1,MATCH(_xlfn.MAXIFS(B9:FO9,metrics.est,"Coverage"),B9:FO9,0)+1)), ", ", INDIRECT(ADDRESS(2,MATCH(_xlfn.MAXIFS(B9:FO9,metrics.est,"Coverage"),B9:FO9,0)+1)))</f>
        <v>#NAME?</v>
      </c>
      <c r="FY9" s="1" t="e" cm="1">
        <f t="array" aca="1" ref="FY9" ca="1">CONCATENATE(INDIRECT(ADDRESS(1,MATCH(_xlfn.MINIFS(B9:FO9,metrics.est,"Time"),B9:FO9,0)+1)), ", ", INDIRECT(ADDRESS(2,MATCH(_xlfn.MINIFS(B9:FO9,metrics.est,"Time"),B9:FO9,0)+1)))</f>
        <v>#NAME?</v>
      </c>
    </row>
    <row r="10" spans="1:183" x14ac:dyDescent="0.3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>
        <v>0.62790000000000001</v>
      </c>
      <c r="CT10" s="5">
        <v>0.68689999999999996</v>
      </c>
      <c r="CU10" s="5">
        <v>0.19500000000000001</v>
      </c>
      <c r="CV10" s="5">
        <v>0.97170000000000001</v>
      </c>
      <c r="CW10" s="5">
        <v>3.3999999999999998E-3</v>
      </c>
      <c r="CX10" s="4">
        <v>0.62870000000000004</v>
      </c>
      <c r="CY10" s="4">
        <v>0.6915</v>
      </c>
      <c r="CZ10" s="4">
        <v>0.21110000000000001</v>
      </c>
      <c r="DA10" s="4">
        <v>0.95909999999999995</v>
      </c>
      <c r="DB10" s="4">
        <v>4.4999999999999997E-3</v>
      </c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>
        <v>0.63680000000000003</v>
      </c>
      <c r="DI10" s="4">
        <v>0.71509999999999996</v>
      </c>
      <c r="DJ10" s="4">
        <v>0.2107</v>
      </c>
      <c r="DK10" s="4">
        <v>0.8891</v>
      </c>
      <c r="DL10" s="4">
        <v>3.0000000000000001E-3</v>
      </c>
      <c r="DM10" s="5">
        <v>0.67049999999999998</v>
      </c>
      <c r="DN10" s="5">
        <v>0.79259999999999997</v>
      </c>
      <c r="DO10" s="5">
        <v>0.18079999999999999</v>
      </c>
      <c r="DP10" s="5">
        <v>0.73070000000000002</v>
      </c>
      <c r="DQ10" s="5">
        <v>8.9999999999999998E-4</v>
      </c>
      <c r="DR10" s="4">
        <v>0.62580000000000002</v>
      </c>
      <c r="DS10" s="4">
        <v>0.68200000000000005</v>
      </c>
      <c r="DT10" s="4">
        <v>0.19889999999999999</v>
      </c>
      <c r="DU10" s="4">
        <v>0.9718</v>
      </c>
      <c r="DV10" s="4">
        <v>3.2000000000000002E-3</v>
      </c>
      <c r="DW10" s="5"/>
      <c r="DX10" s="5"/>
      <c r="DY10" s="5"/>
      <c r="DZ10" s="5"/>
      <c r="EA10" s="5"/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>
        <v>0.63700000000000001</v>
      </c>
      <c r="EH10" s="5">
        <v>0.71389999999999998</v>
      </c>
      <c r="EI10" s="5">
        <v>0.2117</v>
      </c>
      <c r="EJ10" s="5">
        <v>0.88939999999999997</v>
      </c>
      <c r="EK10" s="5">
        <v>2.5999999999999999E-3</v>
      </c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>
        <v>0.6371</v>
      </c>
      <c r="FG10" s="4">
        <v>0.71409999999999996</v>
      </c>
      <c r="FH10" s="4">
        <v>0.2107</v>
      </c>
      <c r="FI10" s="4">
        <v>0.88990000000000002</v>
      </c>
      <c r="FJ10" s="4">
        <v>3.0000000000000001E-3</v>
      </c>
      <c r="FK10" s="5"/>
      <c r="FL10" s="5"/>
      <c r="FM10" s="5"/>
      <c r="FN10" s="5"/>
      <c r="FO10" s="5"/>
      <c r="FP10" s="4">
        <f t="shared" si="0"/>
        <v>0.63601034482758612</v>
      </c>
      <c r="FQ10" s="4">
        <f t="shared" si="1"/>
        <v>0.71013448275862057</v>
      </c>
      <c r="FR10" s="4">
        <f t="shared" si="2"/>
        <v>0.2071103448275862</v>
      </c>
      <c r="FS10" s="4">
        <f t="shared" si="3"/>
        <v>0.9054344827586206</v>
      </c>
      <c r="FT10" s="4">
        <f t="shared" si="4"/>
        <v>3.4034482758620683E-3</v>
      </c>
      <c r="FU10" s="1" t="e" cm="1">
        <f t="array" aca="1" ref="FU10" ca="1">CONCATENATE(INDIRECT(ADDRESS(1,MATCH(_xlfn.MINIFS(B10:FO10,metrics.est,"MAE"),B10:FO10,0)+1)), ", ", INDIRECT(ADDRESS(2,MATCH(_xlfn.MINIFS(B10:FO10,metrics.est,"MAE"),B10:FO10,0)+1)))</f>
        <v>#NAME?</v>
      </c>
      <c r="FV10" s="1" t="e" cm="1">
        <f t="array" aca="1" ref="FV10" ca="1">CONCATENATE(INDIRECT(ADDRESS(1,MATCH(_xlfn.MINIFS(B10:FO10,metrics.est,"MSE"),B10:FO10,0)+1)), ", ", INDIRECT(ADDRESS(2,MATCH(_xlfn.MINIFS(B10:FO10,metrics.est,"MSE"),B10:FO10,0)+1)))</f>
        <v>#NAME?</v>
      </c>
      <c r="FW10" s="1" t="e" cm="1">
        <f t="array" aca="1" ref="FW10" ca="1">CONCATENATE(INDIRECT(ADDRESS(1,MATCH(_xlfn.MAXIFS(B10:FO10,metrics.est,"R"),B10:FO10,0)+1)), ", ", INDIRECT(ADDRESS(2,MATCH(_xlfn.MAXIFS(B10:FO10,metrics.est,"R"),B10:FO10,0)+1)))</f>
        <v>#NAME?</v>
      </c>
      <c r="FX10" s="1" t="e" cm="1">
        <f t="array" aca="1" ref="FX10" ca="1">CONCATENATE(INDIRECT(ADDRESS(1,MATCH(_xlfn.MAXIFS(B10:FO10,metrics.est,"Coverage"),B10:FO10,0)+1)), ", ", INDIRECT(ADDRESS(2,MATCH(_xlfn.MAXIFS(B10:FO10,metrics.est,"Coverage"),B10:FO10,0)+1)))</f>
        <v>#NAME?</v>
      </c>
      <c r="FY10" s="1" t="e" cm="1">
        <f t="array" aca="1" ref="FY10" ca="1">CONCATENATE(INDIRECT(ADDRESS(1,MATCH(_xlfn.MINIFS(B10:FO10,metrics.est,"Time"),B10:FO10,0)+1)), ", ", INDIRECT(ADDRESS(2,MATCH(_xlfn.MINIFS(B10:FO10,metrics.est,"Time"),B10:FO10,0)+1)))</f>
        <v>#NAME?</v>
      </c>
    </row>
    <row r="11" spans="1:183" x14ac:dyDescent="0.3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>
        <v>0.59470000000000001</v>
      </c>
      <c r="CT11" s="5">
        <v>0.60109999999999997</v>
      </c>
      <c r="CU11" s="5">
        <v>0.14230000000000001</v>
      </c>
      <c r="CV11" s="5">
        <v>0.97030000000000005</v>
      </c>
      <c r="CW11" s="5">
        <v>3.7000000000000002E-3</v>
      </c>
      <c r="CX11" s="4">
        <v>0.59450000000000003</v>
      </c>
      <c r="CY11" s="4">
        <v>0.60160000000000002</v>
      </c>
      <c r="CZ11" s="4">
        <v>0.18820000000000001</v>
      </c>
      <c r="DA11" s="4">
        <v>0.95640000000000003</v>
      </c>
      <c r="DB11" s="4">
        <v>4.4000000000000003E-3</v>
      </c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>
        <v>0.61399999999999999</v>
      </c>
      <c r="DI11" s="4">
        <v>0.65159999999999996</v>
      </c>
      <c r="DJ11" s="4">
        <v>0.20130000000000001</v>
      </c>
      <c r="DK11" s="4">
        <v>0.87839999999999996</v>
      </c>
      <c r="DL11" s="4">
        <v>2.8999999999999998E-3</v>
      </c>
      <c r="DM11" s="5">
        <v>0.74839999999999995</v>
      </c>
      <c r="DN11" s="5">
        <v>0.96240000000000003</v>
      </c>
      <c r="DO11" s="5">
        <v>0.10780000000000001</v>
      </c>
      <c r="DP11" s="5">
        <v>0.7228</v>
      </c>
      <c r="DQ11" s="5">
        <v>8.9999999999999998E-4</v>
      </c>
      <c r="DR11" s="4">
        <v>0.58919999999999995</v>
      </c>
      <c r="DS11" s="4">
        <v>0.58950000000000002</v>
      </c>
      <c r="DT11" s="4">
        <v>0.14510000000000001</v>
      </c>
      <c r="DU11" s="4">
        <v>0.97050000000000003</v>
      </c>
      <c r="DV11" s="4">
        <v>3.3999999999999998E-3</v>
      </c>
      <c r="DW11" s="5"/>
      <c r="DX11" s="5"/>
      <c r="DY11" s="5"/>
      <c r="DZ11" s="5"/>
      <c r="EA11" s="5"/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>
        <v>0.61439999999999995</v>
      </c>
      <c r="EH11" s="5">
        <v>0.65090000000000003</v>
      </c>
      <c r="EI11" s="5">
        <v>0.20319999999999999</v>
      </c>
      <c r="EJ11" s="5">
        <v>0.87880000000000003</v>
      </c>
      <c r="EK11" s="5">
        <v>2.7000000000000001E-3</v>
      </c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>
        <v>0.61480000000000001</v>
      </c>
      <c r="FG11" s="4">
        <v>0.65200000000000002</v>
      </c>
      <c r="FH11" s="4">
        <v>0.20230000000000001</v>
      </c>
      <c r="FI11" s="4">
        <v>0.87919999999999998</v>
      </c>
      <c r="FJ11" s="4">
        <v>3.3E-3</v>
      </c>
      <c r="FK11" s="5"/>
      <c r="FL11" s="5"/>
      <c r="FM11" s="5"/>
      <c r="FN11" s="5"/>
      <c r="FO11" s="5"/>
      <c r="FP11" s="4">
        <f t="shared" si="0"/>
        <v>0.62189310344827586</v>
      </c>
      <c r="FQ11" s="4">
        <f t="shared" si="1"/>
        <v>0.66725517241379317</v>
      </c>
      <c r="FR11" s="4">
        <f t="shared" si="2"/>
        <v>0.17647931034482761</v>
      </c>
      <c r="FS11" s="4">
        <f t="shared" si="3"/>
        <v>0.89950344827586204</v>
      </c>
      <c r="FT11" s="4">
        <f t="shared" si="4"/>
        <v>3.4689655172413787E-3</v>
      </c>
      <c r="FU11" s="1" t="e" cm="1">
        <f t="array" aca="1" ref="FU11" ca="1">CONCATENATE(INDIRECT(ADDRESS(1,MATCH(_xlfn.MINIFS(B11:FO11,metrics.est,"MAE"),B11:FO11,0)+1)), ", ", INDIRECT(ADDRESS(2,MATCH(_xlfn.MINIFS(B11:FO11,metrics.est,"MAE"),B11:FO11,0)+1)))</f>
        <v>#NAME?</v>
      </c>
      <c r="FV11" s="1" t="e" cm="1">
        <f t="array" aca="1" ref="FV11" ca="1">CONCATENATE(INDIRECT(ADDRESS(1,MATCH(_xlfn.MINIFS(B11:FO11,metrics.est,"MSE"),B11:FO11,0)+1)), ", ", INDIRECT(ADDRESS(2,MATCH(_xlfn.MINIFS(B11:FO11,metrics.est,"MSE"),B11:FO11,0)+1)))</f>
        <v>#NAME?</v>
      </c>
      <c r="FW11" s="1" t="e" cm="1">
        <f t="array" aca="1" ref="FW11" ca="1">CONCATENATE(INDIRECT(ADDRESS(1,MATCH(_xlfn.MAXIFS(B11:FO11,metrics.est,"R"),B11:FO11,0)+1)), ", ", INDIRECT(ADDRESS(2,MATCH(_xlfn.MAXIFS(B11:FO11,metrics.est,"R"),B11:FO11,0)+1)))</f>
        <v>#NAME?</v>
      </c>
      <c r="FX11" s="1" t="e" cm="1">
        <f t="array" aca="1" ref="FX11" ca="1">CONCATENATE(INDIRECT(ADDRESS(1,MATCH(_xlfn.MAXIFS(B11:FO11,metrics.est,"Coverage"),B11:FO11,0)+1)), ", ", INDIRECT(ADDRESS(2,MATCH(_xlfn.MAXIFS(B11:FO11,metrics.est,"Coverage"),B11:FO11,0)+1)))</f>
        <v>#NAME?</v>
      </c>
      <c r="FY11" s="1" t="e" cm="1">
        <f t="array" aca="1" ref="FY11" ca="1">CONCATENATE(INDIRECT(ADDRESS(1,MATCH(_xlfn.MINIFS(B11:FO11,metrics.est,"Time"),B11:FO11,0)+1)), ", ", INDIRECT(ADDRESS(2,MATCH(_xlfn.MINIFS(B11:FO11,metrics.est,"Time"),B11:FO11,0)+1)))</f>
        <v>#NAME?</v>
      </c>
    </row>
    <row r="12" spans="1:183" x14ac:dyDescent="0.3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>
        <v>0.62419999999999998</v>
      </c>
      <c r="CT12" s="5">
        <v>0.67879999999999996</v>
      </c>
      <c r="CU12" s="5">
        <v>0.21440000000000001</v>
      </c>
      <c r="CV12" s="5">
        <v>0.97170000000000001</v>
      </c>
      <c r="CW12" s="5">
        <v>3.5000000000000001E-3</v>
      </c>
      <c r="CX12" s="4">
        <v>0.62590000000000001</v>
      </c>
      <c r="CY12" s="4">
        <v>0.68479999999999996</v>
      </c>
      <c r="CZ12" s="4">
        <v>0.23139999999999999</v>
      </c>
      <c r="DA12" s="4">
        <v>0.95909999999999995</v>
      </c>
      <c r="DB12" s="4">
        <v>4.1000000000000003E-3</v>
      </c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>
        <v>0.63839999999999997</v>
      </c>
      <c r="DI12" s="4">
        <v>0.71889999999999998</v>
      </c>
      <c r="DJ12" s="4">
        <v>0.2208</v>
      </c>
      <c r="DK12" s="4">
        <v>0.8891</v>
      </c>
      <c r="DL12" s="4">
        <v>2.8999999999999998E-3</v>
      </c>
      <c r="DM12" s="5">
        <v>0.68279999999999996</v>
      </c>
      <c r="DN12" s="5">
        <v>0.82589999999999997</v>
      </c>
      <c r="DO12" s="5">
        <v>0.1676</v>
      </c>
      <c r="DP12" s="5">
        <v>0.73070000000000002</v>
      </c>
      <c r="DQ12" s="5">
        <v>8.9999999999999998E-4</v>
      </c>
      <c r="DR12" s="4">
        <v>0.62180000000000002</v>
      </c>
      <c r="DS12" s="4">
        <v>0.67320000000000002</v>
      </c>
      <c r="DT12" s="4">
        <v>0.2205</v>
      </c>
      <c r="DU12" s="4">
        <v>0.9718</v>
      </c>
      <c r="DV12" s="4">
        <v>3.3E-3</v>
      </c>
      <c r="DW12" s="5"/>
      <c r="DX12" s="5"/>
      <c r="DY12" s="5"/>
      <c r="DZ12" s="5"/>
      <c r="EA12" s="5"/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>
        <v>0.63859999999999995</v>
      </c>
      <c r="EH12" s="5">
        <v>0.71819999999999995</v>
      </c>
      <c r="EI12" s="5">
        <v>0.2208</v>
      </c>
      <c r="EJ12" s="5">
        <v>0.88939999999999997</v>
      </c>
      <c r="EK12" s="5">
        <v>2.5999999999999999E-3</v>
      </c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>
        <v>0.63859999999999995</v>
      </c>
      <c r="FG12" s="4">
        <v>0.71809999999999996</v>
      </c>
      <c r="FH12" s="4">
        <v>0.21990000000000001</v>
      </c>
      <c r="FI12" s="4">
        <v>0.88990000000000002</v>
      </c>
      <c r="FJ12" s="4">
        <v>3.0000000000000001E-3</v>
      </c>
      <c r="FK12" s="5"/>
      <c r="FL12" s="5"/>
      <c r="FM12" s="5"/>
      <c r="FN12" s="5"/>
      <c r="FO12" s="5"/>
      <c r="FP12" s="4">
        <f t="shared" si="0"/>
        <v>0.63676551724137942</v>
      </c>
      <c r="FQ12" s="4">
        <f t="shared" si="1"/>
        <v>0.71272758620689658</v>
      </c>
      <c r="FR12" s="4">
        <f t="shared" si="2"/>
        <v>0.21939655172413791</v>
      </c>
      <c r="FS12" s="4">
        <f t="shared" si="3"/>
        <v>0.9054344827586206</v>
      </c>
      <c r="FT12" s="4">
        <f t="shared" si="4"/>
        <v>3.4551724137931047E-3</v>
      </c>
      <c r="FU12" s="1" t="e" cm="1">
        <f t="array" aca="1" ref="FU12" ca="1">CONCATENATE(INDIRECT(ADDRESS(1,MATCH(_xlfn.MINIFS(B12:FO12,metrics.est,"MAE"),B12:FO12,0)+1)), ", ", INDIRECT(ADDRESS(2,MATCH(_xlfn.MINIFS(B12:FO12,metrics.est,"MAE"),B12:FO12,0)+1)))</f>
        <v>#NAME?</v>
      </c>
      <c r="FV12" s="1" t="e" cm="1">
        <f t="array" aca="1" ref="FV12" ca="1">CONCATENATE(INDIRECT(ADDRESS(1,MATCH(_xlfn.MINIFS(B12:FO12,metrics.est,"MSE"),B12:FO12,0)+1)), ", ", INDIRECT(ADDRESS(2,MATCH(_xlfn.MINIFS(B12:FO12,metrics.est,"MSE"),B12:FO12,0)+1)))</f>
        <v>#NAME?</v>
      </c>
      <c r="FW12" s="1" t="e" cm="1">
        <f t="array" aca="1" ref="FW12" ca="1">CONCATENATE(INDIRECT(ADDRESS(1,MATCH(_xlfn.MAXIFS(B12:FO12,metrics.est,"R"),B12:FO12,0)+1)), ", ", INDIRECT(ADDRESS(2,MATCH(_xlfn.MAXIFS(B12:FO12,metrics.est,"R"),B12:FO12,0)+1)))</f>
        <v>#NAME?</v>
      </c>
      <c r="FX12" s="1" t="e" cm="1">
        <f t="array" aca="1" ref="FX12" ca="1">CONCATENATE(INDIRECT(ADDRESS(1,MATCH(_xlfn.MAXIFS(B12:FO12,metrics.est,"Coverage"),B12:FO12,0)+1)), ", ", INDIRECT(ADDRESS(2,MATCH(_xlfn.MAXIFS(B12:FO12,metrics.est,"Coverage"),B12:FO12,0)+1)))</f>
        <v>#NAME?</v>
      </c>
      <c r="FY12" s="1" t="e" cm="1">
        <f t="array" aca="1" ref="FY12" ca="1">CONCATENATE(INDIRECT(ADDRESS(1,MATCH(_xlfn.MINIFS(B12:FO12,metrics.est,"Time"),B12:FO12,0)+1)), ", ", INDIRECT(ADDRESS(2,MATCH(_xlfn.MINIFS(B12:FO12,metrics.est,"Time"),B12:FO12,0)+1)))</f>
        <v>#NAME?</v>
      </c>
    </row>
    <row r="13" spans="1:183" x14ac:dyDescent="0.3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>
        <v>0.62770000000000004</v>
      </c>
      <c r="CT13" s="5">
        <v>0.68720000000000003</v>
      </c>
      <c r="CU13" s="5">
        <v>0.2089</v>
      </c>
      <c r="CV13" s="5">
        <v>0.97170000000000001</v>
      </c>
      <c r="CW13" s="5">
        <v>3.5999999999999999E-3</v>
      </c>
      <c r="CX13" s="4">
        <v>0.62890000000000001</v>
      </c>
      <c r="CY13" s="4">
        <v>0.69199999999999995</v>
      </c>
      <c r="CZ13" s="4">
        <v>0.22520000000000001</v>
      </c>
      <c r="DA13" s="4">
        <v>0.95909999999999995</v>
      </c>
      <c r="DB13" s="4">
        <v>4.0000000000000001E-3</v>
      </c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>
        <v>0.63839999999999997</v>
      </c>
      <c r="DI13" s="4">
        <v>0.71879999999999999</v>
      </c>
      <c r="DJ13" s="4">
        <v>0.21879999999999999</v>
      </c>
      <c r="DK13" s="4">
        <v>0.8891</v>
      </c>
      <c r="DL13" s="4">
        <v>2.8999999999999998E-3</v>
      </c>
      <c r="DM13" s="5">
        <v>0.67900000000000005</v>
      </c>
      <c r="DN13" s="5">
        <v>0.81599999999999995</v>
      </c>
      <c r="DO13" s="5">
        <v>0.1714</v>
      </c>
      <c r="DP13" s="5">
        <v>0.73070000000000002</v>
      </c>
      <c r="DQ13" s="5">
        <v>8.0000000000000004E-4</v>
      </c>
      <c r="DR13" s="4">
        <v>0.62519999999999998</v>
      </c>
      <c r="DS13" s="4">
        <v>0.68140000000000001</v>
      </c>
      <c r="DT13" s="4">
        <v>0.21310000000000001</v>
      </c>
      <c r="DU13" s="4">
        <v>0.9718</v>
      </c>
      <c r="DV13" s="4">
        <v>3.3E-3</v>
      </c>
      <c r="DW13" s="5"/>
      <c r="DX13" s="5"/>
      <c r="DY13" s="5"/>
      <c r="DZ13" s="5"/>
      <c r="EA13" s="5"/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>
        <v>0.63859999999999995</v>
      </c>
      <c r="EH13" s="5">
        <v>0.71760000000000002</v>
      </c>
      <c r="EI13" s="5">
        <v>0.21929999999999999</v>
      </c>
      <c r="EJ13" s="5">
        <v>0.88939999999999997</v>
      </c>
      <c r="EK13" s="5">
        <v>2.5999999999999999E-3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>
        <v>0.63859999999999995</v>
      </c>
      <c r="FG13" s="4">
        <v>0.71779999999999999</v>
      </c>
      <c r="FH13" s="4">
        <v>0.21840000000000001</v>
      </c>
      <c r="FI13" s="4">
        <v>0.88990000000000002</v>
      </c>
      <c r="FJ13" s="4">
        <v>3.2000000000000002E-3</v>
      </c>
      <c r="FK13" s="5"/>
      <c r="FL13" s="5"/>
      <c r="FM13" s="5"/>
      <c r="FN13" s="5"/>
      <c r="FO13" s="5"/>
      <c r="FP13" s="4">
        <f t="shared" si="0"/>
        <v>0.6377448275862071</v>
      </c>
      <c r="FQ13" s="4">
        <f t="shared" si="1"/>
        <v>0.71474137931034476</v>
      </c>
      <c r="FR13" s="4">
        <f t="shared" si="2"/>
        <v>0.21570344827586202</v>
      </c>
      <c r="FS13" s="4">
        <f t="shared" si="3"/>
        <v>0.9054344827586206</v>
      </c>
      <c r="FT13" s="4">
        <f t="shared" si="4"/>
        <v>3.3827586206896547E-3</v>
      </c>
      <c r="FU13" s="1" t="e" cm="1">
        <f t="array" aca="1" ref="FU13" ca="1">CONCATENATE(INDIRECT(ADDRESS(1,MATCH(_xlfn.MINIFS(B13:FO13,metrics.est,"MAE"),B13:FO13,0)+1)), ", ", INDIRECT(ADDRESS(2,MATCH(_xlfn.MINIFS(B13:FO13,metrics.est,"MAE"),B13:FO13,0)+1)))</f>
        <v>#NAME?</v>
      </c>
      <c r="FV13" s="1" t="e" cm="1">
        <f t="array" aca="1" ref="FV13" ca="1">CONCATENATE(INDIRECT(ADDRESS(1,MATCH(_xlfn.MINIFS(B13:FO13,metrics.est,"MSE"),B13:FO13,0)+1)), ", ", INDIRECT(ADDRESS(2,MATCH(_xlfn.MINIFS(B13:FO13,metrics.est,"MSE"),B13:FO13,0)+1)))</f>
        <v>#NAME?</v>
      </c>
      <c r="FW13" s="1" t="e" cm="1">
        <f t="array" aca="1" ref="FW13" ca="1">CONCATENATE(INDIRECT(ADDRESS(1,MATCH(_xlfn.MAXIFS(B13:FO13,metrics.est,"R"),B13:FO13,0)+1)), ", ", INDIRECT(ADDRESS(2,MATCH(_xlfn.MAXIFS(B13:FO13,metrics.est,"R"),B13:FO13,0)+1)))</f>
        <v>#NAME?</v>
      </c>
      <c r="FX13" s="1" t="e" cm="1">
        <f t="array" aca="1" ref="FX13" ca="1">CONCATENATE(INDIRECT(ADDRESS(1,MATCH(_xlfn.MAXIFS(B13:FO13,metrics.est,"Coverage"),B13:FO13,0)+1)), ", ", INDIRECT(ADDRESS(2,MATCH(_xlfn.MAXIFS(B13:FO13,metrics.est,"Coverage"),B13:FO13,0)+1)))</f>
        <v>#NAME?</v>
      </c>
      <c r="FY13" s="1" t="e" cm="1">
        <f t="array" aca="1" ref="FY13" ca="1">CONCATENATE(INDIRECT(ADDRESS(1,MATCH(_xlfn.MINIFS(B13:FO13,metrics.est,"Time"),B13:FO13,0)+1)), ", ", INDIRECT(ADDRESS(2,MATCH(_xlfn.MINIFS(B13:FO13,metrics.est,"Time"),B13:FO13,0)+1)))</f>
        <v>#NAME?</v>
      </c>
    </row>
    <row r="14" spans="1:183" x14ac:dyDescent="0.3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>
        <v>0.64470000000000005</v>
      </c>
      <c r="CT14" s="5">
        <v>0.72419999999999995</v>
      </c>
      <c r="CU14" s="5">
        <v>0.19350000000000001</v>
      </c>
      <c r="CV14" s="5">
        <v>0.9738</v>
      </c>
      <c r="CW14" s="5">
        <v>0.17660000000000001</v>
      </c>
      <c r="CX14" s="4">
        <v>0.64449999999999996</v>
      </c>
      <c r="CY14" s="4">
        <v>0.72370000000000001</v>
      </c>
      <c r="CZ14" s="4">
        <v>0.21129999999999999</v>
      </c>
      <c r="DA14" s="4">
        <v>0.96350000000000002</v>
      </c>
      <c r="DB14" s="4">
        <v>9.8299999999999998E-2</v>
      </c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>
        <v>0.65790000000000004</v>
      </c>
      <c r="DI14" s="4">
        <v>0.76180000000000003</v>
      </c>
      <c r="DJ14" s="4">
        <v>0.21229999999999999</v>
      </c>
      <c r="DK14" s="4">
        <v>0.91779999999999995</v>
      </c>
      <c r="DL14" s="4">
        <v>2.35E-2</v>
      </c>
      <c r="DM14" s="5">
        <v>0.69810000000000005</v>
      </c>
      <c r="DN14" s="5">
        <v>0.86480000000000001</v>
      </c>
      <c r="DO14" s="5">
        <v>0.18329999999999999</v>
      </c>
      <c r="DP14" s="5">
        <v>0.80500000000000005</v>
      </c>
      <c r="DQ14" s="5">
        <v>2.8999999999999998E-3</v>
      </c>
      <c r="DR14" s="4">
        <v>0.64139999999999997</v>
      </c>
      <c r="DS14" s="4">
        <v>0.71579999999999999</v>
      </c>
      <c r="DT14" s="4">
        <v>0.19769999999999999</v>
      </c>
      <c r="DU14" s="4">
        <v>0.97409999999999997</v>
      </c>
      <c r="DV14" s="4">
        <v>0.1923</v>
      </c>
      <c r="DW14" s="5"/>
      <c r="DX14" s="5"/>
      <c r="DY14" s="5"/>
      <c r="DZ14" s="5"/>
      <c r="EA14" s="5"/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>
        <v>0.65880000000000005</v>
      </c>
      <c r="EH14" s="5">
        <v>0.76339999999999997</v>
      </c>
      <c r="EI14" s="5">
        <v>0.21190000000000001</v>
      </c>
      <c r="EJ14" s="5">
        <v>0.91779999999999995</v>
      </c>
      <c r="EK14" s="5">
        <v>2.46E-2</v>
      </c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>
        <v>0.65869999999999995</v>
      </c>
      <c r="FG14" s="4">
        <v>0.76270000000000004</v>
      </c>
      <c r="FH14" s="4">
        <v>0.21160000000000001</v>
      </c>
      <c r="FI14" s="4">
        <v>0.91859999999999997</v>
      </c>
      <c r="FJ14" s="4">
        <v>2.8299999999999999E-2</v>
      </c>
      <c r="FK14" s="5"/>
      <c r="FL14" s="5"/>
      <c r="FM14" s="5"/>
      <c r="FN14" s="5"/>
      <c r="FO14" s="5"/>
      <c r="FP14" s="4">
        <f t="shared" si="0"/>
        <v>0.65562758620689676</v>
      </c>
      <c r="FQ14" s="4">
        <f t="shared" si="1"/>
        <v>0.75474137931034491</v>
      </c>
      <c r="FR14" s="4">
        <f t="shared" si="2"/>
        <v>0.20781034482758615</v>
      </c>
      <c r="FS14" s="4">
        <f t="shared" si="3"/>
        <v>0.92728275862068965</v>
      </c>
      <c r="FT14" s="4">
        <f t="shared" si="4"/>
        <v>8.7910344827586182E-2</v>
      </c>
      <c r="FU14" s="1" t="e" cm="1">
        <f t="array" aca="1" ref="FU14" ca="1">CONCATENATE(INDIRECT(ADDRESS(1,MATCH(_xlfn.MINIFS(B14:FO14,metrics.est,"MAE"),B14:FO14,0)+1)), ", ", INDIRECT(ADDRESS(2,MATCH(_xlfn.MINIFS(B14:FO14,metrics.est,"MAE"),B14:FO14,0)+1)))</f>
        <v>#NAME?</v>
      </c>
      <c r="FV14" s="1" t="e" cm="1">
        <f t="array" aca="1" ref="FV14" ca="1">CONCATENATE(INDIRECT(ADDRESS(1,MATCH(_xlfn.MINIFS(B14:FO14,metrics.est,"MSE"),B14:FO14,0)+1)), ", ", INDIRECT(ADDRESS(2,MATCH(_xlfn.MINIFS(B14:FO14,metrics.est,"MSE"),B14:FO14,0)+1)))</f>
        <v>#NAME?</v>
      </c>
      <c r="FW14" s="1" t="e" cm="1">
        <f t="array" aca="1" ref="FW14" ca="1">CONCATENATE(INDIRECT(ADDRESS(1,MATCH(_xlfn.MAXIFS(B14:FO14,metrics.est,"R"),B14:FO14,0)+1)), ", ", INDIRECT(ADDRESS(2,MATCH(_xlfn.MAXIFS(B14:FO14,metrics.est,"R"),B14:FO14,0)+1)))</f>
        <v>#NAME?</v>
      </c>
      <c r="FX14" s="1" t="e" cm="1">
        <f t="array" aca="1" ref="FX14" ca="1">CONCATENATE(INDIRECT(ADDRESS(1,MATCH(_xlfn.MAXIFS(B14:FO14,metrics.est,"Coverage"),B14:FO14,0)+1)), ", ", INDIRECT(ADDRESS(2,MATCH(_xlfn.MAXIFS(B14:FO14,metrics.est,"Coverage"),B14:FO14,0)+1)))</f>
        <v>#NAME?</v>
      </c>
      <c r="FY14" s="1" t="e" cm="1">
        <f t="array" aca="1" ref="FY14" ca="1">CONCATENATE(INDIRECT(ADDRESS(1,MATCH(_xlfn.MINIFS(B14:FO14,metrics.est,"Time"),B14:FO14,0)+1)), ", ", INDIRECT(ADDRESS(2,MATCH(_xlfn.MINIFS(B14:FO14,metrics.est,"Time"),B14:FO14,0)+1)))</f>
        <v>#NAME?</v>
      </c>
    </row>
    <row r="15" spans="1:183" x14ac:dyDescent="0.3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>
        <v>0.92610000000000003</v>
      </c>
      <c r="CT15" s="5">
        <v>1.3785000000000001</v>
      </c>
      <c r="CU15" s="5">
        <v>0.19339999999999999</v>
      </c>
      <c r="CV15" s="5">
        <v>0.9738</v>
      </c>
      <c r="CW15" s="5">
        <v>5.1999999999999998E-3</v>
      </c>
      <c r="CX15" s="4">
        <v>0.92620000000000002</v>
      </c>
      <c r="CY15" s="4">
        <v>1.3756999999999999</v>
      </c>
      <c r="CZ15" s="4">
        <v>0.2094</v>
      </c>
      <c r="DA15" s="4">
        <v>0.96350000000000002</v>
      </c>
      <c r="DB15" s="4">
        <v>6.1000000000000004E-3</v>
      </c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>
        <v>0.93200000000000005</v>
      </c>
      <c r="DI15" s="4">
        <v>1.391</v>
      </c>
      <c r="DJ15" s="4">
        <v>0.21010000000000001</v>
      </c>
      <c r="DK15" s="4">
        <v>0.91779999999999995</v>
      </c>
      <c r="DL15" s="4">
        <v>3.5000000000000001E-3</v>
      </c>
      <c r="DM15" s="5">
        <v>0.95820000000000005</v>
      </c>
      <c r="DN15" s="5">
        <v>1.4609000000000001</v>
      </c>
      <c r="DO15" s="5">
        <v>0.1812</v>
      </c>
      <c r="DP15" s="5">
        <v>0.80500000000000005</v>
      </c>
      <c r="DQ15" s="5">
        <v>1.2999999999999999E-3</v>
      </c>
      <c r="DR15" s="4">
        <v>0.92569999999999997</v>
      </c>
      <c r="DS15" s="4">
        <v>1.375</v>
      </c>
      <c r="DT15" s="4">
        <v>0.1981</v>
      </c>
      <c r="DU15" s="4">
        <v>0.97409999999999997</v>
      </c>
      <c r="DV15" s="4">
        <v>5.1000000000000004E-3</v>
      </c>
      <c r="DW15" s="5"/>
      <c r="DX15" s="5"/>
      <c r="DY15" s="5"/>
      <c r="DZ15" s="5"/>
      <c r="EA15" s="5"/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>
        <v>0.9325</v>
      </c>
      <c r="EH15" s="5">
        <v>1.3914</v>
      </c>
      <c r="EI15" s="5">
        <v>0.2074</v>
      </c>
      <c r="EJ15" s="5">
        <v>0.91779999999999995</v>
      </c>
      <c r="EK15" s="5">
        <v>3.3E-3</v>
      </c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>
        <v>0.93330000000000002</v>
      </c>
      <c r="FG15" s="4">
        <v>1.3932</v>
      </c>
      <c r="FH15" s="4">
        <v>0.2077</v>
      </c>
      <c r="FI15" s="4">
        <v>0.91859999999999997</v>
      </c>
      <c r="FJ15" s="4">
        <v>3.5999999999999999E-3</v>
      </c>
      <c r="FK15" s="5"/>
      <c r="FL15" s="5"/>
      <c r="FM15" s="5"/>
      <c r="FN15" s="5"/>
      <c r="FO15" s="5"/>
      <c r="FP15" s="4">
        <f t="shared" si="0"/>
        <v>0.93240000000000012</v>
      </c>
      <c r="FQ15" s="4">
        <f t="shared" si="1"/>
        <v>1.3911999999999998</v>
      </c>
      <c r="FR15" s="4">
        <f t="shared" si="2"/>
        <v>0.20557931034482754</v>
      </c>
      <c r="FS15" s="4">
        <f t="shared" si="3"/>
        <v>0.92728275862068965</v>
      </c>
      <c r="FT15" s="4">
        <f t="shared" si="4"/>
        <v>4.720689655172413E-3</v>
      </c>
      <c r="FU15" s="1" t="e" cm="1">
        <f t="array" aca="1" ref="FU15" ca="1">CONCATENATE(INDIRECT(ADDRESS(1,MATCH(_xlfn.MINIFS(B15:FO15,metrics.est,"MAE"),B15:FO15,0)+1)), ", ", INDIRECT(ADDRESS(2,MATCH(_xlfn.MINIFS(B15:FO15,metrics.est,"MAE"),B15:FO15,0)+1)))</f>
        <v>#NAME?</v>
      </c>
      <c r="FV15" s="1" t="e" cm="1">
        <f t="array" aca="1" ref="FV15" ca="1">CONCATENATE(INDIRECT(ADDRESS(1,MATCH(_xlfn.MINIFS(B15:FO15,metrics.est,"MSE"),B15:FO15,0)+1)), ", ", INDIRECT(ADDRESS(2,MATCH(_xlfn.MINIFS(B15:FO15,metrics.est,"MSE"),B15:FO15,0)+1)))</f>
        <v>#NAME?</v>
      </c>
      <c r="FW15" s="1" t="e" cm="1">
        <f t="array" aca="1" ref="FW15" ca="1">CONCATENATE(INDIRECT(ADDRESS(1,MATCH(_xlfn.MAXIFS(B15:FO15,metrics.est,"R"),B15:FO15,0)+1)), ", ", INDIRECT(ADDRESS(2,MATCH(_xlfn.MAXIFS(B15:FO15,metrics.est,"R"),B15:FO15,0)+1)))</f>
        <v>#NAME?</v>
      </c>
      <c r="FX15" s="1" t="e" cm="1">
        <f t="array" aca="1" ref="FX15" ca="1">CONCATENATE(INDIRECT(ADDRESS(1,MATCH(_xlfn.MAXIFS(B15:FO15,metrics.est,"Coverage"),B15:FO15,0)+1)), ", ", INDIRECT(ADDRESS(2,MATCH(_xlfn.MAXIFS(B15:FO15,metrics.est,"Coverage"),B15:FO15,0)+1)))</f>
        <v>#NAME?</v>
      </c>
      <c r="FY15" s="1" t="e" cm="1">
        <f t="array" aca="1" ref="FY15" ca="1">CONCATENATE(INDIRECT(ADDRESS(1,MATCH(_xlfn.MINIFS(B15:FO15,metrics.est,"Time"),B15:FO15,0)+1)), ", ", INDIRECT(ADDRESS(2,MATCH(_xlfn.MINIFS(B15:FO15,metrics.est,"Time"),B15:FO15,0)+1)))</f>
        <v>#NAME?</v>
      </c>
    </row>
    <row r="16" spans="1:183" x14ac:dyDescent="0.3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>
        <v>0.629</v>
      </c>
      <c r="CT16" s="5">
        <v>0.69030000000000002</v>
      </c>
      <c r="CU16" s="5">
        <v>0.1938</v>
      </c>
      <c r="CV16" s="5">
        <v>0.97170000000000001</v>
      </c>
      <c r="CW16" s="5">
        <v>5.4000000000000003E-3</v>
      </c>
      <c r="CX16" s="4">
        <v>0.62970000000000004</v>
      </c>
      <c r="CY16" s="4">
        <v>0.69440000000000002</v>
      </c>
      <c r="CZ16" s="4">
        <v>0.20930000000000001</v>
      </c>
      <c r="DA16" s="4">
        <v>0.95909999999999995</v>
      </c>
      <c r="DB16" s="4">
        <v>5.7999999999999996E-3</v>
      </c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>
        <v>0.63739999999999997</v>
      </c>
      <c r="DI16" s="4">
        <v>0.71630000000000005</v>
      </c>
      <c r="DJ16" s="4">
        <v>0.20899999999999999</v>
      </c>
      <c r="DK16" s="4">
        <v>0.8891</v>
      </c>
      <c r="DL16" s="4">
        <v>3.2000000000000002E-3</v>
      </c>
      <c r="DM16" s="5">
        <v>0.67049999999999998</v>
      </c>
      <c r="DN16" s="5">
        <v>0.79249999999999998</v>
      </c>
      <c r="DO16" s="5">
        <v>0.18099999999999999</v>
      </c>
      <c r="DP16" s="5">
        <v>0.73070000000000002</v>
      </c>
      <c r="DQ16" s="5">
        <v>1.1999999999999999E-3</v>
      </c>
      <c r="DR16" s="4">
        <v>0.627</v>
      </c>
      <c r="DS16" s="4">
        <v>0.68559999999999999</v>
      </c>
      <c r="DT16" s="4">
        <v>0.1971</v>
      </c>
      <c r="DU16" s="4">
        <v>0.9718</v>
      </c>
      <c r="DV16" s="4">
        <v>5.1000000000000004E-3</v>
      </c>
      <c r="DW16" s="5"/>
      <c r="DX16" s="5"/>
      <c r="DY16" s="5"/>
      <c r="DZ16" s="5"/>
      <c r="EA16" s="5"/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>
        <v>0.63759999999999994</v>
      </c>
      <c r="EH16" s="5">
        <v>0.71519999999999995</v>
      </c>
      <c r="EI16" s="5">
        <v>0.21029999999999999</v>
      </c>
      <c r="EJ16" s="5">
        <v>0.88939999999999997</v>
      </c>
      <c r="EK16" s="5">
        <v>2.8E-3</v>
      </c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>
        <v>0.63770000000000004</v>
      </c>
      <c r="FG16" s="4">
        <v>0.71519999999999995</v>
      </c>
      <c r="FH16" s="4">
        <v>0.20930000000000001</v>
      </c>
      <c r="FI16" s="4">
        <v>0.88990000000000002</v>
      </c>
      <c r="FJ16" s="4">
        <v>3.0000000000000001E-3</v>
      </c>
      <c r="FK16" s="5"/>
      <c r="FL16" s="5"/>
      <c r="FM16" s="5"/>
      <c r="FN16" s="5"/>
      <c r="FO16" s="5"/>
      <c r="FP16" s="4">
        <f t="shared" si="0"/>
        <v>0.6367896551724137</v>
      </c>
      <c r="FQ16" s="4">
        <f t="shared" si="1"/>
        <v>0.71219655172413798</v>
      </c>
      <c r="FR16" s="4">
        <f t="shared" si="2"/>
        <v>0.205751724137931</v>
      </c>
      <c r="FS16" s="4">
        <f t="shared" si="3"/>
        <v>0.9054344827586206</v>
      </c>
      <c r="FT16" s="4">
        <f t="shared" si="4"/>
        <v>4.4275862068965536E-3</v>
      </c>
      <c r="FU16" s="1" t="e" cm="1">
        <f t="array" aca="1" ref="FU16" ca="1">CONCATENATE(INDIRECT(ADDRESS(1,MATCH(_xlfn.MINIFS(B16:FO16,metrics.est,"MAE"),B16:FO16,0)+1)), ", ", INDIRECT(ADDRESS(2,MATCH(_xlfn.MINIFS(B16:FO16,metrics.est,"MAE"),B16:FO16,0)+1)))</f>
        <v>#NAME?</v>
      </c>
      <c r="FV16" s="1" t="e" cm="1">
        <f t="array" aca="1" ref="FV16" ca="1">CONCATENATE(INDIRECT(ADDRESS(1,MATCH(_xlfn.MINIFS(B16:FO16,metrics.est,"MSE"),B16:FO16,0)+1)), ", ", INDIRECT(ADDRESS(2,MATCH(_xlfn.MINIFS(B16:FO16,metrics.est,"MSE"),B16:FO16,0)+1)))</f>
        <v>#NAME?</v>
      </c>
      <c r="FW16" s="1" t="e" cm="1">
        <f t="array" aca="1" ref="FW16" ca="1">CONCATENATE(INDIRECT(ADDRESS(1,MATCH(_xlfn.MAXIFS(B16:FO16,metrics.est,"R"),B16:FO16,0)+1)), ", ", INDIRECT(ADDRESS(2,MATCH(_xlfn.MAXIFS(B16:FO16,metrics.est,"R"),B16:FO16,0)+1)))</f>
        <v>#NAME?</v>
      </c>
      <c r="FX16" s="1" t="e" cm="1">
        <f t="array" aca="1" ref="FX16" ca="1">CONCATENATE(INDIRECT(ADDRESS(1,MATCH(_xlfn.MAXIFS(B16:FO16,metrics.est,"Coverage"),B16:FO16,0)+1)), ", ", INDIRECT(ADDRESS(2,MATCH(_xlfn.MAXIFS(B16:FO16,metrics.est,"Coverage"),B16:FO16,0)+1)))</f>
        <v>#NAME?</v>
      </c>
      <c r="FY16" s="1" t="e" cm="1">
        <f t="array" aca="1" ref="FY16" ca="1">CONCATENATE(INDIRECT(ADDRESS(1,MATCH(_xlfn.MINIFS(B16:FO16,metrics.est,"Time"),B16:FO16,0)+1)), ", ", INDIRECT(ADDRESS(2,MATCH(_xlfn.MINIFS(B16:FO16,metrics.est,"Time"),B16:FO16,0)+1)))</f>
        <v>#NAME?</v>
      </c>
    </row>
    <row r="17" spans="1:181" x14ac:dyDescent="0.3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>
        <v>0.62690000000000001</v>
      </c>
      <c r="CT17" s="5">
        <v>0.69020000000000004</v>
      </c>
      <c r="CU17" s="5">
        <v>0.20710000000000001</v>
      </c>
      <c r="CV17" s="5">
        <v>0.9738</v>
      </c>
      <c r="CW17" s="5">
        <v>1.2E-2</v>
      </c>
      <c r="CX17" s="4">
        <v>0.62849999999999995</v>
      </c>
      <c r="CY17" s="4">
        <v>0.69620000000000004</v>
      </c>
      <c r="CZ17" s="4">
        <v>0.22420000000000001</v>
      </c>
      <c r="DA17" s="4">
        <v>0.96350000000000002</v>
      </c>
      <c r="DB17" s="4">
        <v>1.3599999999999999E-2</v>
      </c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>
        <v>0.64539999999999997</v>
      </c>
      <c r="DI17" s="4">
        <v>0.7419</v>
      </c>
      <c r="DJ17" s="4">
        <v>0.21410000000000001</v>
      </c>
      <c r="DK17" s="4">
        <v>0.91779999999999995</v>
      </c>
      <c r="DL17" s="4">
        <v>6.6E-3</v>
      </c>
      <c r="DM17" s="5">
        <v>0.69059999999999999</v>
      </c>
      <c r="DN17" s="5">
        <v>0.85209999999999997</v>
      </c>
      <c r="DO17" s="5">
        <v>0.16669999999999999</v>
      </c>
      <c r="DP17" s="5">
        <v>0.80500000000000005</v>
      </c>
      <c r="DQ17" s="5">
        <v>1.6999999999999999E-3</v>
      </c>
      <c r="DR17" s="4">
        <v>0.624</v>
      </c>
      <c r="DS17" s="4">
        <v>0.6835</v>
      </c>
      <c r="DT17" s="4">
        <v>0.2132</v>
      </c>
      <c r="DU17" s="4">
        <v>0.97409999999999997</v>
      </c>
      <c r="DV17" s="4">
        <v>1.15E-2</v>
      </c>
      <c r="DW17" s="5"/>
      <c r="DX17" s="5"/>
      <c r="DY17" s="5"/>
      <c r="DZ17" s="5"/>
      <c r="EA17" s="5"/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>
        <v>0.64570000000000005</v>
      </c>
      <c r="EH17" s="5">
        <v>0.74150000000000005</v>
      </c>
      <c r="EI17" s="5">
        <v>0.21310000000000001</v>
      </c>
      <c r="EJ17" s="5">
        <v>0.91779999999999995</v>
      </c>
      <c r="EK17" s="5">
        <v>5.8999999999999999E-3</v>
      </c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>
        <v>0.64570000000000005</v>
      </c>
      <c r="FG17" s="4">
        <v>0.74139999999999995</v>
      </c>
      <c r="FH17" s="4">
        <v>0.21290000000000001</v>
      </c>
      <c r="FI17" s="4">
        <v>0.91859999999999997</v>
      </c>
      <c r="FJ17" s="4">
        <v>4.8999999999999998E-3</v>
      </c>
      <c r="FK17" s="5"/>
      <c r="FL17" s="5"/>
      <c r="FM17" s="5"/>
      <c r="FN17" s="5"/>
      <c r="FO17" s="5"/>
      <c r="FP17" s="4">
        <f t="shared" si="0"/>
        <v>0.6414620689655175</v>
      </c>
      <c r="FQ17" s="4">
        <f t="shared" si="1"/>
        <v>0.73004827586206889</v>
      </c>
      <c r="FR17" s="4">
        <f t="shared" si="2"/>
        <v>0.21270344827586202</v>
      </c>
      <c r="FS17" s="4">
        <f t="shared" si="3"/>
        <v>0.92728275862068965</v>
      </c>
      <c r="FT17" s="4">
        <f t="shared" si="4"/>
        <v>1.000689655172414E-2</v>
      </c>
      <c r="FU17" s="1" t="e" cm="1">
        <f t="array" aca="1" ref="FU17" ca="1">CONCATENATE(INDIRECT(ADDRESS(1,MATCH(_xlfn.MINIFS(B17:FO17,metrics.est,"MAE"),B17:FO17,0)+1)), ", ", INDIRECT(ADDRESS(2,MATCH(_xlfn.MINIFS(B17:FO17,metrics.est,"MAE"),B17:FO17,0)+1)))</f>
        <v>#NAME?</v>
      </c>
      <c r="FV17" s="1" t="e" cm="1">
        <f t="array" aca="1" ref="FV17" ca="1">CONCATENATE(INDIRECT(ADDRESS(1,MATCH(_xlfn.MINIFS(B17:FO17,metrics.est,"MSE"),B17:FO17,0)+1)), ", ", INDIRECT(ADDRESS(2,MATCH(_xlfn.MINIFS(B17:FO17,metrics.est,"MSE"),B17:FO17,0)+1)))</f>
        <v>#NAME?</v>
      </c>
      <c r="FW17" s="1" t="e" cm="1">
        <f t="array" aca="1" ref="FW17" ca="1">CONCATENATE(INDIRECT(ADDRESS(1,MATCH(_xlfn.MAXIFS(B17:FO17,metrics.est,"R"),B17:FO17,0)+1)), ", ", INDIRECT(ADDRESS(2,MATCH(_xlfn.MAXIFS(B17:FO17,metrics.est,"R"),B17:FO17,0)+1)))</f>
        <v>#NAME?</v>
      </c>
      <c r="FX17" s="1" t="e" cm="1">
        <f t="array" aca="1" ref="FX17" ca="1">CONCATENATE(INDIRECT(ADDRESS(1,MATCH(_xlfn.MAXIFS(B17:FO17,metrics.est,"Coverage"),B17:FO17,0)+1)), ", ", INDIRECT(ADDRESS(2,MATCH(_xlfn.MAXIFS(B17:FO17,metrics.est,"Coverage"),B17:FO17,0)+1)))</f>
        <v>#NAME?</v>
      </c>
      <c r="FY17" s="1" t="e" cm="1">
        <f t="array" aca="1" ref="FY17" ca="1">CONCATENATE(INDIRECT(ADDRESS(1,MATCH(_xlfn.MINIFS(B17:FO17,metrics.est,"Time"),B17:FO17,0)+1)), ", ", INDIRECT(ADDRESS(2,MATCH(_xlfn.MINIFS(B17:FO17,metrics.est,"Time"),B17:FO17,0)+1)))</f>
        <v>#NAME?</v>
      </c>
    </row>
    <row r="18" spans="1:181" x14ac:dyDescent="0.3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>
        <v>0.60880000000000001</v>
      </c>
      <c r="CT18" s="5">
        <v>0.63880000000000003</v>
      </c>
      <c r="CU18" s="5">
        <v>0.20899999999999999</v>
      </c>
      <c r="CV18" s="5">
        <v>0.93049999999999999</v>
      </c>
      <c r="CW18" s="5">
        <v>1.15E-2</v>
      </c>
      <c r="CX18" s="4">
        <v>0.61160000000000003</v>
      </c>
      <c r="CY18" s="4">
        <v>0.64700000000000002</v>
      </c>
      <c r="CZ18" s="4">
        <v>0.22639999999999999</v>
      </c>
      <c r="DA18" s="4">
        <v>0.91779999999999995</v>
      </c>
      <c r="DB18" s="4">
        <v>1.32E-2</v>
      </c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>
        <v>0.62539999999999996</v>
      </c>
      <c r="DI18" s="4">
        <v>0.68379999999999996</v>
      </c>
      <c r="DJ18" s="4">
        <v>0.215</v>
      </c>
      <c r="DK18" s="4">
        <v>0.85680000000000001</v>
      </c>
      <c r="DL18" s="4">
        <v>6.4000000000000003E-3</v>
      </c>
      <c r="DM18" s="5">
        <v>0.68059999999999998</v>
      </c>
      <c r="DN18" s="5">
        <v>0.81569999999999998</v>
      </c>
      <c r="DO18" s="5">
        <v>0.14910000000000001</v>
      </c>
      <c r="DP18" s="5">
        <v>0.7228</v>
      </c>
      <c r="DQ18" s="5">
        <v>1.6000000000000001E-3</v>
      </c>
      <c r="DR18" s="4">
        <v>0.60750000000000004</v>
      </c>
      <c r="DS18" s="4">
        <v>0.63600000000000001</v>
      </c>
      <c r="DT18" s="4">
        <v>0.214</v>
      </c>
      <c r="DU18" s="4">
        <v>0.93169999999999997</v>
      </c>
      <c r="DV18" s="4">
        <v>1.0999999999999999E-2</v>
      </c>
      <c r="DW18" s="5"/>
      <c r="DX18" s="5"/>
      <c r="DY18" s="5"/>
      <c r="DZ18" s="5"/>
      <c r="EA18" s="5"/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>
        <v>0.62549999999999994</v>
      </c>
      <c r="EH18" s="5">
        <v>0.68230000000000002</v>
      </c>
      <c r="EI18" s="5">
        <v>0.21709999999999999</v>
      </c>
      <c r="EJ18" s="5">
        <v>0.85750000000000004</v>
      </c>
      <c r="EK18" s="5">
        <v>5.7000000000000002E-3</v>
      </c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>
        <v>0.62580000000000002</v>
      </c>
      <c r="FG18" s="4">
        <v>0.68320000000000003</v>
      </c>
      <c r="FH18" s="4">
        <v>0.21609999999999999</v>
      </c>
      <c r="FI18" s="4">
        <v>0.85770000000000002</v>
      </c>
      <c r="FJ18" s="4">
        <v>4.0000000000000001E-3</v>
      </c>
      <c r="FK18" s="5"/>
      <c r="FL18" s="5"/>
      <c r="FM18" s="5"/>
      <c r="FN18" s="5"/>
      <c r="FO18" s="5"/>
      <c r="FP18" s="4">
        <f t="shared" si="0"/>
        <v>0.62464137931034469</v>
      </c>
      <c r="FQ18" s="4">
        <f t="shared" si="1"/>
        <v>0.67975172413793095</v>
      </c>
      <c r="FR18" s="4">
        <f t="shared" si="2"/>
        <v>0.2116689655172414</v>
      </c>
      <c r="FS18" s="4">
        <f t="shared" si="3"/>
        <v>0.87222068965517241</v>
      </c>
      <c r="FT18" s="4">
        <f t="shared" si="4"/>
        <v>9.8551724137931011E-3</v>
      </c>
      <c r="FU18" s="1" t="e" cm="1">
        <f t="array" aca="1" ref="FU18" ca="1">CONCATENATE(INDIRECT(ADDRESS(1,MATCH(_xlfn.MINIFS(B18:FO18,metrics.est,"MAE"),B18:FO18,0)+1)), ", ", INDIRECT(ADDRESS(2,MATCH(_xlfn.MINIFS(B18:FO18,metrics.est,"MAE"),B18:FO18,0)+1)))</f>
        <v>#NAME?</v>
      </c>
      <c r="FV18" s="1" t="e" cm="1">
        <f t="array" aca="1" ref="FV18" ca="1">CONCATENATE(INDIRECT(ADDRESS(1,MATCH(_xlfn.MINIFS(B18:FO18,metrics.est,"MSE"),B18:FO18,0)+1)), ", ", INDIRECT(ADDRESS(2,MATCH(_xlfn.MINIFS(B18:FO18,metrics.est,"MSE"),B18:FO18,0)+1)))</f>
        <v>#NAME?</v>
      </c>
      <c r="FW18" s="1" t="e" cm="1">
        <f t="array" aca="1" ref="FW18" ca="1">CONCATENATE(INDIRECT(ADDRESS(1,MATCH(_xlfn.MAXIFS(B18:FO18,metrics.est,"R"),B18:FO18,0)+1)), ", ", INDIRECT(ADDRESS(2,MATCH(_xlfn.MAXIFS(B18:FO18,metrics.est,"R"),B18:FO18,0)+1)))</f>
        <v>#NAME?</v>
      </c>
      <c r="FX18" s="1" t="e" cm="1">
        <f t="array" aca="1" ref="FX18" ca="1">CONCATENATE(INDIRECT(ADDRESS(1,MATCH(_xlfn.MAXIFS(B18:FO18,metrics.est,"Coverage"),B18:FO18,0)+1)), ", ", INDIRECT(ADDRESS(2,MATCH(_xlfn.MAXIFS(B18:FO18,metrics.est,"Coverage"),B18:FO18,0)+1)))</f>
        <v>#NAME?</v>
      </c>
      <c r="FY18" s="1" t="e" cm="1">
        <f t="array" aca="1" ref="FY18" ca="1">CONCATENATE(INDIRECT(ADDRESS(1,MATCH(_xlfn.MINIFS(B18:FO18,metrics.est,"Time"),B18:FO18,0)+1)), ", ", INDIRECT(ADDRESS(2,MATCH(_xlfn.MINIFS(B18:FO18,metrics.est,"Time"),B18:FO18,0)+1)))</f>
        <v>#NAME?</v>
      </c>
    </row>
    <row r="19" spans="1:181" x14ac:dyDescent="0.3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>
        <v>0.79069999999999996</v>
      </c>
      <c r="CT19" s="5">
        <v>1.0956999999999999</v>
      </c>
      <c r="CU19" s="5">
        <v>0.14760000000000001</v>
      </c>
      <c r="CV19" s="5">
        <v>0.34870000000000001</v>
      </c>
      <c r="CW19" s="5">
        <v>2.8999999999999998E-3</v>
      </c>
      <c r="CX19" s="4">
        <v>0.80259999999999998</v>
      </c>
      <c r="CY19" s="4">
        <v>1.1296999999999999</v>
      </c>
      <c r="CZ19" s="4">
        <v>0.12909999999999999</v>
      </c>
      <c r="DA19" s="4">
        <v>0.30170000000000002</v>
      </c>
      <c r="DB19" s="4">
        <v>3.5000000000000001E-3</v>
      </c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>
        <v>0.78080000000000005</v>
      </c>
      <c r="DI19" s="4">
        <v>1.0988</v>
      </c>
      <c r="DJ19" s="4">
        <v>7.4700000000000003E-2</v>
      </c>
      <c r="DK19" s="4">
        <v>0.33119999999999999</v>
      </c>
      <c r="DL19" s="4">
        <v>2.5999999999999999E-3</v>
      </c>
      <c r="DM19" s="5">
        <v>0.70950000000000002</v>
      </c>
      <c r="DN19" s="5">
        <v>0.89710000000000001</v>
      </c>
      <c r="DO19" s="5">
        <v>0.12770000000000001</v>
      </c>
      <c r="DP19" s="5">
        <v>0.60370000000000001</v>
      </c>
      <c r="DQ19" s="5">
        <v>1.1000000000000001E-3</v>
      </c>
      <c r="DR19" s="4">
        <v>0.79610000000000003</v>
      </c>
      <c r="DS19" s="4">
        <v>1.1079000000000001</v>
      </c>
      <c r="DT19" s="4">
        <v>0.13880000000000001</v>
      </c>
      <c r="DU19" s="4">
        <v>0.34849999999999998</v>
      </c>
      <c r="DV19" s="4">
        <v>2.8E-3</v>
      </c>
      <c r="DW19" s="5"/>
      <c r="DX19" s="5"/>
      <c r="DY19" s="5"/>
      <c r="DZ19" s="5"/>
      <c r="EA19" s="5"/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>
        <v>0.78180000000000005</v>
      </c>
      <c r="EH19" s="5">
        <v>1.0985</v>
      </c>
      <c r="EI19" s="5">
        <v>8.1299999999999997E-2</v>
      </c>
      <c r="EJ19" s="5">
        <v>0.33300000000000002</v>
      </c>
      <c r="EK19" s="5">
        <v>2.3E-3</v>
      </c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>
        <v>0.7802</v>
      </c>
      <c r="FG19" s="4">
        <v>1.0944</v>
      </c>
      <c r="FH19" s="4">
        <v>7.9399999999999998E-2</v>
      </c>
      <c r="FI19" s="4">
        <v>0.3342</v>
      </c>
      <c r="FJ19" s="4">
        <v>1.6999999999999999E-3</v>
      </c>
      <c r="FK19" s="5"/>
      <c r="FL19" s="5"/>
      <c r="FM19" s="5"/>
      <c r="FN19" s="5"/>
      <c r="FO19" s="5"/>
      <c r="FP19" s="4">
        <f t="shared" si="0"/>
        <v>0.77902068965517224</v>
      </c>
      <c r="FQ19" s="4">
        <f t="shared" si="1"/>
        <v>1.0766068965517241</v>
      </c>
      <c r="FR19" s="4">
        <f t="shared" si="2"/>
        <v>0.12492758620689653</v>
      </c>
      <c r="FS19" s="4">
        <f t="shared" si="3"/>
        <v>0.35439655172413792</v>
      </c>
      <c r="FT19" s="4">
        <f t="shared" si="4"/>
        <v>3.1413793103448268E-3</v>
      </c>
      <c r="FU19" s="1" t="e" cm="1">
        <f t="array" aca="1" ref="FU19" ca="1">CONCATENATE(INDIRECT(ADDRESS(1,MATCH(_xlfn.MINIFS(B19:FO19,metrics.est,"MAE"),B19:FO19,0)+1)), ", ", INDIRECT(ADDRESS(2,MATCH(_xlfn.MINIFS(B19:FO19,metrics.est,"MAE"),B19:FO19,0)+1)))</f>
        <v>#NAME?</v>
      </c>
      <c r="FV19" s="1" t="e" cm="1">
        <f t="array" aca="1" ref="FV19" ca="1">CONCATENATE(INDIRECT(ADDRESS(1,MATCH(_xlfn.MINIFS(B19:FO19,metrics.est,"MSE"),B19:FO19,0)+1)), ", ", INDIRECT(ADDRESS(2,MATCH(_xlfn.MINIFS(B19:FO19,metrics.est,"MSE"),B19:FO19,0)+1)))</f>
        <v>#NAME?</v>
      </c>
      <c r="FW19" s="1" t="e" cm="1">
        <f t="array" aca="1" ref="FW19" ca="1">CONCATENATE(INDIRECT(ADDRESS(1,MATCH(_xlfn.MAXIFS(B19:FO19,metrics.est,"R"),B19:FO19,0)+1)), ", ", INDIRECT(ADDRESS(2,MATCH(_xlfn.MAXIFS(B19:FO19,metrics.est,"R"),B19:FO19,0)+1)))</f>
        <v>#NAME?</v>
      </c>
      <c r="FX19" s="1" t="e" cm="1">
        <f t="array" aca="1" ref="FX19" ca="1">CONCATENATE(INDIRECT(ADDRESS(1,MATCH(_xlfn.MAXIFS(B19:FO19,metrics.est,"Coverage"),B19:FO19,0)+1)), ", ", INDIRECT(ADDRESS(2,MATCH(_xlfn.MAXIFS(B19:FO19,metrics.est,"Coverage"),B19:FO19,0)+1)))</f>
        <v>#NAME?</v>
      </c>
      <c r="FY19" s="1" t="e" cm="1">
        <f t="array" aca="1" ref="FY19" ca="1">CONCATENATE(INDIRECT(ADDRESS(1,MATCH(_xlfn.MINIFS(B19:FO19,metrics.est,"Time"),B19:FO19,0)+1)), ", ", INDIRECT(ADDRESS(2,MATCH(_xlfn.MINIFS(B19:FO19,metrics.est,"Time"),B19:FO19,0)+1)))</f>
        <v>#NAME?</v>
      </c>
    </row>
    <row r="20" spans="1:181" x14ac:dyDescent="0.3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>
        <v>0.62560000000000004</v>
      </c>
      <c r="CT20" s="5">
        <v>0.68869999999999998</v>
      </c>
      <c r="CU20" s="5">
        <v>0.2112</v>
      </c>
      <c r="CV20" s="5">
        <v>0.9738</v>
      </c>
      <c r="CW20" s="5">
        <v>4.1999999999999997E-3</v>
      </c>
      <c r="CX20" s="4">
        <v>0.62760000000000005</v>
      </c>
      <c r="CY20" s="4">
        <v>0.69499999999999995</v>
      </c>
      <c r="CZ20" s="4">
        <v>0.22459999999999999</v>
      </c>
      <c r="DA20" s="4">
        <v>0.96350000000000002</v>
      </c>
      <c r="DB20" s="4">
        <v>5.1000000000000004E-3</v>
      </c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>
        <v>0.64570000000000005</v>
      </c>
      <c r="DI20" s="4">
        <v>0.74329999999999996</v>
      </c>
      <c r="DJ20" s="4">
        <v>0.2142</v>
      </c>
      <c r="DK20" s="4">
        <v>0.91779999999999995</v>
      </c>
      <c r="DL20" s="4">
        <v>3.3999999999999998E-3</v>
      </c>
      <c r="DM20" s="5">
        <v>0.68920000000000003</v>
      </c>
      <c r="DN20" s="5">
        <v>0.84860000000000002</v>
      </c>
      <c r="DO20" s="5">
        <v>0.16830000000000001</v>
      </c>
      <c r="DP20" s="5">
        <v>0.80500000000000005</v>
      </c>
      <c r="DQ20" s="5">
        <v>1.1999999999999999E-3</v>
      </c>
      <c r="DR20" s="4">
        <v>0.62250000000000005</v>
      </c>
      <c r="DS20" s="4">
        <v>0.68110000000000004</v>
      </c>
      <c r="DT20" s="4">
        <v>0.215</v>
      </c>
      <c r="DU20" s="4">
        <v>0.97409999999999997</v>
      </c>
      <c r="DV20" s="4">
        <v>4.1000000000000003E-3</v>
      </c>
      <c r="DW20" s="5"/>
      <c r="DX20" s="5"/>
      <c r="DY20" s="5"/>
      <c r="DZ20" s="5"/>
      <c r="EA20" s="5"/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>
        <v>0.64610000000000001</v>
      </c>
      <c r="EH20" s="5">
        <v>0.7429</v>
      </c>
      <c r="EI20" s="5">
        <v>0.2135</v>
      </c>
      <c r="EJ20" s="5">
        <v>0.91779999999999995</v>
      </c>
      <c r="EK20" s="5">
        <v>2.8999999999999998E-3</v>
      </c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>
        <v>0.64610000000000001</v>
      </c>
      <c r="FG20" s="4">
        <v>0.74299999999999999</v>
      </c>
      <c r="FH20" s="4">
        <v>0.21249999999999999</v>
      </c>
      <c r="FI20" s="4">
        <v>0.91859999999999997</v>
      </c>
      <c r="FJ20" s="4">
        <v>2.0999999999999999E-3</v>
      </c>
      <c r="FK20" s="5"/>
      <c r="FL20" s="5"/>
      <c r="FM20" s="5"/>
      <c r="FN20" s="5"/>
      <c r="FO20" s="5"/>
      <c r="FP20" s="4">
        <f t="shared" si="0"/>
        <v>0.64093103448275845</v>
      </c>
      <c r="FQ20" s="4">
        <f t="shared" si="1"/>
        <v>0.72946896551724127</v>
      </c>
      <c r="FR20" s="4">
        <f t="shared" si="2"/>
        <v>0.21311724137931035</v>
      </c>
      <c r="FS20" s="4">
        <f t="shared" si="3"/>
        <v>0.92728275862068965</v>
      </c>
      <c r="FT20" s="4">
        <f t="shared" si="4"/>
        <v>4.293103448275863E-3</v>
      </c>
      <c r="FU20" s="1" t="e" cm="1">
        <f t="array" aca="1" ref="FU20" ca="1">CONCATENATE(INDIRECT(ADDRESS(1,MATCH(_xlfn.MINIFS(B20:FO20,metrics.est,"MAE"),B20:FO20,0)+1)), ", ", INDIRECT(ADDRESS(2,MATCH(_xlfn.MINIFS(B20:FO20,metrics.est,"MAE"),B20:FO20,0)+1)))</f>
        <v>#NAME?</v>
      </c>
      <c r="FV20" s="1" t="e" cm="1">
        <f t="array" aca="1" ref="FV20" ca="1">CONCATENATE(INDIRECT(ADDRESS(1,MATCH(_xlfn.MINIFS(B20:FO20,metrics.est,"MSE"),B20:FO20,0)+1)), ", ", INDIRECT(ADDRESS(2,MATCH(_xlfn.MINIFS(B20:FO20,metrics.est,"MSE"),B20:FO20,0)+1)))</f>
        <v>#NAME?</v>
      </c>
      <c r="FW20" s="1" t="e" cm="1">
        <f t="array" aca="1" ref="FW20" ca="1">CONCATENATE(INDIRECT(ADDRESS(1,MATCH(_xlfn.MAXIFS(B20:FO20,metrics.est,"R"),B20:FO20,0)+1)), ", ", INDIRECT(ADDRESS(2,MATCH(_xlfn.MAXIFS(B20:FO20,metrics.est,"R"),B20:FO20,0)+1)))</f>
        <v>#NAME?</v>
      </c>
      <c r="FX20" s="1" t="e" cm="1">
        <f t="array" aca="1" ref="FX20" ca="1">CONCATENATE(INDIRECT(ADDRESS(1,MATCH(_xlfn.MAXIFS(B20:FO20,metrics.est,"Coverage"),B20:FO20,0)+1)), ", ", INDIRECT(ADDRESS(2,MATCH(_xlfn.MAXIFS(B20:FO20,metrics.est,"Coverage"),B20:FO20,0)+1)))</f>
        <v>#NAME?</v>
      </c>
      <c r="FY20" s="1" t="e" cm="1">
        <f t="array" aca="1" ref="FY20" ca="1">CONCATENATE(INDIRECT(ADDRESS(1,MATCH(_xlfn.MINIFS(B20:FO20,metrics.est,"Time"),B20:FO20,0)+1)), ", ", INDIRECT(ADDRESS(2,MATCH(_xlfn.MINIFS(B20:FO20,metrics.est,"Time"),B20:FO20,0)+1)))</f>
        <v>#NAME?</v>
      </c>
    </row>
    <row r="21" spans="1:181" x14ac:dyDescent="0.3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>
        <v>0.624</v>
      </c>
      <c r="CT21" s="5">
        <v>0.68679999999999997</v>
      </c>
      <c r="CU21" s="5">
        <v>0.21690000000000001</v>
      </c>
      <c r="CV21" s="5">
        <v>0.97170000000000001</v>
      </c>
      <c r="CW21" s="5">
        <v>5.1999999999999998E-3</v>
      </c>
      <c r="CX21" s="4">
        <v>0.62560000000000004</v>
      </c>
      <c r="CY21" s="4">
        <v>0.6925</v>
      </c>
      <c r="CZ21" s="4">
        <v>0.23180000000000001</v>
      </c>
      <c r="DA21" s="4">
        <v>0.95909999999999995</v>
      </c>
      <c r="DB21" s="4">
        <v>5.7000000000000002E-3</v>
      </c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>
        <v>0.63770000000000004</v>
      </c>
      <c r="DI21" s="4">
        <v>0.7218</v>
      </c>
      <c r="DJ21" s="4">
        <v>0.21779999999999999</v>
      </c>
      <c r="DK21" s="4">
        <v>0.8891</v>
      </c>
      <c r="DL21" s="4">
        <v>3.3E-3</v>
      </c>
      <c r="DM21" s="5">
        <v>0.68769999999999998</v>
      </c>
      <c r="DN21" s="5">
        <v>0.84240000000000004</v>
      </c>
      <c r="DO21" s="5">
        <v>0.16020000000000001</v>
      </c>
      <c r="DP21" s="5">
        <v>0.73070000000000002</v>
      </c>
      <c r="DQ21" s="5">
        <v>1.1999999999999999E-3</v>
      </c>
      <c r="DR21" s="4">
        <v>0.62070000000000003</v>
      </c>
      <c r="DS21" s="4">
        <v>0.67910000000000004</v>
      </c>
      <c r="DT21" s="4">
        <v>0.2228</v>
      </c>
      <c r="DU21" s="4">
        <v>0.9718</v>
      </c>
      <c r="DV21" s="4">
        <v>4.8999999999999998E-3</v>
      </c>
      <c r="DW21" s="5"/>
      <c r="DX21" s="5"/>
      <c r="DY21" s="5"/>
      <c r="DZ21" s="5"/>
      <c r="EA21" s="5"/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>
        <v>0.63790000000000002</v>
      </c>
      <c r="EH21" s="5">
        <v>0.72089999999999999</v>
      </c>
      <c r="EI21" s="5">
        <v>0.21729999999999999</v>
      </c>
      <c r="EJ21" s="5">
        <v>0.88939999999999997</v>
      </c>
      <c r="EK21" s="5">
        <v>2.8E-3</v>
      </c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>
        <v>0.6381</v>
      </c>
      <c r="FG21" s="4">
        <v>0.72140000000000004</v>
      </c>
      <c r="FH21" s="4">
        <v>0.21609999999999999</v>
      </c>
      <c r="FI21" s="4">
        <v>0.88990000000000002</v>
      </c>
      <c r="FJ21" s="4">
        <v>2.3999999999999998E-3</v>
      </c>
      <c r="FK21" s="5"/>
      <c r="FL21" s="5"/>
      <c r="FM21" s="5"/>
      <c r="FN21" s="5"/>
      <c r="FO21" s="5"/>
      <c r="FP21" s="4">
        <f t="shared" si="0"/>
        <v>0.63698965517241368</v>
      </c>
      <c r="FQ21" s="4">
        <f t="shared" si="1"/>
        <v>0.71966896551724147</v>
      </c>
      <c r="FR21" s="4">
        <f t="shared" si="2"/>
        <v>0.21679999999999999</v>
      </c>
      <c r="FS21" s="4">
        <f t="shared" si="3"/>
        <v>0.9054344827586206</v>
      </c>
      <c r="FT21" s="4">
        <f t="shared" si="4"/>
        <v>4.5206896551724142E-3</v>
      </c>
      <c r="FU21" s="1" t="e" cm="1">
        <f t="array" aca="1" ref="FU21" ca="1">CONCATENATE(INDIRECT(ADDRESS(1,MATCH(_xlfn.MINIFS(B21:FO21,metrics.est,"MAE"),B21:FO21,0)+1)), ", ", INDIRECT(ADDRESS(2,MATCH(_xlfn.MINIFS(B21:FO21,metrics.est,"MAE"),B21:FO21,0)+1)))</f>
        <v>#NAME?</v>
      </c>
      <c r="FV21" s="1" t="e" cm="1">
        <f t="array" aca="1" ref="FV21" ca="1">CONCATENATE(INDIRECT(ADDRESS(1,MATCH(_xlfn.MINIFS(B21:FO21,metrics.est,"MSE"),B21:FO21,0)+1)), ", ", INDIRECT(ADDRESS(2,MATCH(_xlfn.MINIFS(B21:FO21,metrics.est,"MSE"),B21:FO21,0)+1)))</f>
        <v>#NAME?</v>
      </c>
      <c r="FW21" s="1" t="e" cm="1">
        <f t="array" aca="1" ref="FW21" ca="1">CONCATENATE(INDIRECT(ADDRESS(1,MATCH(_xlfn.MAXIFS(B21:FO21,metrics.est,"R"),B21:FO21,0)+1)), ", ", INDIRECT(ADDRESS(2,MATCH(_xlfn.MAXIFS(B21:FO21,metrics.est,"R"),B21:FO21,0)+1)))</f>
        <v>#NAME?</v>
      </c>
      <c r="FX21" s="1" t="e" cm="1">
        <f t="array" aca="1" ref="FX21" ca="1">CONCATENATE(INDIRECT(ADDRESS(1,MATCH(_xlfn.MAXIFS(B21:FO21,metrics.est,"Coverage"),B21:FO21,0)+1)), ", ", INDIRECT(ADDRESS(2,MATCH(_xlfn.MAXIFS(B21:FO21,metrics.est,"Coverage"),B21:FO21,0)+1)))</f>
        <v>#NAME?</v>
      </c>
      <c r="FY21" s="1" t="e" cm="1">
        <f t="array" aca="1" ref="FY21" ca="1">CONCATENATE(INDIRECT(ADDRESS(1,MATCH(_xlfn.MINIFS(B21:FO21,metrics.est,"Time"),B21:FO21,0)+1)), ", ", INDIRECT(ADDRESS(2,MATCH(_xlfn.MINIFS(B21:FO21,metrics.est,"Time"),B21:FO21,0)+1)))</f>
        <v>#NAME?</v>
      </c>
    </row>
    <row r="22" spans="1:181" x14ac:dyDescent="0.3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5">
        <v>0.62529999999999997</v>
      </c>
      <c r="BZ22" s="5">
        <v>0.68779999999999997</v>
      </c>
      <c r="CA22" s="5">
        <v>0.21429999999999999</v>
      </c>
      <c r="CB22" s="5">
        <v>0.95930000000000004</v>
      </c>
      <c r="CC22" s="5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>
        <v>0.62739999999999996</v>
      </c>
      <c r="CT22" s="5">
        <v>0.68579999999999997</v>
      </c>
      <c r="CU22" s="5">
        <v>0.19700000000000001</v>
      </c>
      <c r="CV22" s="5">
        <v>0.97170000000000001</v>
      </c>
      <c r="CW22" s="5">
        <v>3.5000000000000001E-3</v>
      </c>
      <c r="CX22" s="4">
        <v>0.62819999999999998</v>
      </c>
      <c r="CY22" s="4">
        <v>0.69030000000000002</v>
      </c>
      <c r="CZ22" s="4">
        <v>0.21229999999999999</v>
      </c>
      <c r="DA22" s="4">
        <v>0.95909999999999995</v>
      </c>
      <c r="DB22" s="4">
        <v>4.0000000000000001E-3</v>
      </c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>
        <v>0.63660000000000005</v>
      </c>
      <c r="DI22" s="4">
        <v>0.7147</v>
      </c>
      <c r="DJ22" s="4">
        <v>0.2114</v>
      </c>
      <c r="DK22" s="4">
        <v>0.8891</v>
      </c>
      <c r="DL22" s="4">
        <v>3.0999999999999999E-3</v>
      </c>
      <c r="DM22" s="5">
        <v>0.67110000000000003</v>
      </c>
      <c r="DN22" s="5">
        <v>0.79430000000000001</v>
      </c>
      <c r="DO22" s="5">
        <v>0.18</v>
      </c>
      <c r="DP22" s="5">
        <v>0.73070000000000002</v>
      </c>
      <c r="DQ22" s="5">
        <v>1.1999999999999999E-3</v>
      </c>
      <c r="DR22" s="4">
        <v>0.62529999999999997</v>
      </c>
      <c r="DS22" s="4">
        <v>0.68079999999999996</v>
      </c>
      <c r="DT22" s="4">
        <v>0.19939999999999999</v>
      </c>
      <c r="DU22" s="4">
        <v>0.9718</v>
      </c>
      <c r="DV22" s="4">
        <v>3.3999999999999998E-3</v>
      </c>
      <c r="DW22" s="5"/>
      <c r="DX22" s="5"/>
      <c r="DY22" s="5"/>
      <c r="DZ22" s="5"/>
      <c r="EA22" s="5"/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>
        <v>0.63670000000000004</v>
      </c>
      <c r="EH22" s="5">
        <v>0.71340000000000003</v>
      </c>
      <c r="EI22" s="5">
        <v>0.21229999999999999</v>
      </c>
      <c r="EJ22" s="5">
        <v>0.88939999999999997</v>
      </c>
      <c r="EK22" s="5">
        <v>2.5999999999999999E-3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>
        <v>0.63690000000000002</v>
      </c>
      <c r="FG22" s="4">
        <v>0.71360000000000001</v>
      </c>
      <c r="FH22" s="4">
        <v>0.2112</v>
      </c>
      <c r="FI22" s="4">
        <v>0.88990000000000002</v>
      </c>
      <c r="FJ22" s="4">
        <v>2.2000000000000001E-3</v>
      </c>
      <c r="FK22" s="5"/>
      <c r="FL22" s="5"/>
      <c r="FM22" s="5"/>
      <c r="FN22" s="5"/>
      <c r="FO22" s="5"/>
      <c r="FP22" s="4">
        <f t="shared" si="0"/>
        <v>0.63576206896551712</v>
      </c>
      <c r="FQ22" s="4">
        <f t="shared" si="1"/>
        <v>0.70960344827586208</v>
      </c>
      <c r="FR22" s="4">
        <f t="shared" si="2"/>
        <v>0.20783448275862068</v>
      </c>
      <c r="FS22" s="4">
        <f t="shared" si="3"/>
        <v>0.9054344827586206</v>
      </c>
      <c r="FT22" s="4">
        <f t="shared" si="4"/>
        <v>3.4724137931034485E-3</v>
      </c>
      <c r="FU22" s="1" t="e" cm="1">
        <f t="array" aca="1" ref="FU22" ca="1">CONCATENATE(INDIRECT(ADDRESS(1,MATCH(_xlfn.MINIFS(B22:FO22,metrics.est,"MAE"),B22:FO22,0)+1)), ", ", INDIRECT(ADDRESS(2,MATCH(_xlfn.MINIFS(B22:FO22,metrics.est,"MAE"),B22:FO22,0)+1)))</f>
        <v>#NAME?</v>
      </c>
      <c r="FV22" s="1" t="e" cm="1">
        <f t="array" aca="1" ref="FV22" ca="1">CONCATENATE(INDIRECT(ADDRESS(1,MATCH(_xlfn.MINIFS(B22:FO22,metrics.est,"MSE"),B22:FO22,0)+1)), ", ", INDIRECT(ADDRESS(2,MATCH(_xlfn.MINIFS(B22:FO22,metrics.est,"MSE"),B22:FO22,0)+1)))</f>
        <v>#NAME?</v>
      </c>
      <c r="FW22" s="1" t="e" cm="1">
        <f t="array" aca="1" ref="FW22" ca="1">CONCATENATE(INDIRECT(ADDRESS(1,MATCH(_xlfn.MAXIFS(B22:FO22,metrics.est,"R"),B22:FO22,0)+1)), ", ", INDIRECT(ADDRESS(2,MATCH(_xlfn.MAXIFS(B22:FO22,metrics.est,"R"),B22:FO22,0)+1)))</f>
        <v>#NAME?</v>
      </c>
      <c r="FX22" s="1" t="e" cm="1">
        <f t="array" aca="1" ref="FX22" ca="1">CONCATENATE(INDIRECT(ADDRESS(1,MATCH(_xlfn.MAXIFS(B22:FO22,metrics.est,"Coverage"),B22:FO22,0)+1)), ", ", INDIRECT(ADDRESS(2,MATCH(_xlfn.MAXIFS(B22:FO22,metrics.est,"Coverage"),B22:FO22,0)+1)))</f>
        <v>#NAME?</v>
      </c>
      <c r="FY22" s="1" t="e" cm="1">
        <f t="array" aca="1" ref="FY22" ca="1">CONCATENATE(INDIRECT(ADDRESS(1,MATCH(_xlfn.MINIFS(B22:FO22,metrics.est,"Time"),B22:FO22,0)+1)), ", ", INDIRECT(ADDRESS(2,MATCH(_xlfn.MINIFS(B22:FO22,metrics.est,"Time"),B22:FO22,0)+1)))</f>
        <v>#NAME?</v>
      </c>
    </row>
    <row r="23" spans="1:181" x14ac:dyDescent="0.3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5">
        <v>0.62719999999999998</v>
      </c>
      <c r="BZ23" s="5">
        <v>0.69299999999999995</v>
      </c>
      <c r="CA23" s="5">
        <v>0.22040000000000001</v>
      </c>
      <c r="CB23" s="5">
        <v>0.95930000000000004</v>
      </c>
      <c r="CC23" s="5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>
        <v>0.95</v>
      </c>
      <c r="CT23" s="5">
        <v>2.2250000000000001</v>
      </c>
      <c r="CU23" s="5">
        <v>0.33329999999999999</v>
      </c>
      <c r="CV23" s="5">
        <v>2.0000000000000001E-4</v>
      </c>
      <c r="CW23" s="5">
        <v>1.6000000000000001E-3</v>
      </c>
      <c r="CX23" s="4">
        <v>1.2321</v>
      </c>
      <c r="CY23" s="4">
        <v>2.8780000000000001</v>
      </c>
      <c r="CZ23" s="4">
        <v>0.33629999999999999</v>
      </c>
      <c r="DA23" s="4">
        <v>1E-4</v>
      </c>
      <c r="DB23" s="4">
        <v>2.5999999999999999E-3</v>
      </c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>
        <v>0.75</v>
      </c>
      <c r="DI23" s="4">
        <v>1.3837999999999999</v>
      </c>
      <c r="DJ23" s="4">
        <v>0.26929999999999998</v>
      </c>
      <c r="DK23" s="4">
        <v>1E-4</v>
      </c>
      <c r="DL23" s="4">
        <v>3.5999999999999999E-3</v>
      </c>
      <c r="DM23" s="5">
        <v>0.97219999999999995</v>
      </c>
      <c r="DN23" s="5">
        <v>2.3380000000000001</v>
      </c>
      <c r="DO23" s="5">
        <v>0.44259999999999999</v>
      </c>
      <c r="DP23" s="5">
        <v>0</v>
      </c>
      <c r="DQ23" s="5">
        <v>2E-3</v>
      </c>
      <c r="DR23" s="4">
        <v>0.62660000000000005</v>
      </c>
      <c r="DS23" s="4">
        <v>0.68520000000000003</v>
      </c>
      <c r="DT23" s="4">
        <v>0.20519999999999999</v>
      </c>
      <c r="DU23" s="4">
        <v>0.9718</v>
      </c>
      <c r="DV23" s="4">
        <v>3.5000000000000001E-3</v>
      </c>
      <c r="DW23" s="5"/>
      <c r="DX23" s="5"/>
      <c r="DY23" s="5"/>
      <c r="DZ23" s="5"/>
      <c r="EA23" s="5"/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>
        <v>0.63829999999999998</v>
      </c>
      <c r="EH23" s="5">
        <v>0.71709999999999996</v>
      </c>
      <c r="EI23" s="5">
        <v>0.21410000000000001</v>
      </c>
      <c r="EJ23" s="5">
        <v>0.88939999999999997</v>
      </c>
      <c r="EK23" s="5">
        <v>2.5999999999999999E-3</v>
      </c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>
        <v>0.63829999999999998</v>
      </c>
      <c r="FG23" s="4">
        <v>0.71679999999999999</v>
      </c>
      <c r="FH23" s="4">
        <v>0.2137</v>
      </c>
      <c r="FI23" s="4">
        <v>0.88990000000000002</v>
      </c>
      <c r="FJ23" s="4">
        <v>2.2000000000000001E-3</v>
      </c>
      <c r="FK23" s="5"/>
      <c r="FL23" s="5"/>
      <c r="FM23" s="5"/>
      <c r="FN23" s="5"/>
      <c r="FO23" s="5"/>
      <c r="FP23" s="4">
        <f t="shared" si="0"/>
        <v>0.6834758620689656</v>
      </c>
      <c r="FQ23" s="4">
        <f t="shared" si="1"/>
        <v>0.91831379310344818</v>
      </c>
      <c r="FR23" s="4">
        <f t="shared" si="2"/>
        <v>0.23025172413793102</v>
      </c>
      <c r="FS23" s="4">
        <f t="shared" si="3"/>
        <v>0.78301379310344832</v>
      </c>
      <c r="FT23" s="4">
        <f t="shared" si="4"/>
        <v>3.3482758620689656E-3</v>
      </c>
      <c r="FU23" s="1" t="e" cm="1">
        <f t="array" aca="1" ref="FU23" ca="1">CONCATENATE(INDIRECT(ADDRESS(1,MATCH(_xlfn.MINIFS(B23:FO23,metrics.est,"MAE"),B23:FO23,0)+1)), ", ", INDIRECT(ADDRESS(2,MATCH(_xlfn.MINIFS(B23:FO23,metrics.est,"MAE"),B23:FO23,0)+1)))</f>
        <v>#NAME?</v>
      </c>
      <c r="FV23" s="1" t="e" cm="1">
        <f t="array" aca="1" ref="FV23" ca="1">CONCATENATE(INDIRECT(ADDRESS(1,MATCH(_xlfn.MINIFS(B23:FO23,metrics.est,"MSE"),B23:FO23,0)+1)), ", ", INDIRECT(ADDRESS(2,MATCH(_xlfn.MINIFS(B23:FO23,metrics.est,"MSE"),B23:FO23,0)+1)))</f>
        <v>#NAME?</v>
      </c>
      <c r="FW23" s="1" t="e" cm="1">
        <f t="array" aca="1" ref="FW23" ca="1">CONCATENATE(INDIRECT(ADDRESS(1,MATCH(_xlfn.MAXIFS(B23:FO23,metrics.est,"R"),B23:FO23,0)+1)), ", ", INDIRECT(ADDRESS(2,MATCH(_xlfn.MAXIFS(B23:FO23,metrics.est,"R"),B23:FO23,0)+1)))</f>
        <v>#NAME?</v>
      </c>
      <c r="FX23" s="1" t="e" cm="1">
        <f t="array" aca="1" ref="FX23" ca="1">CONCATENATE(INDIRECT(ADDRESS(1,MATCH(_xlfn.MAXIFS(B23:FO23,metrics.est,"Coverage"),B23:FO23,0)+1)), ", ", INDIRECT(ADDRESS(2,MATCH(_xlfn.MAXIFS(B23:FO23,metrics.est,"Coverage"),B23:FO23,0)+1)))</f>
        <v>#NAME?</v>
      </c>
      <c r="FY23" s="1" t="e" cm="1">
        <f t="array" aca="1" ref="FY23" ca="1">CONCATENATE(INDIRECT(ADDRESS(1,MATCH(_xlfn.MINIFS(B23:FO23,metrics.est,"Time"),B23:FO23,0)+1)), ", ", INDIRECT(ADDRESS(2,MATCH(_xlfn.MINIFS(B23:FO23,metrics.est,"Time"),B23:FO23,0)+1)))</f>
        <v>#NAME?</v>
      </c>
    </row>
    <row r="24" spans="1:181" x14ac:dyDescent="0.3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5">
        <v>0.62719999999999998</v>
      </c>
      <c r="BZ24" s="5">
        <v>0.69389999999999996</v>
      </c>
      <c r="CA24" s="5">
        <v>0.21049999999999999</v>
      </c>
      <c r="CB24" s="5">
        <v>0.95930000000000004</v>
      </c>
      <c r="CC24" s="5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>
        <v>0.95</v>
      </c>
      <c r="CT24" s="5">
        <v>2.2250000000000001</v>
      </c>
      <c r="CU24" s="5">
        <v>0.33329999999999999</v>
      </c>
      <c r="CV24" s="5">
        <v>2.0000000000000001E-4</v>
      </c>
      <c r="CW24" s="5">
        <v>1.5E-3</v>
      </c>
      <c r="CX24" s="4">
        <v>1.2321</v>
      </c>
      <c r="CY24" s="4">
        <v>2.8780000000000001</v>
      </c>
      <c r="CZ24" s="4">
        <v>0.33629999999999999</v>
      </c>
      <c r="DA24" s="4">
        <v>1E-4</v>
      </c>
      <c r="DB24" s="4">
        <v>2.5999999999999999E-3</v>
      </c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>
        <v>0.75</v>
      </c>
      <c r="DI24" s="4">
        <v>1.3837999999999999</v>
      </c>
      <c r="DJ24" s="4">
        <v>0.26929999999999998</v>
      </c>
      <c r="DK24" s="4">
        <v>1E-4</v>
      </c>
      <c r="DL24" s="4">
        <v>3.5000000000000001E-3</v>
      </c>
      <c r="DM24" s="5">
        <v>0.97219999999999995</v>
      </c>
      <c r="DN24" s="5">
        <v>2.3380000000000001</v>
      </c>
      <c r="DO24" s="5">
        <v>0.44259999999999999</v>
      </c>
      <c r="DP24" s="5">
        <v>0</v>
      </c>
      <c r="DQ24" s="5">
        <v>2E-3</v>
      </c>
      <c r="DR24" s="4">
        <v>0.62729999999999997</v>
      </c>
      <c r="DS24" s="4">
        <v>0.68730000000000002</v>
      </c>
      <c r="DT24" s="4">
        <v>0.19570000000000001</v>
      </c>
      <c r="DU24" s="4">
        <v>0.9718</v>
      </c>
      <c r="DV24" s="4">
        <v>4.3E-3</v>
      </c>
      <c r="DW24" s="5"/>
      <c r="DX24" s="5"/>
      <c r="DY24" s="5"/>
      <c r="DZ24" s="5"/>
      <c r="EA24" s="5"/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>
        <v>0.6381</v>
      </c>
      <c r="EH24" s="5">
        <v>0.71709999999999996</v>
      </c>
      <c r="EI24" s="5">
        <v>0.2082</v>
      </c>
      <c r="EJ24" s="5">
        <v>0.88939999999999997</v>
      </c>
      <c r="EK24" s="5">
        <v>2.8999999999999998E-3</v>
      </c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>
        <v>0.63819999999999999</v>
      </c>
      <c r="FG24" s="4">
        <v>0.71699999999999997</v>
      </c>
      <c r="FH24" s="4">
        <v>0.20699999999999999</v>
      </c>
      <c r="FI24" s="4">
        <v>0.88990000000000002</v>
      </c>
      <c r="FJ24" s="4">
        <v>2.3999999999999998E-3</v>
      </c>
      <c r="FK24" s="5"/>
      <c r="FL24" s="5"/>
      <c r="FM24" s="5"/>
      <c r="FN24" s="5"/>
      <c r="FO24" s="5"/>
      <c r="FP24" s="4">
        <f t="shared" si="0"/>
        <v>0.68365862068965544</v>
      </c>
      <c r="FQ24" s="4">
        <f t="shared" si="1"/>
        <v>0.91923448275862063</v>
      </c>
      <c r="FR24" s="4">
        <f t="shared" si="2"/>
        <v>0.22383448275862067</v>
      </c>
      <c r="FS24" s="4">
        <f t="shared" si="3"/>
        <v>0.78301379310344832</v>
      </c>
      <c r="FT24" s="4">
        <f t="shared" si="4"/>
        <v>3.793103448275863E-3</v>
      </c>
      <c r="FU24" s="1" t="e" cm="1">
        <f t="array" aca="1" ref="FU24" ca="1">CONCATENATE(INDIRECT(ADDRESS(1,MATCH(_xlfn.MINIFS(B24:FO24,metrics.est,"MAE"),B24:FO24,0)+1)), ", ", INDIRECT(ADDRESS(2,MATCH(_xlfn.MINIFS(B24:FO24,metrics.est,"MAE"),B24:FO24,0)+1)))</f>
        <v>#NAME?</v>
      </c>
      <c r="FV24" s="1" t="e" cm="1">
        <f t="array" aca="1" ref="FV24" ca="1">CONCATENATE(INDIRECT(ADDRESS(1,MATCH(_xlfn.MINIFS(B24:FO24,metrics.est,"MSE"),B24:FO24,0)+1)), ", ", INDIRECT(ADDRESS(2,MATCH(_xlfn.MINIFS(B24:FO24,metrics.est,"MSE"),B24:FO24,0)+1)))</f>
        <v>#NAME?</v>
      </c>
      <c r="FW24" s="1" t="e" cm="1">
        <f t="array" aca="1" ref="FW24" ca="1">CONCATENATE(INDIRECT(ADDRESS(1,MATCH(_xlfn.MAXIFS(B24:FO24,metrics.est,"R"),B24:FO24,0)+1)), ", ", INDIRECT(ADDRESS(2,MATCH(_xlfn.MAXIFS(B24:FO24,metrics.est,"R"),B24:FO24,0)+1)))</f>
        <v>#NAME?</v>
      </c>
      <c r="FX24" s="1" t="e" cm="1">
        <f t="array" aca="1" ref="FX24" ca="1">CONCATENATE(INDIRECT(ADDRESS(1,MATCH(_xlfn.MAXIFS(B24:FO24,metrics.est,"Coverage"),B24:FO24,0)+1)), ", ", INDIRECT(ADDRESS(2,MATCH(_xlfn.MAXIFS(B24:FO24,metrics.est,"Coverage"),B24:FO24,0)+1)))</f>
        <v>#NAME?</v>
      </c>
      <c r="FY24" s="1" t="e" cm="1">
        <f t="array" aca="1" ref="FY24" ca="1">CONCATENATE(INDIRECT(ADDRESS(1,MATCH(_xlfn.MINIFS(B24:FO24,metrics.est,"Time"),B24:FO24,0)+1)), ", ", INDIRECT(ADDRESS(2,MATCH(_xlfn.MINIFS(B24:FO24,metrics.est,"Time"),B24:FO24,0)+1)))</f>
        <v>#NAME?</v>
      </c>
    </row>
    <row r="25" spans="1:181" x14ac:dyDescent="0.3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>
        <v>0.63619999999999999</v>
      </c>
      <c r="CT25" s="5">
        <v>0.71040000000000003</v>
      </c>
      <c r="CU25" s="5">
        <v>0.19439999999999999</v>
      </c>
      <c r="CV25" s="5">
        <v>0.97189999999999999</v>
      </c>
      <c r="CW25" s="5">
        <v>6.8699999999999997E-2</v>
      </c>
      <c r="CX25" s="4">
        <v>0.63539999999999996</v>
      </c>
      <c r="CY25" s="4">
        <v>0.70850000000000002</v>
      </c>
      <c r="CZ25" s="4">
        <v>0.21079999999999999</v>
      </c>
      <c r="DA25" s="4">
        <v>0.95920000000000005</v>
      </c>
      <c r="DB25" s="4">
        <v>0.1019</v>
      </c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>
        <v>0.64510000000000001</v>
      </c>
      <c r="DI25" s="4">
        <v>0.73450000000000004</v>
      </c>
      <c r="DJ25" s="4">
        <v>0.20860000000000001</v>
      </c>
      <c r="DK25" s="4">
        <v>0.90480000000000005</v>
      </c>
      <c r="DL25" s="4">
        <v>6.6600000000000006E-2</v>
      </c>
      <c r="DM25" s="5">
        <v>0.70609999999999995</v>
      </c>
      <c r="DN25" s="5">
        <v>0.86560000000000004</v>
      </c>
      <c r="DO25" s="5">
        <v>0.1431</v>
      </c>
      <c r="DP25" s="5">
        <v>0.77</v>
      </c>
      <c r="DQ25" s="5">
        <v>1.72E-2</v>
      </c>
      <c r="DR25" s="4">
        <v>0.63400000000000001</v>
      </c>
      <c r="DS25" s="4">
        <v>0.70369999999999999</v>
      </c>
      <c r="DT25" s="4">
        <v>0.2</v>
      </c>
      <c r="DU25" s="4">
        <v>0.97240000000000004</v>
      </c>
      <c r="DV25" s="4">
        <v>6.7100000000000007E-2</v>
      </c>
      <c r="DW25" s="5"/>
      <c r="DX25" s="5"/>
      <c r="DY25" s="5"/>
      <c r="DZ25" s="5"/>
      <c r="EA25" s="5"/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>
        <v>0.64559999999999995</v>
      </c>
      <c r="EH25" s="5">
        <v>0.73460000000000003</v>
      </c>
      <c r="EI25" s="5">
        <v>0.2082</v>
      </c>
      <c r="EJ25" s="5">
        <v>0.90490000000000004</v>
      </c>
      <c r="EK25" s="5">
        <v>6.0400000000000002E-2</v>
      </c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>
        <v>0.64629999999999999</v>
      </c>
      <c r="FG25" s="4">
        <v>0.73599999999999999</v>
      </c>
      <c r="FH25" s="4">
        <v>0.20580000000000001</v>
      </c>
      <c r="FI25" s="4">
        <v>0.9052</v>
      </c>
      <c r="FJ25" s="4">
        <v>5.5100000000000003E-2</v>
      </c>
      <c r="FK25" s="5"/>
      <c r="FL25" s="5"/>
      <c r="FM25" s="5"/>
      <c r="FN25" s="5"/>
      <c r="FO25" s="5"/>
      <c r="FP25" s="4">
        <f t="shared" si="0"/>
        <v>0.64770689655172409</v>
      </c>
      <c r="FQ25" s="4">
        <f t="shared" si="1"/>
        <v>0.73778620689655194</v>
      </c>
      <c r="FR25" s="4">
        <f t="shared" si="2"/>
        <v>0.20041034482758618</v>
      </c>
      <c r="FS25" s="4">
        <f t="shared" si="3"/>
        <v>0.91592068965517248</v>
      </c>
      <c r="FT25" s="4">
        <f t="shared" si="4"/>
        <v>8.4031034482758657E-2</v>
      </c>
      <c r="FU25" s="1" t="e" cm="1">
        <f t="array" aca="1" ref="FU25" ca="1">CONCATENATE(INDIRECT(ADDRESS(1,MATCH(_xlfn.MINIFS(B25:FO25,metrics.est,"MAE"),B25:FO25,0)+1)), ", ", INDIRECT(ADDRESS(2,MATCH(_xlfn.MINIFS(B25:FO25,metrics.est,"MAE"),B25:FO25,0)+1)))</f>
        <v>#NAME?</v>
      </c>
      <c r="FV25" s="1" t="e" cm="1">
        <f t="array" aca="1" ref="FV25" ca="1">CONCATENATE(INDIRECT(ADDRESS(1,MATCH(_xlfn.MINIFS(B25:FO25,metrics.est,"MSE"),B25:FO25,0)+1)), ", ", INDIRECT(ADDRESS(2,MATCH(_xlfn.MINIFS(B25:FO25,metrics.est,"MSE"),B25:FO25,0)+1)))</f>
        <v>#NAME?</v>
      </c>
      <c r="FW25" s="1" t="e" cm="1">
        <f t="array" aca="1" ref="FW25" ca="1">CONCATENATE(INDIRECT(ADDRESS(1,MATCH(_xlfn.MAXIFS(B25:FO25,metrics.est,"R"),B25:FO25,0)+1)), ", ", INDIRECT(ADDRESS(2,MATCH(_xlfn.MAXIFS(B25:FO25,metrics.est,"R"),B25:FO25,0)+1)))</f>
        <v>#NAME?</v>
      </c>
      <c r="FX25" s="1" t="e" cm="1">
        <f t="array" aca="1" ref="FX25" ca="1">CONCATENATE(INDIRECT(ADDRESS(1,MATCH(_xlfn.MAXIFS(B25:FO25,metrics.est,"Coverage"),B25:FO25,0)+1)), ", ", INDIRECT(ADDRESS(2,MATCH(_xlfn.MAXIFS(B25:FO25,metrics.est,"Coverage"),B25:FO25,0)+1)))</f>
        <v>#NAME?</v>
      </c>
      <c r="FY25" s="1" t="e" cm="1">
        <f t="array" aca="1" ref="FY25" ca="1">CONCATENATE(INDIRECT(ADDRESS(1,MATCH(_xlfn.MINIFS(B25:FO25,metrics.est,"Time"),B25:FO25,0)+1)), ", ", INDIRECT(ADDRESS(2,MATCH(_xlfn.MINIFS(B25:FO25,metrics.est,"Time"),B25:FO25,0)+1)))</f>
        <v>#NAME?</v>
      </c>
    </row>
    <row r="26" spans="1:181" x14ac:dyDescent="0.3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>
        <v>0.62580000000000002</v>
      </c>
      <c r="CT26" s="5">
        <v>0.68379999999999996</v>
      </c>
      <c r="CU26" s="5">
        <v>0.20319999999999999</v>
      </c>
      <c r="CV26" s="5">
        <v>0.97170000000000001</v>
      </c>
      <c r="CW26" s="5">
        <v>5.4000000000000003E-3</v>
      </c>
      <c r="CX26" s="4">
        <v>0.62729999999999997</v>
      </c>
      <c r="CY26" s="4">
        <v>0.68920000000000003</v>
      </c>
      <c r="CZ26" s="4">
        <v>0.2162</v>
      </c>
      <c r="DA26" s="4">
        <v>0.95909999999999995</v>
      </c>
      <c r="DB26" s="4">
        <v>6.7000000000000002E-3</v>
      </c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>
        <v>0.63629999999999998</v>
      </c>
      <c r="DI26" s="4">
        <v>0.71419999999999995</v>
      </c>
      <c r="DJ26" s="4">
        <v>0.21249999999999999</v>
      </c>
      <c r="DK26" s="4">
        <v>0.8891</v>
      </c>
      <c r="DL26" s="4">
        <v>3.8E-3</v>
      </c>
      <c r="DM26" s="5">
        <v>0.67030000000000001</v>
      </c>
      <c r="DN26" s="5">
        <v>0.79239999999999999</v>
      </c>
      <c r="DO26" s="5">
        <v>0.18160000000000001</v>
      </c>
      <c r="DP26" s="5">
        <v>0.73070000000000002</v>
      </c>
      <c r="DQ26" s="5">
        <v>1.4E-3</v>
      </c>
      <c r="DR26" s="4">
        <v>0.62370000000000003</v>
      </c>
      <c r="DS26" s="4">
        <v>0.67869999999999997</v>
      </c>
      <c r="DT26" s="4">
        <v>0.2064</v>
      </c>
      <c r="DU26" s="4">
        <v>0.9718</v>
      </c>
      <c r="DV26" s="4">
        <v>5.4000000000000003E-3</v>
      </c>
      <c r="DW26" s="5"/>
      <c r="DX26" s="5"/>
      <c r="DY26" s="5"/>
      <c r="DZ26" s="5"/>
      <c r="EA26" s="5"/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>
        <v>0.63649999999999995</v>
      </c>
      <c r="EH26" s="5">
        <v>0.71309999999999996</v>
      </c>
      <c r="EI26" s="5">
        <v>0.21310000000000001</v>
      </c>
      <c r="EJ26" s="5">
        <v>0.88939999999999997</v>
      </c>
      <c r="EK26" s="5">
        <v>3.5000000000000001E-3</v>
      </c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>
        <v>0.63660000000000005</v>
      </c>
      <c r="FG26" s="4">
        <v>0.71319999999999995</v>
      </c>
      <c r="FH26" s="4">
        <v>0.21249999999999999</v>
      </c>
      <c r="FI26" s="4">
        <v>0.88990000000000002</v>
      </c>
      <c r="FJ26" s="4">
        <v>2.5000000000000001E-3</v>
      </c>
      <c r="FK26" s="5"/>
      <c r="FL26" s="5"/>
      <c r="FM26" s="5"/>
      <c r="FN26" s="5"/>
      <c r="FO26" s="5"/>
      <c r="FP26" s="4">
        <f t="shared" si="0"/>
        <v>0.63501379310344841</v>
      </c>
      <c r="FQ26" s="4">
        <f t="shared" si="1"/>
        <v>0.70852413793103453</v>
      </c>
      <c r="FR26" s="4">
        <f t="shared" si="2"/>
        <v>0.21080344827586209</v>
      </c>
      <c r="FS26" s="4">
        <f t="shared" si="3"/>
        <v>0.9054344827586206</v>
      </c>
      <c r="FT26" s="4">
        <f t="shared" si="4"/>
        <v>4.8827586206896551E-3</v>
      </c>
      <c r="FU26" s="1" t="e" cm="1">
        <f t="array" aca="1" ref="FU26" ca="1">CONCATENATE(INDIRECT(ADDRESS(1,MATCH(_xlfn.MINIFS(B26:FO26,metrics.est,"MAE"),B26:FO26,0)+1)), ", ", INDIRECT(ADDRESS(2,MATCH(_xlfn.MINIFS(B26:FO26,metrics.est,"MAE"),B26:FO26,0)+1)))</f>
        <v>#NAME?</v>
      </c>
      <c r="FV26" s="1" t="e" cm="1">
        <f t="array" aca="1" ref="FV26" ca="1">CONCATENATE(INDIRECT(ADDRESS(1,MATCH(_xlfn.MINIFS(B26:FO26,metrics.est,"MSE"),B26:FO26,0)+1)), ", ", INDIRECT(ADDRESS(2,MATCH(_xlfn.MINIFS(B26:FO26,metrics.est,"MSE"),B26:FO26,0)+1)))</f>
        <v>#NAME?</v>
      </c>
      <c r="FW26" s="1" t="e" cm="1">
        <f t="array" aca="1" ref="FW26" ca="1">CONCATENATE(INDIRECT(ADDRESS(1,MATCH(_xlfn.MAXIFS(B26:FO26,metrics.est,"R"),B26:FO26,0)+1)), ", ", INDIRECT(ADDRESS(2,MATCH(_xlfn.MAXIFS(B26:FO26,metrics.est,"R"),B26:FO26,0)+1)))</f>
        <v>#NAME?</v>
      </c>
      <c r="FX26" s="1" t="e" cm="1">
        <f t="array" aca="1" ref="FX26" ca="1">CONCATENATE(INDIRECT(ADDRESS(1,MATCH(_xlfn.MAXIFS(B26:FO26,metrics.est,"Coverage"),B26:FO26,0)+1)), ", ", INDIRECT(ADDRESS(2,MATCH(_xlfn.MAXIFS(B26:FO26,metrics.est,"Coverage"),B26:FO26,0)+1)))</f>
        <v>#NAME?</v>
      </c>
      <c r="FY26" s="1" t="e" cm="1">
        <f t="array" aca="1" ref="FY26" ca="1">CONCATENATE(INDIRECT(ADDRESS(1,MATCH(_xlfn.MINIFS(B26:FO26,metrics.est,"Time"),B26:FO26,0)+1)), ", ", INDIRECT(ADDRESS(2,MATCH(_xlfn.MINIFS(B26:FO26,metrics.est,"Time"),B26:FO26,0)+1)))</f>
        <v>#NAME?</v>
      </c>
    </row>
    <row r="27" spans="1:181" x14ac:dyDescent="0.3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>
        <v>0.62090000000000001</v>
      </c>
      <c r="CT27" s="5">
        <v>0.6754</v>
      </c>
      <c r="CU27" s="5">
        <v>0.21659999999999999</v>
      </c>
      <c r="CV27" s="5">
        <v>0.9738</v>
      </c>
      <c r="CW27" s="5">
        <v>3.3E-3</v>
      </c>
      <c r="CX27" s="4">
        <v>0.62429999999999997</v>
      </c>
      <c r="CY27" s="4">
        <v>0.68569999999999998</v>
      </c>
      <c r="CZ27" s="4">
        <v>0.23</v>
      </c>
      <c r="DA27" s="4">
        <v>0.96350000000000002</v>
      </c>
      <c r="DB27" s="4">
        <v>4.1999999999999997E-3</v>
      </c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>
        <v>0.64470000000000005</v>
      </c>
      <c r="DI27" s="4">
        <v>0.73980000000000001</v>
      </c>
      <c r="DJ27" s="4">
        <v>0.2165</v>
      </c>
      <c r="DK27" s="4">
        <v>0.91779999999999995</v>
      </c>
      <c r="DL27" s="4">
        <v>3.0000000000000001E-3</v>
      </c>
      <c r="DM27" s="5">
        <v>0.69110000000000005</v>
      </c>
      <c r="DN27" s="5">
        <v>0.8528</v>
      </c>
      <c r="DO27" s="5">
        <v>0.16470000000000001</v>
      </c>
      <c r="DP27" s="5">
        <v>0.80500000000000005</v>
      </c>
      <c r="DQ27" s="5">
        <v>1.2999999999999999E-3</v>
      </c>
      <c r="DR27" s="4">
        <v>0.61850000000000005</v>
      </c>
      <c r="DS27" s="4">
        <v>0.66969999999999996</v>
      </c>
      <c r="DT27" s="4">
        <v>0.2215</v>
      </c>
      <c r="DU27" s="4">
        <v>0.97409999999999997</v>
      </c>
      <c r="DV27" s="4">
        <v>3.3E-3</v>
      </c>
      <c r="DW27" s="5"/>
      <c r="DX27" s="5"/>
      <c r="DY27" s="5"/>
      <c r="DZ27" s="5"/>
      <c r="EA27" s="5"/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>
        <v>0.64510000000000001</v>
      </c>
      <c r="EH27" s="5">
        <v>0.73980000000000001</v>
      </c>
      <c r="EI27" s="5">
        <v>0.2157</v>
      </c>
      <c r="EJ27" s="5">
        <v>0.91779999999999995</v>
      </c>
      <c r="EK27" s="5">
        <v>2.5999999999999999E-3</v>
      </c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>
        <v>0.64500000000000002</v>
      </c>
      <c r="FG27" s="4">
        <v>0.73950000000000005</v>
      </c>
      <c r="FH27" s="4">
        <v>0.21479999999999999</v>
      </c>
      <c r="FI27" s="4">
        <v>0.91859999999999997</v>
      </c>
      <c r="FJ27" s="4">
        <v>1.9E-3</v>
      </c>
      <c r="FK27" s="5"/>
      <c r="FL27" s="5"/>
      <c r="FM27" s="5"/>
      <c r="FN27" s="5"/>
      <c r="FO27" s="5"/>
      <c r="FP27" s="4">
        <f t="shared" si="0"/>
        <v>0.63909310344827586</v>
      </c>
      <c r="FQ27" s="4">
        <f t="shared" si="1"/>
        <v>0.72386896551724111</v>
      </c>
      <c r="FR27" s="4">
        <f t="shared" si="2"/>
        <v>0.21641379310344827</v>
      </c>
      <c r="FS27" s="4">
        <f t="shared" si="3"/>
        <v>0.92728275862068965</v>
      </c>
      <c r="FT27" s="4">
        <f t="shared" si="4"/>
        <v>3.3275862068965515E-3</v>
      </c>
      <c r="FU27" s="1" t="e" cm="1">
        <f t="array" aca="1" ref="FU27" ca="1">CONCATENATE(INDIRECT(ADDRESS(1,MATCH(_xlfn.MINIFS(B27:FO27,metrics.est,"MAE"),B27:FO27,0)+1)), ", ", INDIRECT(ADDRESS(2,MATCH(_xlfn.MINIFS(B27:FO27,metrics.est,"MAE"),B27:FO27,0)+1)))</f>
        <v>#NAME?</v>
      </c>
      <c r="FV27" s="1" t="e" cm="1">
        <f t="array" aca="1" ref="FV27" ca="1">CONCATENATE(INDIRECT(ADDRESS(1,MATCH(_xlfn.MINIFS(B27:FO27,metrics.est,"MSE"),B27:FO27,0)+1)), ", ", INDIRECT(ADDRESS(2,MATCH(_xlfn.MINIFS(B27:FO27,metrics.est,"MSE"),B27:FO27,0)+1)))</f>
        <v>#NAME?</v>
      </c>
      <c r="FW27" s="1" t="e" cm="1">
        <f t="array" aca="1" ref="FW27" ca="1">CONCATENATE(INDIRECT(ADDRESS(1,MATCH(_xlfn.MAXIFS(B27:FO27,metrics.est,"R"),B27:FO27,0)+1)), ", ", INDIRECT(ADDRESS(2,MATCH(_xlfn.MAXIFS(B27:FO27,metrics.est,"R"),B27:FO27,0)+1)))</f>
        <v>#NAME?</v>
      </c>
      <c r="FX27" s="1" t="e" cm="1">
        <f t="array" aca="1" ref="FX27" ca="1">CONCATENATE(INDIRECT(ADDRESS(1,MATCH(_xlfn.MAXIFS(B27:FO27,metrics.est,"Coverage"),B27:FO27,0)+1)), ", ", INDIRECT(ADDRESS(2,MATCH(_xlfn.MAXIFS(B27:FO27,metrics.est,"Coverage"),B27:FO27,0)+1)))</f>
        <v>#NAME?</v>
      </c>
      <c r="FY27" s="1" t="e" cm="1">
        <f t="array" aca="1" ref="FY27" ca="1">CONCATENATE(INDIRECT(ADDRESS(1,MATCH(_xlfn.MINIFS(B27:FO27,metrics.est,"Time"),B27:FO27,0)+1)), ", ", INDIRECT(ADDRESS(2,MATCH(_xlfn.MINIFS(B27:FO27,metrics.est,"Time"),B27:FO27,0)+1)))</f>
        <v>#NAME?</v>
      </c>
    </row>
    <row r="28" spans="1:181" x14ac:dyDescent="0.3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>
        <v>0.62419999999999998</v>
      </c>
      <c r="CT28" s="5">
        <v>0.68630000000000002</v>
      </c>
      <c r="CU28" s="5">
        <v>0.22109999999999999</v>
      </c>
      <c r="CV28" s="5">
        <v>0.9738</v>
      </c>
      <c r="CW28" s="5">
        <v>4.3E-3</v>
      </c>
      <c r="CX28" s="4">
        <v>0.62760000000000005</v>
      </c>
      <c r="CY28" s="4">
        <v>0.69540000000000002</v>
      </c>
      <c r="CZ28" s="4">
        <v>0.23219999999999999</v>
      </c>
      <c r="DA28" s="4">
        <v>0.96350000000000002</v>
      </c>
      <c r="DB28" s="4">
        <v>5.4000000000000003E-3</v>
      </c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>
        <v>0.6462</v>
      </c>
      <c r="DI28" s="4">
        <v>0.74419999999999997</v>
      </c>
      <c r="DJ28" s="4">
        <v>0.21560000000000001</v>
      </c>
      <c r="DK28" s="4">
        <v>0.91779999999999995</v>
      </c>
      <c r="DL28" s="4">
        <v>3.3E-3</v>
      </c>
      <c r="DM28" s="5">
        <v>0.69140000000000001</v>
      </c>
      <c r="DN28" s="5">
        <v>0.85429999999999995</v>
      </c>
      <c r="DO28" s="5">
        <v>0.16639999999999999</v>
      </c>
      <c r="DP28" s="5">
        <v>0.80500000000000005</v>
      </c>
      <c r="DQ28" s="5">
        <v>1.2999999999999999E-3</v>
      </c>
      <c r="DR28" s="4">
        <v>0.62090000000000001</v>
      </c>
      <c r="DS28" s="4">
        <v>0.67859999999999998</v>
      </c>
      <c r="DT28" s="4">
        <v>0.2291</v>
      </c>
      <c r="DU28" s="4">
        <v>0.97409999999999997</v>
      </c>
      <c r="DV28" s="4">
        <v>4.1999999999999997E-3</v>
      </c>
      <c r="DW28" s="5"/>
      <c r="DX28" s="5"/>
      <c r="DY28" s="5"/>
      <c r="DZ28" s="5"/>
      <c r="EA28" s="5"/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>
        <v>0.64639999999999997</v>
      </c>
      <c r="EH28" s="5">
        <v>0.74360000000000004</v>
      </c>
      <c r="EI28" s="5">
        <v>0.2145</v>
      </c>
      <c r="EJ28" s="5">
        <v>0.91779999999999995</v>
      </c>
      <c r="EK28" s="5">
        <v>3.0000000000000001E-3</v>
      </c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>
        <v>0.64649999999999996</v>
      </c>
      <c r="FG28" s="4">
        <v>0.74380000000000002</v>
      </c>
      <c r="FH28" s="4">
        <v>0.21360000000000001</v>
      </c>
      <c r="FI28" s="4">
        <v>0.91859999999999997</v>
      </c>
      <c r="FJ28" s="4">
        <v>2.0999999999999999E-3</v>
      </c>
      <c r="FK28" s="5"/>
      <c r="FL28" s="5"/>
      <c r="FM28" s="5"/>
      <c r="FN28" s="5"/>
      <c r="FO28" s="5"/>
      <c r="FP28" s="4">
        <f t="shared" si="0"/>
        <v>0.64110344827586208</v>
      </c>
      <c r="FQ28" s="4">
        <f t="shared" si="1"/>
        <v>0.73021034482758618</v>
      </c>
      <c r="FR28" s="4">
        <f t="shared" si="2"/>
        <v>0.21811034482758618</v>
      </c>
      <c r="FS28" s="4">
        <f t="shared" si="3"/>
        <v>0.92728275862068965</v>
      </c>
      <c r="FT28" s="4">
        <f t="shared" si="4"/>
        <v>4.0724137931034471E-3</v>
      </c>
      <c r="FU28" s="1" t="e" cm="1">
        <f t="array" aca="1" ref="FU28" ca="1">CONCATENATE(INDIRECT(ADDRESS(1,MATCH(_xlfn.MINIFS(B28:FO28,metrics.est,"MAE"),B28:FO28,0)+1)), ", ", INDIRECT(ADDRESS(2,MATCH(_xlfn.MINIFS(B28:FO28,metrics.est,"MAE"),B28:FO28,0)+1)))</f>
        <v>#NAME?</v>
      </c>
      <c r="FV28" s="1" t="e" cm="1">
        <f t="array" aca="1" ref="FV28" ca="1">CONCATENATE(INDIRECT(ADDRESS(1,MATCH(_xlfn.MINIFS(B28:FO28,metrics.est,"MSE"),B28:FO28,0)+1)), ", ", INDIRECT(ADDRESS(2,MATCH(_xlfn.MINIFS(B28:FO28,metrics.est,"MSE"),B28:FO28,0)+1)))</f>
        <v>#NAME?</v>
      </c>
      <c r="FW28" s="1" t="e" cm="1">
        <f t="array" aca="1" ref="FW28" ca="1">CONCATENATE(INDIRECT(ADDRESS(1,MATCH(_xlfn.MAXIFS(B28:FO28,metrics.est,"R"),B28:FO28,0)+1)), ", ", INDIRECT(ADDRESS(2,MATCH(_xlfn.MAXIFS(B28:FO28,metrics.est,"R"),B28:FO28,0)+1)))</f>
        <v>#NAME?</v>
      </c>
      <c r="FX28" s="1" t="e" cm="1">
        <f t="array" aca="1" ref="FX28" ca="1">CONCATENATE(INDIRECT(ADDRESS(1,MATCH(_xlfn.MAXIFS(B28:FO28,metrics.est,"Coverage"),B28:FO28,0)+1)), ", ", INDIRECT(ADDRESS(2,MATCH(_xlfn.MAXIFS(B28:FO28,metrics.est,"Coverage"),B28:FO28,0)+1)))</f>
        <v>#NAME?</v>
      </c>
      <c r="FY28" s="1" t="e" cm="1">
        <f t="array" aca="1" ref="FY28" ca="1">CONCATENATE(INDIRECT(ADDRESS(1,MATCH(_xlfn.MINIFS(B28:FO28,metrics.est,"Time"),B28:FO28,0)+1)), ", ", INDIRECT(ADDRESS(2,MATCH(_xlfn.MINIFS(B28:FO28,metrics.est,"Time"),B28:FO28,0)+1)))</f>
        <v>#NAME?</v>
      </c>
    </row>
    <row r="29" spans="1:181" x14ac:dyDescent="0.3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>
        <v>0.62670000000000003</v>
      </c>
      <c r="CT29" s="5">
        <v>0.6835</v>
      </c>
      <c r="CU29" s="5">
        <v>0.19400000000000001</v>
      </c>
      <c r="CV29" s="5">
        <v>0.97170000000000001</v>
      </c>
      <c r="CW29" s="5">
        <v>8.3000000000000001E-3</v>
      </c>
      <c r="CX29" s="4">
        <v>0.62780000000000002</v>
      </c>
      <c r="CY29" s="4">
        <v>0.68889999999999996</v>
      </c>
      <c r="CZ29" s="4">
        <v>0.21179999999999999</v>
      </c>
      <c r="DA29" s="4">
        <v>0.95909999999999995</v>
      </c>
      <c r="DB29" s="4">
        <v>7.3000000000000001E-3</v>
      </c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>
        <v>0.63729999999999998</v>
      </c>
      <c r="DI29" s="4">
        <v>0.71630000000000005</v>
      </c>
      <c r="DJ29" s="4">
        <v>0.2104</v>
      </c>
      <c r="DK29" s="4">
        <v>0.8891</v>
      </c>
      <c r="DL29" s="4">
        <v>3.3E-3</v>
      </c>
      <c r="DM29" s="5">
        <v>0.67269999999999996</v>
      </c>
      <c r="DN29" s="5">
        <v>0.79900000000000004</v>
      </c>
      <c r="DO29" s="5">
        <v>0.17860000000000001</v>
      </c>
      <c r="DP29" s="5">
        <v>0.73070000000000002</v>
      </c>
      <c r="DQ29" s="5">
        <v>1.2999999999999999E-3</v>
      </c>
      <c r="DR29" s="4">
        <v>0.62460000000000004</v>
      </c>
      <c r="DS29" s="4">
        <v>0.67849999999999999</v>
      </c>
      <c r="DT29" s="4">
        <v>0.19939999999999999</v>
      </c>
      <c r="DU29" s="4">
        <v>0.9718</v>
      </c>
      <c r="DV29" s="4">
        <v>8.3000000000000001E-3</v>
      </c>
      <c r="DW29" s="5"/>
      <c r="DX29" s="5"/>
      <c r="DY29" s="5"/>
      <c r="DZ29" s="5"/>
      <c r="EA29" s="5"/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>
        <v>0.63739999999999997</v>
      </c>
      <c r="EH29" s="5">
        <v>0.71519999999999995</v>
      </c>
      <c r="EI29" s="5">
        <v>0.21160000000000001</v>
      </c>
      <c r="EJ29" s="5">
        <v>0.88939999999999997</v>
      </c>
      <c r="EK29" s="5">
        <v>3.0000000000000001E-3</v>
      </c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>
        <v>0.63749999999999996</v>
      </c>
      <c r="FG29" s="4">
        <v>0.71540000000000004</v>
      </c>
      <c r="FH29" s="4">
        <v>0.21049999999999999</v>
      </c>
      <c r="FI29" s="4">
        <v>0.88990000000000002</v>
      </c>
      <c r="FJ29" s="4">
        <v>2.3E-3</v>
      </c>
      <c r="FK29" s="5"/>
      <c r="FL29" s="5"/>
      <c r="FM29" s="5"/>
      <c r="FN29" s="5"/>
      <c r="FO29" s="5"/>
      <c r="FP29" s="4">
        <f t="shared" si="0"/>
        <v>0.63602068965517244</v>
      </c>
      <c r="FQ29" s="4">
        <f t="shared" si="1"/>
        <v>0.71004137931034483</v>
      </c>
      <c r="FR29" s="4">
        <f t="shared" si="2"/>
        <v>0.20688620689655168</v>
      </c>
      <c r="FS29" s="4">
        <f t="shared" si="3"/>
        <v>0.9054344827586206</v>
      </c>
      <c r="FT29" s="4">
        <f t="shared" si="4"/>
        <v>5.4241379310344829E-3</v>
      </c>
      <c r="FU29" s="1" t="e" cm="1">
        <f t="array" aca="1" ref="FU29" ca="1">CONCATENATE(INDIRECT(ADDRESS(1,MATCH(_xlfn.MINIFS(B29:FO29,metrics.est,"MAE"),B29:FO29,0)+1)), ", ", INDIRECT(ADDRESS(2,MATCH(_xlfn.MINIFS(B29:FO29,metrics.est,"MAE"),B29:FO29,0)+1)))</f>
        <v>#NAME?</v>
      </c>
      <c r="FV29" s="1" t="e" cm="1">
        <f t="array" aca="1" ref="FV29" ca="1">CONCATENATE(INDIRECT(ADDRESS(1,MATCH(_xlfn.MINIFS(B29:FO29,metrics.est,"MSE"),B29:FO29,0)+1)), ", ", INDIRECT(ADDRESS(2,MATCH(_xlfn.MINIFS(B29:FO29,metrics.est,"MSE"),B29:FO29,0)+1)))</f>
        <v>#NAME?</v>
      </c>
      <c r="FW29" s="1" t="e" cm="1">
        <f t="array" aca="1" ref="FW29" ca="1">CONCATENATE(INDIRECT(ADDRESS(1,MATCH(_xlfn.MAXIFS(B29:FO29,metrics.est,"R"),B29:FO29,0)+1)), ", ", INDIRECT(ADDRESS(2,MATCH(_xlfn.MAXIFS(B29:FO29,metrics.est,"R"),B29:FO29,0)+1)))</f>
        <v>#NAME?</v>
      </c>
      <c r="FX29" s="1" t="e" cm="1">
        <f t="array" aca="1" ref="FX29" ca="1">CONCATENATE(INDIRECT(ADDRESS(1,MATCH(_xlfn.MAXIFS(B29:FO29,metrics.est,"Coverage"),B29:FO29,0)+1)), ", ", INDIRECT(ADDRESS(2,MATCH(_xlfn.MAXIFS(B29:FO29,metrics.est,"Coverage"),B29:FO29,0)+1)))</f>
        <v>#NAME?</v>
      </c>
      <c r="FY29" s="1" t="e" cm="1">
        <f t="array" aca="1" ref="FY29" ca="1">CONCATENATE(INDIRECT(ADDRESS(1,MATCH(_xlfn.MINIFS(B29:FO29,metrics.est,"Time"),B29:FO29,0)+1)), ", ", INDIRECT(ADDRESS(2,MATCH(_xlfn.MINIFS(B29:FO29,metrics.est,"Time"),B29:FO29,0)+1)))</f>
        <v>#NAME?</v>
      </c>
    </row>
    <row r="30" spans="1:181" x14ac:dyDescent="0.3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>
        <v>0.95</v>
      </c>
      <c r="CT30" s="5">
        <v>2.2250000000000001</v>
      </c>
      <c r="CU30" s="5">
        <v>0.33329999999999999</v>
      </c>
      <c r="CV30" s="5">
        <v>2.0000000000000001E-4</v>
      </c>
      <c r="CW30" s="5">
        <v>1.6000000000000001E-3</v>
      </c>
      <c r="CX30" s="4">
        <v>1.2321</v>
      </c>
      <c r="CY30" s="4">
        <v>2.8780000000000001</v>
      </c>
      <c r="CZ30" s="4">
        <v>0.33629999999999999</v>
      </c>
      <c r="DA30" s="4">
        <v>1E-4</v>
      </c>
      <c r="DB30" s="4">
        <v>3.0999999999999999E-3</v>
      </c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>
        <v>0.75</v>
      </c>
      <c r="DI30" s="4">
        <v>1.3837999999999999</v>
      </c>
      <c r="DJ30" s="4">
        <v>0.26929999999999998</v>
      </c>
      <c r="DK30" s="4">
        <v>1E-4</v>
      </c>
      <c r="DL30" s="4">
        <v>3.5999999999999999E-3</v>
      </c>
      <c r="DM30" s="5">
        <v>0.97219999999999995</v>
      </c>
      <c r="DN30" s="5">
        <v>2.3380000000000001</v>
      </c>
      <c r="DO30" s="5">
        <v>0.44259999999999999</v>
      </c>
      <c r="DP30" s="5">
        <v>0</v>
      </c>
      <c r="DQ30" s="5">
        <v>2.0999999999999999E-3</v>
      </c>
      <c r="DR30" s="4">
        <v>0.62580000000000002</v>
      </c>
      <c r="DS30" s="4">
        <v>0.68289999999999995</v>
      </c>
      <c r="DT30" s="4">
        <v>0.2011</v>
      </c>
      <c r="DU30" s="4">
        <v>0.9718</v>
      </c>
      <c r="DV30" s="4">
        <v>3.5000000000000001E-3</v>
      </c>
      <c r="DW30" s="5"/>
      <c r="DX30" s="5"/>
      <c r="DY30" s="5"/>
      <c r="DZ30" s="5"/>
      <c r="EA30" s="5"/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>
        <v>0.63719999999999999</v>
      </c>
      <c r="EH30" s="5">
        <v>0.71499999999999997</v>
      </c>
      <c r="EI30" s="5">
        <v>0.21240000000000001</v>
      </c>
      <c r="EJ30" s="5">
        <v>0.88939999999999997</v>
      </c>
      <c r="EK30" s="5">
        <v>2.7000000000000001E-3</v>
      </c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>
        <v>0.63729999999999998</v>
      </c>
      <c r="FG30" s="4">
        <v>0.71530000000000005</v>
      </c>
      <c r="FH30" s="4">
        <v>0.21129999999999999</v>
      </c>
      <c r="FI30" s="4">
        <v>0.88990000000000002</v>
      </c>
      <c r="FJ30" s="4">
        <v>2.5999999999999999E-3</v>
      </c>
      <c r="FK30" s="5"/>
      <c r="FL30" s="5"/>
      <c r="FM30" s="5"/>
      <c r="FN30" s="5"/>
      <c r="FO30" s="5"/>
      <c r="FP30" s="4">
        <f t="shared" si="0"/>
        <v>0.68277931034482742</v>
      </c>
      <c r="FQ30" s="4">
        <f t="shared" si="1"/>
        <v>0.91681724137931042</v>
      </c>
      <c r="FR30" s="4">
        <f t="shared" si="2"/>
        <v>0.22697241379310348</v>
      </c>
      <c r="FS30" s="4">
        <f t="shared" si="3"/>
        <v>0.78301379310344832</v>
      </c>
      <c r="FT30" s="4">
        <f t="shared" si="4"/>
        <v>3.4413793103448284E-3</v>
      </c>
      <c r="FU30" s="1" t="e" cm="1">
        <f t="array" aca="1" ref="FU30" ca="1">CONCATENATE(INDIRECT(ADDRESS(1,MATCH(_xlfn.MINIFS(B30:FO30,metrics.est,"MAE"),B30:FO30,0)+1)), ", ", INDIRECT(ADDRESS(2,MATCH(_xlfn.MINIFS(B30:FO30,metrics.est,"MAE"),B30:FO30,0)+1)))</f>
        <v>#NAME?</v>
      </c>
      <c r="FV30" s="1" t="e" cm="1">
        <f t="array" aca="1" ref="FV30" ca="1">CONCATENATE(INDIRECT(ADDRESS(1,MATCH(_xlfn.MINIFS(B30:FO30,metrics.est,"MSE"),B30:FO30,0)+1)), ", ", INDIRECT(ADDRESS(2,MATCH(_xlfn.MINIFS(B30:FO30,metrics.est,"MSE"),B30:FO30,0)+1)))</f>
        <v>#NAME?</v>
      </c>
      <c r="FW30" s="1" t="e" cm="1">
        <f t="array" aca="1" ref="FW30" ca="1">CONCATENATE(INDIRECT(ADDRESS(1,MATCH(_xlfn.MAXIFS(B30:FO30,metrics.est,"R"),B30:FO30,0)+1)), ", ", INDIRECT(ADDRESS(2,MATCH(_xlfn.MAXIFS(B30:FO30,metrics.est,"R"),B30:FO30,0)+1)))</f>
        <v>#NAME?</v>
      </c>
      <c r="FX30" s="1" t="e" cm="1">
        <f t="array" aca="1" ref="FX30" ca="1">CONCATENATE(INDIRECT(ADDRESS(1,MATCH(_xlfn.MAXIFS(B30:FO30,metrics.est,"Coverage"),B30:FO30,0)+1)), ", ", INDIRECT(ADDRESS(2,MATCH(_xlfn.MAXIFS(B30:FO30,metrics.est,"Coverage"),B30:FO30,0)+1)))</f>
        <v>#NAME?</v>
      </c>
      <c r="FY30" s="1" t="e" cm="1">
        <f t="array" aca="1" ref="FY30" ca="1">CONCATENATE(INDIRECT(ADDRESS(1,MATCH(_xlfn.MINIFS(B30:FO30,metrics.est,"Time"),B30:FO30,0)+1)), ", ", INDIRECT(ADDRESS(2,MATCH(_xlfn.MINIFS(B30:FO30,metrics.est,"Time"),B30:FO30,0)+1)))</f>
        <v>#NAME?</v>
      </c>
    </row>
    <row r="31" spans="1:181" x14ac:dyDescent="0.3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>
        <v>0.6341</v>
      </c>
      <c r="CT31" s="5">
        <v>0.70169999999999999</v>
      </c>
      <c r="CU31" s="5">
        <v>0.19420000000000001</v>
      </c>
      <c r="CV31" s="5">
        <v>0.9738</v>
      </c>
      <c r="CW31" s="5">
        <v>4.5999999999999999E-3</v>
      </c>
      <c r="CX31" s="4">
        <v>0.63460000000000005</v>
      </c>
      <c r="CY31" s="4">
        <v>0.70440000000000003</v>
      </c>
      <c r="CZ31" s="4">
        <v>0.2107</v>
      </c>
      <c r="DA31" s="4">
        <v>0.96350000000000002</v>
      </c>
      <c r="DB31" s="4">
        <v>5.7000000000000002E-3</v>
      </c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>
        <v>0.64529999999999998</v>
      </c>
      <c r="DI31" s="4">
        <v>0.73450000000000004</v>
      </c>
      <c r="DJ31" s="4">
        <v>0.2122</v>
      </c>
      <c r="DK31" s="4">
        <v>0.91779999999999995</v>
      </c>
      <c r="DL31" s="4">
        <v>3.5000000000000001E-3</v>
      </c>
      <c r="DM31" s="5">
        <v>0.6835</v>
      </c>
      <c r="DN31" s="5">
        <v>0.82799999999999996</v>
      </c>
      <c r="DO31" s="5">
        <v>0.1837</v>
      </c>
      <c r="DP31" s="5">
        <v>0.80500000000000005</v>
      </c>
      <c r="DQ31" s="5">
        <v>1.2999999999999999E-3</v>
      </c>
      <c r="DR31" s="4">
        <v>0.63190000000000002</v>
      </c>
      <c r="DS31" s="4">
        <v>0.69689999999999996</v>
      </c>
      <c r="DT31" s="4">
        <v>0.19769999999999999</v>
      </c>
      <c r="DU31" s="4">
        <v>0.97409999999999997</v>
      </c>
      <c r="DV31" s="4">
        <v>4.4999999999999997E-3</v>
      </c>
      <c r="DW31" s="5"/>
      <c r="DX31" s="5"/>
      <c r="DY31" s="5"/>
      <c r="DZ31" s="5"/>
      <c r="EA31" s="5"/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>
        <v>0.64600000000000002</v>
      </c>
      <c r="EH31" s="5">
        <v>0.73509999999999998</v>
      </c>
      <c r="EI31" s="5">
        <v>0.2114</v>
      </c>
      <c r="EJ31" s="5">
        <v>0.91779999999999995</v>
      </c>
      <c r="EK31" s="5">
        <v>3.0000000000000001E-3</v>
      </c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>
        <v>0.64590000000000003</v>
      </c>
      <c r="FG31" s="4">
        <v>0.73450000000000004</v>
      </c>
      <c r="FH31" s="4">
        <v>0.21099999999999999</v>
      </c>
      <c r="FI31" s="4">
        <v>0.91859999999999997</v>
      </c>
      <c r="FJ31" s="4">
        <v>3.2000000000000002E-3</v>
      </c>
      <c r="FK31" s="5"/>
      <c r="FL31" s="5"/>
      <c r="FM31" s="5"/>
      <c r="FN31" s="5"/>
      <c r="FO31" s="5"/>
      <c r="FP31" s="4">
        <f t="shared" si="0"/>
        <v>0.64398275862068988</v>
      </c>
      <c r="FQ31" s="4">
        <f t="shared" si="1"/>
        <v>0.7294034482758619</v>
      </c>
      <c r="FR31" s="4">
        <f t="shared" si="2"/>
        <v>0.20768965517241381</v>
      </c>
      <c r="FS31" s="4">
        <f t="shared" si="3"/>
        <v>0.92728275862068965</v>
      </c>
      <c r="FT31" s="4">
        <f t="shared" si="4"/>
        <v>4.2344827586206901E-3</v>
      </c>
      <c r="FU31" s="1" t="e" cm="1">
        <f t="array" aca="1" ref="FU31" ca="1">CONCATENATE(INDIRECT(ADDRESS(1,MATCH(_xlfn.MINIFS(B31:FO31,metrics.est,"MAE"),B31:FO31,0)+1)), ", ", INDIRECT(ADDRESS(2,MATCH(_xlfn.MINIFS(B31:FO31,metrics.est,"MAE"),B31:FO31,0)+1)))</f>
        <v>#NAME?</v>
      </c>
      <c r="FV31" s="1" t="e" cm="1">
        <f t="array" aca="1" ref="FV31" ca="1">CONCATENATE(INDIRECT(ADDRESS(1,MATCH(_xlfn.MINIFS(B31:FO31,metrics.est,"MSE"),B31:FO31,0)+1)), ", ", INDIRECT(ADDRESS(2,MATCH(_xlfn.MINIFS(B31:FO31,metrics.est,"MSE"),B31:FO31,0)+1)))</f>
        <v>#NAME?</v>
      </c>
      <c r="FW31" s="1" t="e" cm="1">
        <f t="array" aca="1" ref="FW31" ca="1">CONCATENATE(INDIRECT(ADDRESS(1,MATCH(_xlfn.MAXIFS(B31:FO31,metrics.est,"R"),B31:FO31,0)+1)), ", ", INDIRECT(ADDRESS(2,MATCH(_xlfn.MAXIFS(B31:FO31,metrics.est,"R"),B31:FO31,0)+1)))</f>
        <v>#NAME?</v>
      </c>
      <c r="FX31" s="1" t="e" cm="1">
        <f t="array" aca="1" ref="FX31" ca="1">CONCATENATE(INDIRECT(ADDRESS(1,MATCH(_xlfn.MAXIFS(B31:FO31,metrics.est,"Coverage"),B31:FO31,0)+1)), ", ", INDIRECT(ADDRESS(2,MATCH(_xlfn.MAXIFS(B31:FO31,metrics.est,"Coverage"),B31:FO31,0)+1)))</f>
        <v>#NAME?</v>
      </c>
      <c r="FY31" s="1" t="e" cm="1">
        <f t="array" aca="1" ref="FY31" ca="1">CONCATENATE(INDIRECT(ADDRESS(1,MATCH(_xlfn.MINIFS(B31:FO31,metrics.est,"Time"),B31:FO31,0)+1)), ", ", INDIRECT(ADDRESS(2,MATCH(_xlfn.MINIFS(B31:FO31,metrics.est,"Time"),B31:FO31,0)+1)))</f>
        <v>#NAME?</v>
      </c>
    </row>
    <row r="32" spans="1:181" x14ac:dyDescent="0.3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>
        <v>0.62909999999999999</v>
      </c>
      <c r="CT32" s="5">
        <v>0.6925</v>
      </c>
      <c r="CU32" s="5">
        <v>0.19389999999999999</v>
      </c>
      <c r="CV32" s="5">
        <v>0.9738</v>
      </c>
      <c r="CW32" s="5">
        <v>6.6E-3</v>
      </c>
      <c r="CX32" s="4">
        <v>0.63</v>
      </c>
      <c r="CY32" s="4">
        <v>0.69550000000000001</v>
      </c>
      <c r="CZ32" s="4">
        <v>0.2104</v>
      </c>
      <c r="DA32" s="4">
        <v>0.96350000000000002</v>
      </c>
      <c r="DB32" s="4">
        <v>7.7000000000000002E-3</v>
      </c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>
        <v>0.6411</v>
      </c>
      <c r="DI32" s="4">
        <v>0.7258</v>
      </c>
      <c r="DJ32" s="4">
        <v>0.2117</v>
      </c>
      <c r="DK32" s="4">
        <v>0.91779999999999995</v>
      </c>
      <c r="DL32" s="4">
        <v>4.3E-3</v>
      </c>
      <c r="DM32" s="5">
        <v>0.67920000000000003</v>
      </c>
      <c r="DN32" s="5">
        <v>0.81720000000000004</v>
      </c>
      <c r="DO32" s="5">
        <v>0.1835</v>
      </c>
      <c r="DP32" s="5">
        <v>0.80500000000000005</v>
      </c>
      <c r="DQ32" s="5">
        <v>1.5E-3</v>
      </c>
      <c r="DR32" s="4">
        <v>0.62709999999999999</v>
      </c>
      <c r="DS32" s="4">
        <v>0.68789999999999996</v>
      </c>
      <c r="DT32" s="4">
        <v>0.19769999999999999</v>
      </c>
      <c r="DU32" s="4">
        <v>0.97409999999999997</v>
      </c>
      <c r="DV32" s="4">
        <v>6.0000000000000001E-3</v>
      </c>
      <c r="DW32" s="5"/>
      <c r="DX32" s="5"/>
      <c r="DY32" s="5"/>
      <c r="DZ32" s="5"/>
      <c r="EA32" s="5"/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>
        <v>0.64159999999999995</v>
      </c>
      <c r="EH32" s="5">
        <v>0.72589999999999999</v>
      </c>
      <c r="EI32" s="5">
        <v>0.2109</v>
      </c>
      <c r="EJ32" s="5">
        <v>0.91779999999999995</v>
      </c>
      <c r="EK32" s="5">
        <v>3.5999999999999999E-3</v>
      </c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>
        <v>0.64159999999999995</v>
      </c>
      <c r="FG32" s="4">
        <v>0.72560000000000002</v>
      </c>
      <c r="FH32" s="4">
        <v>0.2107</v>
      </c>
      <c r="FI32" s="4">
        <v>0.91859999999999997</v>
      </c>
      <c r="FJ32" s="4">
        <v>4.1000000000000003E-3</v>
      </c>
      <c r="FK32" s="5"/>
      <c r="FL32" s="5"/>
      <c r="FM32" s="5"/>
      <c r="FN32" s="5"/>
      <c r="FO32" s="5"/>
      <c r="FP32" s="4">
        <f t="shared" si="0"/>
        <v>0.63956896551724152</v>
      </c>
      <c r="FQ32" s="4">
        <f t="shared" si="1"/>
        <v>0.72053448275862064</v>
      </c>
      <c r="FR32" s="4">
        <f t="shared" si="2"/>
        <v>0.2073068965517241</v>
      </c>
      <c r="FS32" s="4">
        <f t="shared" si="3"/>
        <v>0.92728275862068965</v>
      </c>
      <c r="FT32" s="4">
        <f t="shared" si="4"/>
        <v>5.3206896551724128E-3</v>
      </c>
      <c r="FU32" s="1" t="e" cm="1">
        <f t="array" aca="1" ref="FU32" ca="1">CONCATENATE(INDIRECT(ADDRESS(1,MATCH(_xlfn.MINIFS(B32:FO32,metrics.est,"MAE"),B32:FO32,0)+1)), ", ", INDIRECT(ADDRESS(2,MATCH(_xlfn.MINIFS(B32:FO32,metrics.est,"MAE"),B32:FO32,0)+1)))</f>
        <v>#NAME?</v>
      </c>
      <c r="FV32" s="1" t="e" cm="1">
        <f t="array" aca="1" ref="FV32" ca="1">CONCATENATE(INDIRECT(ADDRESS(1,MATCH(_xlfn.MINIFS(B32:FO32,metrics.est,"MSE"),B32:FO32,0)+1)), ", ", INDIRECT(ADDRESS(2,MATCH(_xlfn.MINIFS(B32:FO32,metrics.est,"MSE"),B32:FO32,0)+1)))</f>
        <v>#NAME?</v>
      </c>
      <c r="FW32" s="1" t="e" cm="1">
        <f t="array" aca="1" ref="FW32" ca="1">CONCATENATE(INDIRECT(ADDRESS(1,MATCH(_xlfn.MAXIFS(B32:FO32,metrics.est,"R"),B32:FO32,0)+1)), ", ", INDIRECT(ADDRESS(2,MATCH(_xlfn.MAXIFS(B32:FO32,metrics.est,"R"),B32:FO32,0)+1)))</f>
        <v>#NAME?</v>
      </c>
      <c r="FX32" s="1" t="e" cm="1">
        <f t="array" aca="1" ref="FX32" ca="1">CONCATENATE(INDIRECT(ADDRESS(1,MATCH(_xlfn.MAXIFS(B32:FO32,metrics.est,"Coverage"),B32:FO32,0)+1)), ", ", INDIRECT(ADDRESS(2,MATCH(_xlfn.MAXIFS(B32:FO32,metrics.est,"Coverage"),B32:FO32,0)+1)))</f>
        <v>#NAME?</v>
      </c>
      <c r="FY32" s="1" t="e" cm="1">
        <f t="array" aca="1" ref="FY32" ca="1">CONCATENATE(INDIRECT(ADDRESS(1,MATCH(_xlfn.MINIFS(B32:FO32,metrics.est,"Time"),B32:FO32,0)+1)), ", ", INDIRECT(ADDRESS(2,MATCH(_xlfn.MINIFS(B32:FO32,metrics.est,"Time"),B32:FO32,0)+1)))</f>
        <v>#NAME?</v>
      </c>
    </row>
    <row r="33" spans="1:181" x14ac:dyDescent="0.3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>
        <v>0.63129999999999997</v>
      </c>
      <c r="CT33" s="5">
        <v>0.69679999999999997</v>
      </c>
      <c r="CU33" s="5">
        <v>0.2046</v>
      </c>
      <c r="CV33" s="5">
        <v>0.9738</v>
      </c>
      <c r="CW33" s="5">
        <v>4.5999999999999999E-3</v>
      </c>
      <c r="CX33" s="4">
        <v>0.63280000000000003</v>
      </c>
      <c r="CY33" s="4">
        <v>0.70220000000000005</v>
      </c>
      <c r="CZ33" s="4">
        <v>0.2208</v>
      </c>
      <c r="DA33" s="4">
        <v>0.96350000000000002</v>
      </c>
      <c r="DB33" s="4">
        <v>5.4999999999999997E-3</v>
      </c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>
        <v>0.64829999999999999</v>
      </c>
      <c r="DI33" s="4">
        <v>0.74629999999999996</v>
      </c>
      <c r="DJ33" s="4">
        <v>0.2137</v>
      </c>
      <c r="DK33" s="4">
        <v>0.91779999999999995</v>
      </c>
      <c r="DL33" s="4">
        <v>3.3999999999999998E-3</v>
      </c>
      <c r="DM33" s="5">
        <v>0.69189999999999996</v>
      </c>
      <c r="DN33" s="5">
        <v>0.85419999999999996</v>
      </c>
      <c r="DO33" s="5">
        <v>0.16819999999999999</v>
      </c>
      <c r="DP33" s="5">
        <v>0.80500000000000005</v>
      </c>
      <c r="DQ33" s="5">
        <v>1.2999999999999999E-3</v>
      </c>
      <c r="DR33" s="4">
        <v>0.62870000000000004</v>
      </c>
      <c r="DS33" s="4">
        <v>0.69040000000000001</v>
      </c>
      <c r="DT33" s="4">
        <v>0.2089</v>
      </c>
      <c r="DU33" s="4">
        <v>0.97409999999999997</v>
      </c>
      <c r="DV33" s="4">
        <v>4.1999999999999997E-3</v>
      </c>
      <c r="DW33" s="5"/>
      <c r="DX33" s="5"/>
      <c r="DY33" s="5"/>
      <c r="DZ33" s="5"/>
      <c r="EA33" s="5"/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>
        <v>0.64859999999999995</v>
      </c>
      <c r="EH33" s="5">
        <v>0.74570000000000003</v>
      </c>
      <c r="EI33" s="5">
        <v>0.21290000000000001</v>
      </c>
      <c r="EJ33" s="5">
        <v>0.91779999999999995</v>
      </c>
      <c r="EK33" s="5">
        <v>3.0000000000000001E-3</v>
      </c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>
        <v>0.64849999999999997</v>
      </c>
      <c r="FG33" s="4">
        <v>0.74550000000000005</v>
      </c>
      <c r="FH33" s="4">
        <v>0.2122</v>
      </c>
      <c r="FI33" s="4">
        <v>0.91859999999999997</v>
      </c>
      <c r="FJ33" s="4">
        <v>3.3999999999999998E-3</v>
      </c>
      <c r="FK33" s="5"/>
      <c r="FL33" s="5"/>
      <c r="FM33" s="5"/>
      <c r="FN33" s="5"/>
      <c r="FO33" s="5"/>
      <c r="FP33" s="4">
        <f t="shared" si="0"/>
        <v>0.64483103448275858</v>
      </c>
      <c r="FQ33" s="4">
        <f t="shared" si="1"/>
        <v>0.73486896551724146</v>
      </c>
      <c r="FR33" s="4">
        <f t="shared" si="2"/>
        <v>0.21100689655172414</v>
      </c>
      <c r="FS33" s="4">
        <f t="shared" si="3"/>
        <v>0.92728275862068965</v>
      </c>
      <c r="FT33" s="4">
        <f t="shared" si="4"/>
        <v>4.0896551724137935E-3</v>
      </c>
      <c r="FU33" s="1" t="e" cm="1">
        <f t="array" aca="1" ref="FU33" ca="1">CONCATENATE(INDIRECT(ADDRESS(1,MATCH(_xlfn.MINIFS(B33:FO33,metrics.est,"MAE"),B33:FO33,0)+1)), ", ", INDIRECT(ADDRESS(2,MATCH(_xlfn.MINIFS(B33:FO33,metrics.est,"MAE"),B33:FO33,0)+1)))</f>
        <v>#NAME?</v>
      </c>
      <c r="FV33" s="1" t="e" cm="1">
        <f t="array" aca="1" ref="FV33" ca="1">CONCATENATE(INDIRECT(ADDRESS(1,MATCH(_xlfn.MINIFS(B33:FO33,metrics.est,"MSE"),B33:FO33,0)+1)), ", ", INDIRECT(ADDRESS(2,MATCH(_xlfn.MINIFS(B33:FO33,metrics.est,"MSE"),B33:FO33,0)+1)))</f>
        <v>#NAME?</v>
      </c>
      <c r="FW33" s="1" t="e" cm="1">
        <f t="array" aca="1" ref="FW33" ca="1">CONCATENATE(INDIRECT(ADDRESS(1,MATCH(_xlfn.MAXIFS(B33:FO33,metrics.est,"R"),B33:FO33,0)+1)), ", ", INDIRECT(ADDRESS(2,MATCH(_xlfn.MAXIFS(B33:FO33,metrics.est,"R"),B33:FO33,0)+1)))</f>
        <v>#NAME?</v>
      </c>
      <c r="FX33" s="1" t="e" cm="1">
        <f t="array" aca="1" ref="FX33" ca="1">CONCATENATE(INDIRECT(ADDRESS(1,MATCH(_xlfn.MAXIFS(B33:FO33,metrics.est,"Coverage"),B33:FO33,0)+1)), ", ", INDIRECT(ADDRESS(2,MATCH(_xlfn.MAXIFS(B33:FO33,metrics.est,"Coverage"),B33:FO33,0)+1)))</f>
        <v>#NAME?</v>
      </c>
      <c r="FY33" s="1" t="e" cm="1">
        <f t="array" aca="1" ref="FY33" ca="1">CONCATENATE(INDIRECT(ADDRESS(1,MATCH(_xlfn.MINIFS(B33:FO33,metrics.est,"Time"),B33:FO33,0)+1)), ", ", INDIRECT(ADDRESS(2,MATCH(_xlfn.MINIFS(B33:FO33,metrics.est,"Time"),B33:FO33,0)+1)))</f>
        <v>#NAME?</v>
      </c>
    </row>
    <row r="34" spans="1:181" x14ac:dyDescent="0.3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>
        <v>0.61180000000000001</v>
      </c>
      <c r="CT34" s="5">
        <v>0.64290000000000003</v>
      </c>
      <c r="CU34" s="5">
        <v>0.19769999999999999</v>
      </c>
      <c r="CV34" s="5">
        <v>0.93700000000000006</v>
      </c>
      <c r="CW34" s="5">
        <v>9.5999999999999992E-3</v>
      </c>
      <c r="CX34" s="4">
        <v>0.61360000000000003</v>
      </c>
      <c r="CY34" s="4">
        <v>0.64800000000000002</v>
      </c>
      <c r="CZ34" s="4">
        <v>0.21709999999999999</v>
      </c>
      <c r="DA34" s="4">
        <v>0.92600000000000005</v>
      </c>
      <c r="DB34" s="4">
        <v>1.14E-2</v>
      </c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>
        <v>0.62470000000000003</v>
      </c>
      <c r="DI34" s="4">
        <v>0.67810000000000004</v>
      </c>
      <c r="DJ34" s="4">
        <v>0.21920000000000001</v>
      </c>
      <c r="DK34" s="4">
        <v>0.87529999999999997</v>
      </c>
      <c r="DL34" s="4">
        <v>5.7000000000000002E-3</v>
      </c>
      <c r="DM34" s="5">
        <v>0.66790000000000005</v>
      </c>
      <c r="DN34" s="5">
        <v>0.78320000000000001</v>
      </c>
      <c r="DO34" s="5">
        <v>0.19040000000000001</v>
      </c>
      <c r="DP34" s="5">
        <v>0.75919999999999999</v>
      </c>
      <c r="DQ34" s="5">
        <v>1.6999999999999999E-3</v>
      </c>
      <c r="DR34" s="4">
        <v>0.61050000000000004</v>
      </c>
      <c r="DS34" s="4">
        <v>0.63990000000000002</v>
      </c>
      <c r="DT34" s="4">
        <v>0.20200000000000001</v>
      </c>
      <c r="DU34" s="4">
        <v>0.93830000000000002</v>
      </c>
      <c r="DV34" s="4">
        <v>8.8000000000000005E-3</v>
      </c>
      <c r="DW34" s="5"/>
      <c r="DX34" s="5"/>
      <c r="DY34" s="5"/>
      <c r="DZ34" s="5"/>
      <c r="EA34" s="5"/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>
        <v>0.625</v>
      </c>
      <c r="EH34" s="5">
        <v>0.6774</v>
      </c>
      <c r="EI34" s="5">
        <v>0.2198</v>
      </c>
      <c r="EJ34" s="5">
        <v>0.87490000000000001</v>
      </c>
      <c r="EK34" s="5">
        <v>4.8999999999999998E-3</v>
      </c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>
        <v>0.62519999999999998</v>
      </c>
      <c r="FG34" s="4">
        <v>0.67759999999999998</v>
      </c>
      <c r="FH34" s="4">
        <v>0.21890000000000001</v>
      </c>
      <c r="FI34" s="4">
        <v>0.87560000000000004</v>
      </c>
      <c r="FJ34" s="4">
        <v>4.7000000000000002E-3</v>
      </c>
      <c r="FK34" s="5"/>
      <c r="FL34" s="5"/>
      <c r="FM34" s="5"/>
      <c r="FN34" s="5"/>
      <c r="FO34" s="5"/>
      <c r="FP34" s="4">
        <f t="shared" si="0"/>
        <v>0.62379655172413795</v>
      </c>
      <c r="FQ34" s="4">
        <f t="shared" si="1"/>
        <v>0.67447931034482755</v>
      </c>
      <c r="FR34" s="4">
        <f t="shared" si="2"/>
        <v>0.21381034482758626</v>
      </c>
      <c r="FS34" s="4">
        <f t="shared" si="3"/>
        <v>0.88707586206896538</v>
      </c>
      <c r="FT34" s="4">
        <f t="shared" si="4"/>
        <v>7.3103448275862086E-3</v>
      </c>
      <c r="FU34" s="1" t="e" cm="1">
        <f t="array" aca="1" ref="FU34" ca="1">CONCATENATE(INDIRECT(ADDRESS(1,MATCH(_xlfn.MINIFS(B34:FO34,metrics.est,"MAE"),B34:FO34,0)+1)), ", ", INDIRECT(ADDRESS(2,MATCH(_xlfn.MINIFS(B34:FO34,metrics.est,"MAE"),B34:FO34,0)+1)))</f>
        <v>#NAME?</v>
      </c>
      <c r="FV34" s="1" t="e" cm="1">
        <f t="array" aca="1" ref="FV34" ca="1">CONCATENATE(INDIRECT(ADDRESS(1,MATCH(_xlfn.MINIFS(B34:FO34,metrics.est,"MSE"),B34:FO34,0)+1)), ", ", INDIRECT(ADDRESS(2,MATCH(_xlfn.MINIFS(B34:FO34,metrics.est,"MSE"),B34:FO34,0)+1)))</f>
        <v>#NAME?</v>
      </c>
      <c r="FW34" s="1" t="e" cm="1">
        <f t="array" aca="1" ref="FW34" ca="1">CONCATENATE(INDIRECT(ADDRESS(1,MATCH(_xlfn.MAXIFS(B34:FO34,metrics.est,"R"),B34:FO34,0)+1)), ", ", INDIRECT(ADDRESS(2,MATCH(_xlfn.MAXIFS(B34:FO34,metrics.est,"R"),B34:FO34,0)+1)))</f>
        <v>#NAME?</v>
      </c>
      <c r="FX34" s="1" t="e" cm="1">
        <f t="array" aca="1" ref="FX34" ca="1">CONCATENATE(INDIRECT(ADDRESS(1,MATCH(_xlfn.MAXIFS(B34:FO34,metrics.est,"Coverage"),B34:FO34,0)+1)), ", ", INDIRECT(ADDRESS(2,MATCH(_xlfn.MAXIFS(B34:FO34,metrics.est,"Coverage"),B34:FO34,0)+1)))</f>
        <v>#NAME?</v>
      </c>
      <c r="FY34" s="1" t="e" cm="1">
        <f t="array" aca="1" ref="FY34" ca="1">CONCATENATE(INDIRECT(ADDRESS(1,MATCH(_xlfn.MINIFS(B34:FO34,metrics.est,"Time"),B34:FO34,0)+1)), ", ", INDIRECT(ADDRESS(2,MATCH(_xlfn.MINIFS(B34:FO34,metrics.est,"Time"),B34:FO34,0)+1)))</f>
        <v>#NAME?</v>
      </c>
    </row>
    <row r="35" spans="1:181" x14ac:dyDescent="0.3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>
        <v>0.62790000000000001</v>
      </c>
      <c r="CT35" s="5">
        <v>0.68759999999999999</v>
      </c>
      <c r="CU35" s="5">
        <v>0.1958</v>
      </c>
      <c r="CV35" s="5">
        <v>0.97170000000000001</v>
      </c>
      <c r="CW35" s="5">
        <v>3.5999999999999999E-3</v>
      </c>
      <c r="CX35" s="4">
        <v>0.62870000000000004</v>
      </c>
      <c r="CY35" s="4">
        <v>0.69189999999999996</v>
      </c>
      <c r="CZ35" s="4">
        <v>0.21179999999999999</v>
      </c>
      <c r="DA35" s="4">
        <v>0.95909999999999995</v>
      </c>
      <c r="DB35" s="4">
        <v>4.3E-3</v>
      </c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>
        <v>0.63670000000000004</v>
      </c>
      <c r="DI35" s="4">
        <v>0.71509999999999996</v>
      </c>
      <c r="DJ35" s="4">
        <v>0.21129999999999999</v>
      </c>
      <c r="DK35" s="4">
        <v>0.8891</v>
      </c>
      <c r="DL35" s="4">
        <v>3.0000000000000001E-3</v>
      </c>
      <c r="DM35" s="5">
        <v>0.6704</v>
      </c>
      <c r="DN35" s="5">
        <v>0.79249999999999998</v>
      </c>
      <c r="DO35" s="5">
        <v>0.18149999999999999</v>
      </c>
      <c r="DP35" s="5">
        <v>0.73070000000000002</v>
      </c>
      <c r="DQ35" s="5">
        <v>1.2999999999999999E-3</v>
      </c>
      <c r="DR35" s="4">
        <v>0.62580000000000002</v>
      </c>
      <c r="DS35" s="4">
        <v>0.68279999999999996</v>
      </c>
      <c r="DT35" s="4">
        <v>0.19969999999999999</v>
      </c>
      <c r="DU35" s="4">
        <v>0.9718</v>
      </c>
      <c r="DV35" s="4">
        <v>3.3E-3</v>
      </c>
      <c r="DW35" s="5"/>
      <c r="DX35" s="5"/>
      <c r="DY35" s="5"/>
      <c r="DZ35" s="5"/>
      <c r="EA35" s="5"/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>
        <v>0.63690000000000002</v>
      </c>
      <c r="EH35" s="5">
        <v>0.71389999999999998</v>
      </c>
      <c r="EI35" s="5">
        <v>0.21199999999999999</v>
      </c>
      <c r="EJ35" s="5">
        <v>0.88939999999999997</v>
      </c>
      <c r="EK35" s="5">
        <v>2.5999999999999999E-3</v>
      </c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>
        <v>0.63700000000000001</v>
      </c>
      <c r="FG35" s="4">
        <v>0.71399999999999997</v>
      </c>
      <c r="FH35" s="4">
        <v>0.2114</v>
      </c>
      <c r="FI35" s="4">
        <v>0.88990000000000002</v>
      </c>
      <c r="FJ35" s="4">
        <v>2.5999999999999999E-3</v>
      </c>
      <c r="FK35" s="5"/>
      <c r="FL35" s="5"/>
      <c r="FM35" s="5"/>
      <c r="FN35" s="5"/>
      <c r="FO35" s="5"/>
      <c r="FP35" s="4">
        <f t="shared" si="0"/>
        <v>0.63599310344827586</v>
      </c>
      <c r="FQ35" s="4">
        <f t="shared" si="1"/>
        <v>0.71042068965517258</v>
      </c>
      <c r="FR35" s="4">
        <f t="shared" si="2"/>
        <v>0.20769310344827585</v>
      </c>
      <c r="FS35" s="4">
        <f t="shared" si="3"/>
        <v>0.9054344827586206</v>
      </c>
      <c r="FT35" s="4">
        <f t="shared" si="4"/>
        <v>3.3241379310344826E-3</v>
      </c>
      <c r="FU35" s="1" t="e" cm="1">
        <f t="array" aca="1" ref="FU35" ca="1">CONCATENATE(INDIRECT(ADDRESS(1,MATCH(_xlfn.MINIFS(B35:FO35,metrics.est,"MAE"),B35:FO35,0)+1)), ", ", INDIRECT(ADDRESS(2,MATCH(_xlfn.MINIFS(B35:FO35,metrics.est,"MAE"),B35:FO35,0)+1)))</f>
        <v>#NAME?</v>
      </c>
      <c r="FV35" s="1" t="e" cm="1">
        <f t="array" aca="1" ref="FV35" ca="1">CONCATENATE(INDIRECT(ADDRESS(1,MATCH(_xlfn.MINIFS(B35:FO35,metrics.est,"MSE"),B35:FO35,0)+1)), ", ", INDIRECT(ADDRESS(2,MATCH(_xlfn.MINIFS(B35:FO35,metrics.est,"MSE"),B35:FO35,0)+1)))</f>
        <v>#NAME?</v>
      </c>
      <c r="FW35" s="1" t="e" cm="1">
        <f t="array" aca="1" ref="FW35" ca="1">CONCATENATE(INDIRECT(ADDRESS(1,MATCH(_xlfn.MAXIFS(B35:FO35,metrics.est,"R"),B35:FO35,0)+1)), ", ", INDIRECT(ADDRESS(2,MATCH(_xlfn.MAXIFS(B35:FO35,metrics.est,"R"),B35:FO35,0)+1)))</f>
        <v>#NAME?</v>
      </c>
      <c r="FX35" s="1" t="e" cm="1">
        <f t="array" aca="1" ref="FX35" ca="1">CONCATENATE(INDIRECT(ADDRESS(1,MATCH(_xlfn.MAXIFS(B35:FO35,metrics.est,"Coverage"),B35:FO35,0)+1)), ", ", INDIRECT(ADDRESS(2,MATCH(_xlfn.MAXIFS(B35:FO35,metrics.est,"Coverage"),B35:FO35,0)+1)))</f>
        <v>#NAME?</v>
      </c>
      <c r="FY35" s="1" t="e" cm="1">
        <f t="array" aca="1" ref="FY35" ca="1">CONCATENATE(INDIRECT(ADDRESS(1,MATCH(_xlfn.MINIFS(B35:FO35,metrics.est,"Time"),B35:FO35,0)+1)), ", ", INDIRECT(ADDRESS(2,MATCH(_xlfn.MINIFS(B35:FO35,metrics.est,"Time"),B35:FO35,0)+1)))</f>
        <v>#NAME?</v>
      </c>
    </row>
    <row r="36" spans="1:181" x14ac:dyDescent="0.3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>
        <v>0.95</v>
      </c>
      <c r="CT36" s="5">
        <v>2.2250000000000001</v>
      </c>
      <c r="CU36" s="5">
        <v>0.33329999999999999</v>
      </c>
      <c r="CV36" s="5">
        <v>2.0000000000000001E-4</v>
      </c>
      <c r="CW36" s="5">
        <v>1.9E-3</v>
      </c>
      <c r="CX36" s="4">
        <v>1.2321</v>
      </c>
      <c r="CY36" s="4">
        <v>2.8780000000000001</v>
      </c>
      <c r="CZ36" s="4">
        <v>0.33629999999999999</v>
      </c>
      <c r="DA36" s="4">
        <v>1E-4</v>
      </c>
      <c r="DB36" s="4">
        <v>3.3999999999999998E-3</v>
      </c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>
        <v>0.75</v>
      </c>
      <c r="DI36" s="4">
        <v>1.3837999999999999</v>
      </c>
      <c r="DJ36" s="4">
        <v>0.26929999999999998</v>
      </c>
      <c r="DK36" s="4">
        <v>1E-4</v>
      </c>
      <c r="DL36" s="4">
        <v>3.7000000000000002E-3</v>
      </c>
      <c r="DM36" s="5">
        <v>0.97219999999999995</v>
      </c>
      <c r="DN36" s="5">
        <v>2.3380000000000001</v>
      </c>
      <c r="DO36" s="5">
        <v>0.44259999999999999</v>
      </c>
      <c r="DP36" s="5">
        <v>0</v>
      </c>
      <c r="DQ36" s="5">
        <v>2.0999999999999999E-3</v>
      </c>
      <c r="DR36" s="4">
        <v>0.62660000000000005</v>
      </c>
      <c r="DS36" s="4">
        <v>0.68669999999999998</v>
      </c>
      <c r="DT36" s="4">
        <v>0.20150000000000001</v>
      </c>
      <c r="DU36" s="4">
        <v>0.9718</v>
      </c>
      <c r="DV36" s="4">
        <v>4.7000000000000002E-3</v>
      </c>
      <c r="DW36" s="5"/>
      <c r="DX36" s="5"/>
      <c r="DY36" s="5"/>
      <c r="DZ36" s="5"/>
      <c r="EA36" s="5"/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>
        <v>0.63749999999999996</v>
      </c>
      <c r="EH36" s="5">
        <v>0.71630000000000005</v>
      </c>
      <c r="EI36" s="5">
        <v>0.21290000000000001</v>
      </c>
      <c r="EJ36" s="5">
        <v>0.88939999999999997</v>
      </c>
      <c r="EK36" s="5">
        <v>2.8999999999999998E-3</v>
      </c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>
        <v>0.63759999999999994</v>
      </c>
      <c r="FG36" s="4">
        <v>0.71650000000000003</v>
      </c>
      <c r="FH36" s="4">
        <v>0.21160000000000001</v>
      </c>
      <c r="FI36" s="4">
        <v>0.88990000000000002</v>
      </c>
      <c r="FJ36" s="4">
        <v>2.7000000000000001E-3</v>
      </c>
      <c r="FK36" s="5"/>
      <c r="FL36" s="5"/>
      <c r="FM36" s="5"/>
      <c r="FN36" s="5"/>
      <c r="FO36" s="5"/>
      <c r="FP36" s="4">
        <f t="shared" si="0"/>
        <v>0.68327931034482747</v>
      </c>
      <c r="FQ36" s="4">
        <f t="shared" si="1"/>
        <v>0.91897586206896542</v>
      </c>
      <c r="FR36" s="4">
        <f t="shared" si="2"/>
        <v>0.22724827586206897</v>
      </c>
      <c r="FS36" s="4">
        <f t="shared" si="3"/>
        <v>0.78301379310344832</v>
      </c>
      <c r="FT36" s="4">
        <f t="shared" si="4"/>
        <v>3.9068965517241377E-3</v>
      </c>
      <c r="FU36" s="1" t="e" cm="1">
        <f t="array" aca="1" ref="FU36" ca="1">CONCATENATE(INDIRECT(ADDRESS(1,MATCH(_xlfn.MINIFS(B36:FO36,metrics.est,"MAE"),B36:FO36,0)+1)), ", ", INDIRECT(ADDRESS(2,MATCH(_xlfn.MINIFS(B36:FO36,metrics.est,"MAE"),B36:FO36,0)+1)))</f>
        <v>#NAME?</v>
      </c>
      <c r="FV36" s="1" t="e" cm="1">
        <f t="array" aca="1" ref="FV36" ca="1">CONCATENATE(INDIRECT(ADDRESS(1,MATCH(_xlfn.MINIFS(B36:FO36,metrics.est,"MSE"),B36:FO36,0)+1)), ", ", INDIRECT(ADDRESS(2,MATCH(_xlfn.MINIFS(B36:FO36,metrics.est,"MSE"),B36:FO36,0)+1)))</f>
        <v>#NAME?</v>
      </c>
      <c r="FW36" s="1" t="e" cm="1">
        <f t="array" aca="1" ref="FW36" ca="1">CONCATENATE(INDIRECT(ADDRESS(1,MATCH(_xlfn.MAXIFS(B36:FO36,metrics.est,"R"),B36:FO36,0)+1)), ", ", INDIRECT(ADDRESS(2,MATCH(_xlfn.MAXIFS(B36:FO36,metrics.est,"R"),B36:FO36,0)+1)))</f>
        <v>#NAME?</v>
      </c>
      <c r="FX36" s="1" t="e" cm="1">
        <f t="array" aca="1" ref="FX36" ca="1">CONCATENATE(INDIRECT(ADDRESS(1,MATCH(_xlfn.MAXIFS(B36:FO36,metrics.est,"Coverage"),B36:FO36,0)+1)), ", ", INDIRECT(ADDRESS(2,MATCH(_xlfn.MAXIFS(B36:FO36,metrics.est,"Coverage"),B36:FO36,0)+1)))</f>
        <v>#NAME?</v>
      </c>
      <c r="FY36" s="1" t="e" cm="1">
        <f t="array" aca="1" ref="FY36" ca="1">CONCATENATE(INDIRECT(ADDRESS(1,MATCH(_xlfn.MINIFS(B36:FO36,metrics.est,"Time"),B36:FO36,0)+1)), ", ", INDIRECT(ADDRESS(2,MATCH(_xlfn.MINIFS(B36:FO36,metrics.est,"Time"),B36:FO36,0)+1)))</f>
        <v>#NAME?</v>
      </c>
    </row>
    <row r="37" spans="1:181" x14ac:dyDescent="0.3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>
        <v>0.61539999999999995</v>
      </c>
      <c r="BU37" s="4">
        <v>0.66310000000000002</v>
      </c>
      <c r="BV37" s="4">
        <v>0.17510000000000001</v>
      </c>
      <c r="BW37" s="4">
        <v>0.89890000000000003</v>
      </c>
      <c r="BX37" s="4">
        <v>1.61E-2</v>
      </c>
      <c r="BY37" s="5">
        <v>0.61680000000000001</v>
      </c>
      <c r="BZ37" s="5">
        <v>0.66390000000000005</v>
      </c>
      <c r="CA37" s="5">
        <v>0.1918</v>
      </c>
      <c r="CB37" s="5">
        <v>0.88200000000000001</v>
      </c>
      <c r="CC37" s="5">
        <v>9.9000000000000008E-3</v>
      </c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>
        <v>0.63729999999999998</v>
      </c>
      <c r="CJ37" s="5">
        <v>0.70099999999999996</v>
      </c>
      <c r="CK37" s="5">
        <v>0.1459</v>
      </c>
      <c r="CL37" s="5">
        <v>0.82799999999999996</v>
      </c>
      <c r="CM37" s="5">
        <v>5.1000000000000004E-3</v>
      </c>
      <c r="CN37" s="4">
        <v>0.71950000000000003</v>
      </c>
      <c r="CO37" s="4">
        <v>0.89590000000000003</v>
      </c>
      <c r="CP37" s="4">
        <v>7.4800000000000005E-2</v>
      </c>
      <c r="CQ37" s="4">
        <v>0.72260000000000002</v>
      </c>
      <c r="CR37" s="4">
        <v>1.9E-3</v>
      </c>
      <c r="CS37" s="5">
        <v>0.61839999999999995</v>
      </c>
      <c r="CT37" s="5">
        <v>0.66600000000000004</v>
      </c>
      <c r="CU37" s="5">
        <v>0.18429999999999999</v>
      </c>
      <c r="CV37" s="5">
        <v>0.89649999999999996</v>
      </c>
      <c r="CW37" s="5">
        <v>1.2500000000000001E-2</v>
      </c>
      <c r="CX37" s="4">
        <v>0.61799999999999999</v>
      </c>
      <c r="CY37" s="4">
        <v>0.66290000000000004</v>
      </c>
      <c r="CZ37" s="4">
        <v>0.1925</v>
      </c>
      <c r="DA37" s="4">
        <v>0.88190000000000002</v>
      </c>
      <c r="DB37" s="4">
        <v>8.5000000000000006E-3</v>
      </c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>
        <v>0.63770000000000004</v>
      </c>
      <c r="DI37" s="4">
        <v>0.70340000000000003</v>
      </c>
      <c r="DJ37" s="4">
        <v>0.14180000000000001</v>
      </c>
      <c r="DK37" s="4">
        <v>0.82769999999999999</v>
      </c>
      <c r="DL37" s="4">
        <v>4.1000000000000003E-3</v>
      </c>
      <c r="DM37" s="5">
        <v>0.71740000000000004</v>
      </c>
      <c r="DN37" s="5">
        <v>0.89259999999999995</v>
      </c>
      <c r="DO37" s="5">
        <v>7.6799999999999993E-2</v>
      </c>
      <c r="DP37" s="5">
        <v>0.72430000000000005</v>
      </c>
      <c r="DQ37" s="5">
        <v>1.6000000000000001E-3</v>
      </c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>
        <v>0.63719999999999999</v>
      </c>
      <c r="EH37" s="5">
        <v>0.70069999999999999</v>
      </c>
      <c r="EI37" s="5">
        <v>0.14430000000000001</v>
      </c>
      <c r="EJ37" s="5">
        <v>0.82769999999999999</v>
      </c>
      <c r="EK37" s="5">
        <v>3.7000000000000002E-3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>
        <v>0.63770000000000004</v>
      </c>
      <c r="FG37" s="4">
        <v>0.7016</v>
      </c>
      <c r="FH37" s="4">
        <v>0.14319999999999999</v>
      </c>
      <c r="FI37" s="4">
        <v>0.82840000000000003</v>
      </c>
      <c r="FJ37" s="4">
        <v>3.8E-3</v>
      </c>
      <c r="FK37" s="5"/>
      <c r="FL37" s="5"/>
      <c r="FM37" s="5"/>
      <c r="FN37" s="5"/>
      <c r="FO37" s="5"/>
      <c r="FP37" s="4">
        <f t="shared" si="0"/>
        <v>0.63850357142857128</v>
      </c>
      <c r="FQ37" s="4">
        <f t="shared" si="1"/>
        <v>0.70816071428571425</v>
      </c>
      <c r="FR37" s="4">
        <f t="shared" si="2"/>
        <v>0.15753571428571431</v>
      </c>
      <c r="FS37" s="4">
        <f t="shared" si="3"/>
        <v>0.84130714285714281</v>
      </c>
      <c r="FT37" s="4">
        <f t="shared" si="4"/>
        <v>6.6714285714285712E-3</v>
      </c>
      <c r="FU37" s="1" t="e" cm="1">
        <f t="array" aca="1" ref="FU37" ca="1">CONCATENATE(INDIRECT(ADDRESS(1,MATCH(_xlfn.MINIFS(B37:FO37,metrics.est,"MAE"),B37:FO37,0)+1)), ", ", INDIRECT(ADDRESS(2,MATCH(_xlfn.MINIFS(B37:FO37,metrics.est,"MAE"),B37:FO37,0)+1)))</f>
        <v>#NAME?</v>
      </c>
      <c r="FV37" s="1" t="e" cm="1">
        <f t="array" aca="1" ref="FV37" ca="1">CONCATENATE(INDIRECT(ADDRESS(1,MATCH(_xlfn.MINIFS(B37:FO37,metrics.est,"MSE"),B37:FO37,0)+1)), ", ", INDIRECT(ADDRESS(2,MATCH(_xlfn.MINIFS(B37:FO37,metrics.est,"MSE"),B37:FO37,0)+1)))</f>
        <v>#NAME?</v>
      </c>
      <c r="FW37" s="1" t="e" cm="1">
        <f t="array" aca="1" ref="FW37" ca="1">CONCATENATE(INDIRECT(ADDRESS(1,MATCH(_xlfn.MAXIFS(B37:FO37,metrics.est,"R"),B37:FO37,0)+1)), ", ", INDIRECT(ADDRESS(2,MATCH(_xlfn.MAXIFS(B37:FO37,metrics.est,"R"),B37:FO37,0)+1)))</f>
        <v>#NAME?</v>
      </c>
      <c r="FX37" s="1" t="e" cm="1">
        <f t="array" aca="1" ref="FX37" ca="1">CONCATENATE(INDIRECT(ADDRESS(1,MATCH(_xlfn.MAXIFS(B37:FO37,metrics.est,"Coverage"),B37:FO37,0)+1)), ", ", INDIRECT(ADDRESS(2,MATCH(_xlfn.MAXIFS(B37:FO37,metrics.est,"Coverage"),B37:FO37,0)+1)))</f>
        <v>#NAME?</v>
      </c>
      <c r="FY37" s="1" t="e" cm="1">
        <f t="array" aca="1" ref="FY37" ca="1">CONCATENATE(INDIRECT(ADDRESS(1,MATCH(_xlfn.MINIFS(B37:FO37,metrics.est,"Time"),B37:FO37,0)+1)), ", ", INDIRECT(ADDRESS(2,MATCH(_xlfn.MINIFS(B37:FO37,metrics.est,"Time"),B37:FO37,0)+1)))</f>
        <v>#NAME?</v>
      </c>
    </row>
    <row r="38" spans="1:181" x14ac:dyDescent="0.3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>
        <v>0.67300000000000004</v>
      </c>
      <c r="BU38" s="4">
        <v>0.76600000000000001</v>
      </c>
      <c r="BV38" s="4">
        <v>7.5499999999999998E-2</v>
      </c>
      <c r="BW38" s="4">
        <v>0.68130000000000002</v>
      </c>
      <c r="BX38" s="4">
        <v>1.6E-2</v>
      </c>
      <c r="BY38" s="5">
        <v>0.67230000000000001</v>
      </c>
      <c r="BZ38" s="5">
        <v>0.77259999999999995</v>
      </c>
      <c r="CA38" s="5">
        <v>0.1232</v>
      </c>
      <c r="CB38" s="5">
        <v>0.7389</v>
      </c>
      <c r="CC38" s="5">
        <v>1.12E-2</v>
      </c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>
        <v>0.65610000000000002</v>
      </c>
      <c r="CJ38" s="5">
        <v>0.74250000000000005</v>
      </c>
      <c r="CK38" s="5">
        <v>0.1348</v>
      </c>
      <c r="CL38" s="5">
        <v>0.81620000000000004</v>
      </c>
      <c r="CM38" s="5">
        <v>5.8999999999999999E-3</v>
      </c>
      <c r="CN38" s="4">
        <v>0.70089999999999997</v>
      </c>
      <c r="CO38" s="4">
        <v>0.85109999999999997</v>
      </c>
      <c r="CP38" s="4">
        <v>9.1999999999999998E-2</v>
      </c>
      <c r="CQ38" s="4">
        <v>0.72489999999999999</v>
      </c>
      <c r="CR38" s="4">
        <v>1.9E-3</v>
      </c>
      <c r="CS38" s="5">
        <v>0.67830000000000001</v>
      </c>
      <c r="CT38" s="5">
        <v>0.78</v>
      </c>
      <c r="CU38" s="5">
        <v>8.3699999999999997E-2</v>
      </c>
      <c r="CV38" s="5">
        <v>0.68479999999999996</v>
      </c>
      <c r="CW38" s="5">
        <v>1.32E-2</v>
      </c>
      <c r="CX38" s="4">
        <v>0.67789999999999995</v>
      </c>
      <c r="CY38" s="4">
        <v>0.78069999999999995</v>
      </c>
      <c r="CZ38" s="4">
        <v>0.11840000000000001</v>
      </c>
      <c r="DA38" s="4">
        <v>0.74080000000000001</v>
      </c>
      <c r="DB38" s="4">
        <v>8.6999999999999994E-3</v>
      </c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>
        <v>0.65659999999999996</v>
      </c>
      <c r="DI38" s="4">
        <v>0.74360000000000004</v>
      </c>
      <c r="DJ38" s="4">
        <v>0.1343</v>
      </c>
      <c r="DK38" s="4">
        <v>0.81599999999999995</v>
      </c>
      <c r="DL38" s="4">
        <v>3.8999999999999998E-3</v>
      </c>
      <c r="DM38" s="5">
        <v>0.69840000000000002</v>
      </c>
      <c r="DN38" s="5">
        <v>0.84830000000000005</v>
      </c>
      <c r="DO38" s="5">
        <v>8.6999999999999994E-2</v>
      </c>
      <c r="DP38" s="5">
        <v>0.72489999999999999</v>
      </c>
      <c r="DQ38" s="5">
        <v>1.6999999999999999E-3</v>
      </c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>
        <v>0.65590000000000004</v>
      </c>
      <c r="EH38" s="5">
        <v>0.7409</v>
      </c>
      <c r="EI38" s="5">
        <v>0.13569999999999999</v>
      </c>
      <c r="EJ38" s="5">
        <v>0.81569999999999998</v>
      </c>
      <c r="EK38" s="5">
        <v>3.7000000000000002E-3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>
        <v>0.65620000000000001</v>
      </c>
      <c r="FG38" s="4">
        <v>0.7419</v>
      </c>
      <c r="FH38" s="4">
        <v>0.1363</v>
      </c>
      <c r="FI38" s="4">
        <v>0.81589999999999996</v>
      </c>
      <c r="FJ38" s="4">
        <v>3.7000000000000002E-3</v>
      </c>
      <c r="FK38" s="5"/>
      <c r="FL38" s="5"/>
      <c r="FM38" s="5"/>
      <c r="FN38" s="5"/>
      <c r="FO38" s="5"/>
      <c r="FP38" s="4">
        <f t="shared" si="0"/>
        <v>0.67080357142857139</v>
      </c>
      <c r="FQ38" s="4">
        <f t="shared" si="1"/>
        <v>0.77215357142857155</v>
      </c>
      <c r="FR38" s="4">
        <f t="shared" si="2"/>
        <v>0.11674285714285713</v>
      </c>
      <c r="FS38" s="4">
        <f t="shared" si="3"/>
        <v>0.76154285714285719</v>
      </c>
      <c r="FT38" s="4">
        <f t="shared" si="4"/>
        <v>6.9071428571428574E-3</v>
      </c>
      <c r="FU38" s="1" t="e" cm="1">
        <f t="array" aca="1" ref="FU38" ca="1">CONCATENATE(INDIRECT(ADDRESS(1,MATCH(_xlfn.MINIFS(B38:FO38,metrics.est,"MAE"),B38:FO38,0)+1)), ", ", INDIRECT(ADDRESS(2,MATCH(_xlfn.MINIFS(B38:FO38,metrics.est,"MAE"),B38:FO38,0)+1)))</f>
        <v>#NAME?</v>
      </c>
      <c r="FV38" s="1" t="e" cm="1">
        <f t="array" aca="1" ref="FV38" ca="1">CONCATENATE(INDIRECT(ADDRESS(1,MATCH(_xlfn.MINIFS(B38:FO38,metrics.est,"MSE"),B38:FO38,0)+1)), ", ", INDIRECT(ADDRESS(2,MATCH(_xlfn.MINIFS(B38:FO38,metrics.est,"MSE"),B38:FO38,0)+1)))</f>
        <v>#NAME?</v>
      </c>
      <c r="FW38" s="1" t="e" cm="1">
        <f t="array" aca="1" ref="FW38" ca="1">CONCATENATE(INDIRECT(ADDRESS(1,MATCH(_xlfn.MAXIFS(B38:FO38,metrics.est,"R"),B38:FO38,0)+1)), ", ", INDIRECT(ADDRESS(2,MATCH(_xlfn.MAXIFS(B38:FO38,metrics.est,"R"),B38:FO38,0)+1)))</f>
        <v>#NAME?</v>
      </c>
      <c r="FX38" s="1" t="e" cm="1">
        <f t="array" aca="1" ref="FX38" ca="1">CONCATENATE(INDIRECT(ADDRESS(1,MATCH(_xlfn.MAXIFS(B38:FO38,metrics.est,"Coverage"),B38:FO38,0)+1)), ", ", INDIRECT(ADDRESS(2,MATCH(_xlfn.MAXIFS(B38:FO38,metrics.est,"Coverage"),B38:FO38,0)+1)))</f>
        <v>#NAME?</v>
      </c>
      <c r="FY38" s="1" t="e" cm="1">
        <f t="array" aca="1" ref="FY38" ca="1">CONCATENATE(INDIRECT(ADDRESS(1,MATCH(_xlfn.MINIFS(B38:FO38,metrics.est,"Time"),B38:FO38,0)+1)), ", ", INDIRECT(ADDRESS(2,MATCH(_xlfn.MINIFS(B38:FO38,metrics.est,"Time"),B38:FO38,0)+1)))</f>
        <v>#NAME?</v>
      </c>
    </row>
    <row r="39" spans="1:181" x14ac:dyDescent="0.3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>
        <v>0.65129999999999999</v>
      </c>
      <c r="BU39" s="4">
        <v>0.7117</v>
      </c>
      <c r="BV39" s="4">
        <v>0.1386</v>
      </c>
      <c r="BW39" s="4">
        <v>0.81540000000000001</v>
      </c>
      <c r="BX39" s="4">
        <v>2.7300000000000001E-2</v>
      </c>
      <c r="BY39" s="5">
        <v>0.66700000000000004</v>
      </c>
      <c r="BZ39" s="5">
        <v>0.74629999999999996</v>
      </c>
      <c r="CA39" s="5">
        <v>0.14369999999999999</v>
      </c>
      <c r="CB39" s="5">
        <v>0.7984</v>
      </c>
      <c r="CC39" s="5">
        <v>2.0500000000000001E-2</v>
      </c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>
        <v>0.65890000000000004</v>
      </c>
      <c r="CJ39" s="5">
        <v>0.72770000000000001</v>
      </c>
      <c r="CK39" s="5">
        <v>0.1366</v>
      </c>
      <c r="CL39" s="5">
        <v>0.77170000000000005</v>
      </c>
      <c r="CM39" s="5">
        <v>7.6E-3</v>
      </c>
      <c r="CN39" s="4">
        <v>0.71050000000000002</v>
      </c>
      <c r="CO39" s="4">
        <v>0.83330000000000004</v>
      </c>
      <c r="CP39" s="4">
        <v>6.1899999999999997E-2</v>
      </c>
      <c r="CQ39" s="4">
        <v>0.57030000000000003</v>
      </c>
      <c r="CR39" s="4">
        <v>2.7000000000000001E-3</v>
      </c>
      <c r="CS39" s="5">
        <v>0.65849999999999997</v>
      </c>
      <c r="CT39" s="5">
        <v>0.72809999999999997</v>
      </c>
      <c r="CU39" s="5">
        <v>0.14130000000000001</v>
      </c>
      <c r="CV39" s="5">
        <v>0.81340000000000001</v>
      </c>
      <c r="CW39" s="5">
        <v>2.0899999999999998E-2</v>
      </c>
      <c r="CX39" s="4">
        <v>0.66969999999999996</v>
      </c>
      <c r="CY39" s="4">
        <v>0.74880000000000002</v>
      </c>
      <c r="CZ39" s="4">
        <v>0.14130000000000001</v>
      </c>
      <c r="DA39" s="4">
        <v>0.79910000000000003</v>
      </c>
      <c r="DB39" s="4">
        <v>1.35E-2</v>
      </c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>
        <v>0.66</v>
      </c>
      <c r="DI39" s="4">
        <v>0.73050000000000004</v>
      </c>
      <c r="DJ39" s="4">
        <v>0.13600000000000001</v>
      </c>
      <c r="DK39" s="4">
        <v>0.77090000000000003</v>
      </c>
      <c r="DL39" s="4">
        <v>5.8999999999999999E-3</v>
      </c>
      <c r="DM39" s="5">
        <v>0.71030000000000004</v>
      </c>
      <c r="DN39" s="5">
        <v>0.83389999999999997</v>
      </c>
      <c r="DO39" s="5">
        <v>5.96E-2</v>
      </c>
      <c r="DP39" s="5">
        <v>0.57089999999999996</v>
      </c>
      <c r="DQ39" s="5">
        <v>2.2000000000000001E-3</v>
      </c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>
        <v>0.6603</v>
      </c>
      <c r="EH39" s="5">
        <v>0.73050000000000004</v>
      </c>
      <c r="EI39" s="5">
        <v>0.1353</v>
      </c>
      <c r="EJ39" s="5">
        <v>0.7722</v>
      </c>
      <c r="EK39" s="5">
        <v>5.4999999999999997E-3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>
        <v>0.6593</v>
      </c>
      <c r="FG39" s="4">
        <v>0.72840000000000005</v>
      </c>
      <c r="FH39" s="4">
        <v>0.13930000000000001</v>
      </c>
      <c r="FI39" s="4">
        <v>0.77300000000000002</v>
      </c>
      <c r="FJ39" s="4">
        <v>5.3E-3</v>
      </c>
      <c r="FK39" s="5"/>
      <c r="FL39" s="5"/>
      <c r="FM39" s="5"/>
      <c r="FN39" s="5"/>
      <c r="FO39" s="5"/>
      <c r="FP39" s="4">
        <f t="shared" ref="FP39:FP70" si="5">AVERAGEIFS(B39:FO39,metrics.est,"MAE")</f>
        <v>0.66966428571428571</v>
      </c>
      <c r="FQ39" s="4">
        <f t="shared" si="1"/>
        <v>0.75005357142857132</v>
      </c>
      <c r="FR39" s="4">
        <f t="shared" si="2"/>
        <v>0.13112500000000002</v>
      </c>
      <c r="FS39" s="4">
        <f t="shared" si="3"/>
        <v>0.75597857142857161</v>
      </c>
      <c r="FT39" s="4">
        <f t="shared" si="4"/>
        <v>1.0499999999999999E-2</v>
      </c>
      <c r="FU39" s="1" t="e" cm="1">
        <f t="array" aca="1" ref="FU39" ca="1">CONCATENATE(INDIRECT(ADDRESS(1,MATCH(_xlfn.MINIFS(B39:FO39,metrics.est,"MAE"),B39:FO39,0)+1)), ", ", INDIRECT(ADDRESS(2,MATCH(_xlfn.MINIFS(B39:FO39,metrics.est,"MAE"),B39:FO39,0)+1)))</f>
        <v>#NAME?</v>
      </c>
      <c r="FV39" s="1" t="e" cm="1">
        <f t="array" aca="1" ref="FV39" ca="1">CONCATENATE(INDIRECT(ADDRESS(1,MATCH(_xlfn.MINIFS(B39:FO39,metrics.est,"MSE"),B39:FO39,0)+1)), ", ", INDIRECT(ADDRESS(2,MATCH(_xlfn.MINIFS(B39:FO39,metrics.est,"MSE"),B39:FO39,0)+1)))</f>
        <v>#NAME?</v>
      </c>
      <c r="FW39" s="1" t="e" cm="1">
        <f t="array" aca="1" ref="FW39" ca="1">CONCATENATE(INDIRECT(ADDRESS(1,MATCH(_xlfn.MAXIFS(B39:FO39,metrics.est,"R"),B39:FO39,0)+1)), ", ", INDIRECT(ADDRESS(2,MATCH(_xlfn.MAXIFS(B39:FO39,metrics.est,"R"),B39:FO39,0)+1)))</f>
        <v>#NAME?</v>
      </c>
      <c r="FX39" s="1" t="e" cm="1">
        <f t="array" aca="1" ref="FX39" ca="1">CONCATENATE(INDIRECT(ADDRESS(1,MATCH(_xlfn.MAXIFS(B39:FO39,metrics.est,"Coverage"),B39:FO39,0)+1)), ", ", INDIRECT(ADDRESS(2,MATCH(_xlfn.MAXIFS(B39:FO39,metrics.est,"Coverage"),B39:FO39,0)+1)))</f>
        <v>#NAME?</v>
      </c>
      <c r="FY39" s="1" t="e" cm="1">
        <f t="array" aca="1" ref="FY39" ca="1">CONCATENATE(INDIRECT(ADDRESS(1,MATCH(_xlfn.MINIFS(B39:FO39,metrics.est,"Time"),B39:FO39,0)+1)), ", ", INDIRECT(ADDRESS(2,MATCH(_xlfn.MINIFS(B39:FO39,metrics.est,"Time"),B39:FO39,0)+1)))</f>
        <v>#NAME?</v>
      </c>
    </row>
    <row r="40" spans="1:181" x14ac:dyDescent="0.3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>
        <v>0.63959999999999995</v>
      </c>
      <c r="BU40" s="4">
        <v>0.69130000000000003</v>
      </c>
      <c r="BV40" s="4">
        <v>0.1351</v>
      </c>
      <c r="BW40" s="4">
        <v>0.7954</v>
      </c>
      <c r="BX40" s="4">
        <v>2.0299999999999999E-2</v>
      </c>
      <c r="BY40" s="5">
        <v>0.64800000000000002</v>
      </c>
      <c r="BZ40" s="5">
        <v>0.7147</v>
      </c>
      <c r="CA40" s="5">
        <v>0.15690000000000001</v>
      </c>
      <c r="CB40" s="5">
        <v>0.80269999999999997</v>
      </c>
      <c r="CC40" s="5">
        <v>1.0500000000000001E-2</v>
      </c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>
        <v>0.64590000000000003</v>
      </c>
      <c r="CJ40" s="5">
        <v>0.70940000000000003</v>
      </c>
      <c r="CK40" s="5">
        <v>0.153</v>
      </c>
      <c r="CL40" s="5">
        <v>0.82369999999999999</v>
      </c>
      <c r="CM40" s="5">
        <v>4.8999999999999998E-3</v>
      </c>
      <c r="CN40" s="4">
        <v>0.69789999999999996</v>
      </c>
      <c r="CO40" s="4">
        <v>0.83479999999999999</v>
      </c>
      <c r="CP40" s="4">
        <v>9.5899999999999999E-2</v>
      </c>
      <c r="CQ40" s="4">
        <v>0.7248</v>
      </c>
      <c r="CR40" s="4">
        <v>1.8E-3</v>
      </c>
      <c r="CS40" s="5">
        <v>0.6472</v>
      </c>
      <c r="CT40" s="5">
        <v>0.71179999999999999</v>
      </c>
      <c r="CU40" s="5">
        <v>0.1424</v>
      </c>
      <c r="CV40" s="5">
        <v>0.7964</v>
      </c>
      <c r="CW40" s="5">
        <v>1.35E-2</v>
      </c>
      <c r="CX40" s="4">
        <v>0.65129999999999999</v>
      </c>
      <c r="CY40" s="4">
        <v>0.71799999999999997</v>
      </c>
      <c r="CZ40" s="4">
        <v>0.15690000000000001</v>
      </c>
      <c r="DA40" s="4">
        <v>0.80489999999999995</v>
      </c>
      <c r="DB40" s="4">
        <v>8.6999999999999994E-3</v>
      </c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>
        <v>0.64690000000000003</v>
      </c>
      <c r="DI40" s="4">
        <v>0.71150000000000002</v>
      </c>
      <c r="DJ40" s="4">
        <v>0.14899999999999999</v>
      </c>
      <c r="DK40" s="4">
        <v>0.82350000000000001</v>
      </c>
      <c r="DL40" s="4">
        <v>4.0000000000000001E-3</v>
      </c>
      <c r="DM40" s="5">
        <v>0.6956</v>
      </c>
      <c r="DN40" s="5">
        <v>0.83240000000000003</v>
      </c>
      <c r="DO40" s="5">
        <v>9.0200000000000002E-2</v>
      </c>
      <c r="DP40" s="5">
        <v>0.72509999999999997</v>
      </c>
      <c r="DQ40" s="5">
        <v>1.6000000000000001E-3</v>
      </c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>
        <v>0.64639999999999997</v>
      </c>
      <c r="EH40" s="5">
        <v>0.70979999999999999</v>
      </c>
      <c r="EI40" s="5">
        <v>0.15060000000000001</v>
      </c>
      <c r="EJ40" s="5">
        <v>0.82310000000000005</v>
      </c>
      <c r="EK40" s="5">
        <v>3.7000000000000002E-3</v>
      </c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>
        <v>0.64639999999999997</v>
      </c>
      <c r="FG40" s="4">
        <v>0.71009999999999995</v>
      </c>
      <c r="FH40" s="4">
        <v>0.1517</v>
      </c>
      <c r="FI40" s="4">
        <v>0.82420000000000004</v>
      </c>
      <c r="FJ40" s="4">
        <v>4.1000000000000003E-3</v>
      </c>
      <c r="FK40" s="5"/>
      <c r="FL40" s="5"/>
      <c r="FM40" s="5"/>
      <c r="FN40" s="5"/>
      <c r="FO40" s="5"/>
      <c r="FP40" s="4">
        <f t="shared" si="5"/>
        <v>0.65404999999999991</v>
      </c>
      <c r="FQ40" s="4">
        <f t="shared" si="1"/>
        <v>0.72825714285714294</v>
      </c>
      <c r="FR40" s="4">
        <f t="shared" si="2"/>
        <v>0.14459999999999998</v>
      </c>
      <c r="FS40" s="4">
        <f t="shared" si="3"/>
        <v>0.79963571428571434</v>
      </c>
      <c r="FT40" s="4">
        <f t="shared" si="4"/>
        <v>6.9535714285714279E-3</v>
      </c>
      <c r="FU40" s="1" t="e" cm="1">
        <f t="array" aca="1" ref="FU40" ca="1">CONCATENATE(INDIRECT(ADDRESS(1,MATCH(_xlfn.MINIFS(B40:FO40,metrics.est,"MAE"),B40:FO40,0)+1)), ", ", INDIRECT(ADDRESS(2,MATCH(_xlfn.MINIFS(B40:FO40,metrics.est,"MAE"),B40:FO40,0)+1)))</f>
        <v>#NAME?</v>
      </c>
      <c r="FV40" s="1" t="e" cm="1">
        <f t="array" aca="1" ref="FV40" ca="1">CONCATENATE(INDIRECT(ADDRESS(1,MATCH(_xlfn.MINIFS(B40:FO40,metrics.est,"MSE"),B40:FO40,0)+1)), ", ", INDIRECT(ADDRESS(2,MATCH(_xlfn.MINIFS(B40:FO40,metrics.est,"MSE"),B40:FO40,0)+1)))</f>
        <v>#NAME?</v>
      </c>
      <c r="FW40" s="1" t="e" cm="1">
        <f t="array" aca="1" ref="FW40" ca="1">CONCATENATE(INDIRECT(ADDRESS(1,MATCH(_xlfn.MAXIFS(B40:FO40,metrics.est,"R"),B40:FO40,0)+1)), ", ", INDIRECT(ADDRESS(2,MATCH(_xlfn.MAXIFS(B40:FO40,metrics.est,"R"),B40:FO40,0)+1)))</f>
        <v>#NAME?</v>
      </c>
      <c r="FX40" s="1" t="e" cm="1">
        <f t="array" aca="1" ref="FX40" ca="1">CONCATENATE(INDIRECT(ADDRESS(1,MATCH(_xlfn.MAXIFS(B40:FO40,metrics.est,"Coverage"),B40:FO40,0)+1)), ", ", INDIRECT(ADDRESS(2,MATCH(_xlfn.MAXIFS(B40:FO40,metrics.est,"Coverage"),B40:FO40,0)+1)))</f>
        <v>#NAME?</v>
      </c>
      <c r="FY40" s="1" t="e" cm="1">
        <f t="array" aca="1" ref="FY40" ca="1">CONCATENATE(INDIRECT(ADDRESS(1,MATCH(_xlfn.MINIFS(B40:FO40,metrics.est,"Time"),B40:FO40,0)+1)), ", ", INDIRECT(ADDRESS(2,MATCH(_xlfn.MINIFS(B40:FO40,metrics.est,"Time"),B40:FO40,0)+1)))</f>
        <v>#NAME?</v>
      </c>
    </row>
    <row r="41" spans="1:181" x14ac:dyDescent="0.3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>
        <v>0.60729999999999995</v>
      </c>
      <c r="BU41" s="4">
        <v>0.64610000000000001</v>
      </c>
      <c r="BV41" s="4">
        <v>0.2089</v>
      </c>
      <c r="BW41" s="4">
        <v>0.91739999999999999</v>
      </c>
      <c r="BX41" s="4">
        <v>1.9E-2</v>
      </c>
      <c r="BY41" s="5">
        <v>0.61009999999999998</v>
      </c>
      <c r="BZ41" s="5">
        <v>0.64749999999999996</v>
      </c>
      <c r="CA41" s="5">
        <v>0.2077</v>
      </c>
      <c r="CB41" s="5">
        <v>0.90090000000000003</v>
      </c>
      <c r="CC41" s="5">
        <v>1.23E-2</v>
      </c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>
        <v>0.62970000000000004</v>
      </c>
      <c r="CJ41" s="5">
        <v>0.67349999999999999</v>
      </c>
      <c r="CK41" s="5">
        <v>8.9499999999999996E-2</v>
      </c>
      <c r="CL41" s="5">
        <v>0.84250000000000003</v>
      </c>
      <c r="CM41" s="5">
        <v>5.0000000000000001E-3</v>
      </c>
      <c r="CN41" s="4">
        <v>0.71889999999999998</v>
      </c>
      <c r="CO41" s="4">
        <v>0.8659</v>
      </c>
      <c r="CP41" s="4">
        <v>-2E-3</v>
      </c>
      <c r="CQ41" s="4">
        <v>0.71799999999999997</v>
      </c>
      <c r="CR41" s="4">
        <v>1.6999999999999999E-3</v>
      </c>
      <c r="CS41" s="5">
        <v>0.61099999999999999</v>
      </c>
      <c r="CT41" s="5">
        <v>0.64929999999999999</v>
      </c>
      <c r="CU41" s="5">
        <v>0.20710000000000001</v>
      </c>
      <c r="CV41" s="5">
        <v>0.91520000000000001</v>
      </c>
      <c r="CW41" s="5">
        <v>1.6299999999999999E-2</v>
      </c>
      <c r="CX41" s="4">
        <v>0.6119</v>
      </c>
      <c r="CY41" s="4">
        <v>0.6482</v>
      </c>
      <c r="CZ41" s="4">
        <v>0.2069</v>
      </c>
      <c r="DA41" s="4">
        <v>0.90090000000000003</v>
      </c>
      <c r="DB41" s="4">
        <v>0.01</v>
      </c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>
        <v>0.63019999999999998</v>
      </c>
      <c r="DI41" s="4">
        <v>0.67520000000000002</v>
      </c>
      <c r="DJ41" s="4">
        <v>8.8999999999999996E-2</v>
      </c>
      <c r="DK41" s="4">
        <v>0.84209999999999996</v>
      </c>
      <c r="DL41" s="4">
        <v>4.3E-3</v>
      </c>
      <c r="DM41" s="5">
        <v>0.73760000000000003</v>
      </c>
      <c r="DN41" s="5">
        <v>0.89429999999999998</v>
      </c>
      <c r="DO41" s="5">
        <v>-5.0000000000000001E-4</v>
      </c>
      <c r="DP41" s="5">
        <v>0.71840000000000004</v>
      </c>
      <c r="DQ41" s="5">
        <v>1.6000000000000001E-3</v>
      </c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>
        <v>0.63</v>
      </c>
      <c r="EH41" s="5">
        <v>0.6744</v>
      </c>
      <c r="EI41" s="5">
        <v>9.1499999999999998E-2</v>
      </c>
      <c r="EJ41" s="5">
        <v>0.84240000000000004</v>
      </c>
      <c r="EK41" s="5">
        <v>3.8999999999999998E-3</v>
      </c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>
        <v>0.63</v>
      </c>
      <c r="FG41" s="4">
        <v>0.67400000000000004</v>
      </c>
      <c r="FH41" s="4">
        <v>9.1499999999999998E-2</v>
      </c>
      <c r="FI41" s="4">
        <v>0.8427</v>
      </c>
      <c r="FJ41" s="4">
        <v>3.8E-3</v>
      </c>
      <c r="FK41" s="5"/>
      <c r="FL41" s="5"/>
      <c r="FM41" s="5"/>
      <c r="FN41" s="5"/>
      <c r="FO41" s="5"/>
      <c r="FP41" s="4">
        <f t="shared" si="5"/>
        <v>0.63620357142857153</v>
      </c>
      <c r="FQ41" s="4">
        <f t="shared" si="1"/>
        <v>0.69304642857142851</v>
      </c>
      <c r="FR41" s="4">
        <f t="shared" si="2"/>
        <v>0.13792857142857143</v>
      </c>
      <c r="FS41" s="4">
        <f t="shared" si="3"/>
        <v>0.85528214285714288</v>
      </c>
      <c r="FT41" s="4">
        <f t="shared" si="4"/>
        <v>7.8464285714285719E-3</v>
      </c>
      <c r="FU41" s="1" t="e" cm="1">
        <f t="array" aca="1" ref="FU41" ca="1">CONCATENATE(INDIRECT(ADDRESS(1,MATCH(_xlfn.MINIFS(B41:FO41,metrics.est,"MAE"),B41:FO41,0)+1)), ", ", INDIRECT(ADDRESS(2,MATCH(_xlfn.MINIFS(B41:FO41,metrics.est,"MAE"),B41:FO41,0)+1)))</f>
        <v>#NAME?</v>
      </c>
      <c r="FV41" s="1" t="e" cm="1">
        <f t="array" aca="1" ref="FV41" ca="1">CONCATENATE(INDIRECT(ADDRESS(1,MATCH(_xlfn.MINIFS(B41:FO41,metrics.est,"MSE"),B41:FO41,0)+1)), ", ", INDIRECT(ADDRESS(2,MATCH(_xlfn.MINIFS(B41:FO41,metrics.est,"MSE"),B41:FO41,0)+1)))</f>
        <v>#NAME?</v>
      </c>
      <c r="FW41" s="1" t="e" cm="1">
        <f t="array" aca="1" ref="FW41" ca="1">CONCATENATE(INDIRECT(ADDRESS(1,MATCH(_xlfn.MAXIFS(B41:FO41,metrics.est,"R"),B41:FO41,0)+1)), ", ", INDIRECT(ADDRESS(2,MATCH(_xlfn.MAXIFS(B41:FO41,metrics.est,"R"),B41:FO41,0)+1)))</f>
        <v>#NAME?</v>
      </c>
      <c r="FX41" s="1" t="e" cm="1">
        <f t="array" aca="1" ref="FX41" ca="1">CONCATENATE(INDIRECT(ADDRESS(1,MATCH(_xlfn.MAXIFS(B41:FO41,metrics.est,"Coverage"),B41:FO41,0)+1)), ", ", INDIRECT(ADDRESS(2,MATCH(_xlfn.MAXIFS(B41:FO41,metrics.est,"Coverage"),B41:FO41,0)+1)))</f>
        <v>#NAME?</v>
      </c>
      <c r="FY41" s="1" t="e" cm="1">
        <f t="array" aca="1" ref="FY41" ca="1">CONCATENATE(INDIRECT(ADDRESS(1,MATCH(_xlfn.MINIFS(B41:FO41,metrics.est,"Time"),B41:FO41,0)+1)), ", ", INDIRECT(ADDRESS(2,MATCH(_xlfn.MINIFS(B41:FO41,metrics.est,"Time"),B41:FO41,0)+1)))</f>
        <v>#NAME?</v>
      </c>
    </row>
    <row r="42" spans="1:181" x14ac:dyDescent="0.3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>
        <v>0.61219999999999997</v>
      </c>
      <c r="BU42" s="4">
        <v>0.65569999999999995</v>
      </c>
      <c r="BV42" s="4">
        <v>0.21079999999999999</v>
      </c>
      <c r="BW42" s="4">
        <v>0.91949999999999998</v>
      </c>
      <c r="BX42" s="4">
        <v>1.7000000000000001E-2</v>
      </c>
      <c r="BY42" s="5">
        <v>0.61319999999999997</v>
      </c>
      <c r="BZ42" s="5">
        <v>0.65549999999999997</v>
      </c>
      <c r="CA42" s="5">
        <v>0.22409999999999999</v>
      </c>
      <c r="CB42" s="5">
        <v>0.90169999999999995</v>
      </c>
      <c r="CC42" s="5">
        <v>1.06E-2</v>
      </c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>
        <v>0.63229999999999997</v>
      </c>
      <c r="CJ42" s="5">
        <v>0.68659999999999999</v>
      </c>
      <c r="CK42" s="5">
        <v>0.1691</v>
      </c>
      <c r="CL42" s="5">
        <v>0.83819999999999995</v>
      </c>
      <c r="CM42" s="5">
        <v>4.4999999999999997E-3</v>
      </c>
      <c r="CN42" s="4">
        <v>0.70730000000000004</v>
      </c>
      <c r="CO42" s="4">
        <v>0.85270000000000001</v>
      </c>
      <c r="CP42" s="4">
        <v>8.6499999999999994E-2</v>
      </c>
      <c r="CQ42" s="4">
        <v>0.72519999999999996</v>
      </c>
      <c r="CR42" s="4">
        <v>1.8E-3</v>
      </c>
      <c r="CS42" s="5">
        <v>0.61550000000000005</v>
      </c>
      <c r="CT42" s="5">
        <v>0.65969999999999995</v>
      </c>
      <c r="CU42" s="5">
        <v>0.20799999999999999</v>
      </c>
      <c r="CV42" s="5">
        <v>0.91720000000000002</v>
      </c>
      <c r="CW42" s="5">
        <v>1.3899999999999999E-2</v>
      </c>
      <c r="CX42" s="4">
        <v>0.61450000000000005</v>
      </c>
      <c r="CY42" s="4">
        <v>0.65510000000000002</v>
      </c>
      <c r="CZ42" s="4">
        <v>0.2208</v>
      </c>
      <c r="DA42" s="4">
        <v>0.90129999999999999</v>
      </c>
      <c r="DB42" s="4">
        <v>8.8999999999999999E-3</v>
      </c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>
        <v>0.63260000000000005</v>
      </c>
      <c r="DI42" s="4">
        <v>0.68830000000000002</v>
      </c>
      <c r="DJ42" s="4">
        <v>0.16950000000000001</v>
      </c>
      <c r="DK42" s="4">
        <v>0.8387</v>
      </c>
      <c r="DL42" s="4">
        <v>4.0000000000000001E-3</v>
      </c>
      <c r="DM42" s="5">
        <v>0.70420000000000005</v>
      </c>
      <c r="DN42" s="5">
        <v>0.8478</v>
      </c>
      <c r="DO42" s="5">
        <v>8.2799999999999999E-2</v>
      </c>
      <c r="DP42" s="5">
        <v>0.72529999999999994</v>
      </c>
      <c r="DQ42" s="5">
        <v>1.6000000000000001E-3</v>
      </c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>
        <v>0.63229999999999997</v>
      </c>
      <c r="EH42" s="5">
        <v>0.68610000000000004</v>
      </c>
      <c r="EI42" s="5">
        <v>0.17119999999999999</v>
      </c>
      <c r="EJ42" s="5">
        <v>0.83899999999999997</v>
      </c>
      <c r="EK42" s="5">
        <v>3.8E-3</v>
      </c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>
        <v>0.63239999999999996</v>
      </c>
      <c r="FG42" s="4">
        <v>0.68610000000000004</v>
      </c>
      <c r="FH42" s="4">
        <v>0.16950000000000001</v>
      </c>
      <c r="FI42" s="4">
        <v>0.83940000000000003</v>
      </c>
      <c r="FJ42" s="4">
        <v>3.7000000000000002E-3</v>
      </c>
      <c r="FK42" s="5"/>
      <c r="FL42" s="5"/>
      <c r="FM42" s="5"/>
      <c r="FN42" s="5"/>
      <c r="FO42" s="5"/>
      <c r="FP42" s="4">
        <f t="shared" si="5"/>
        <v>0.63321071428571429</v>
      </c>
      <c r="FQ42" s="4">
        <f t="shared" si="1"/>
        <v>0.69302499999999989</v>
      </c>
      <c r="FR42" s="4">
        <f t="shared" si="2"/>
        <v>0.18337500000000004</v>
      </c>
      <c r="FS42" s="4">
        <f t="shared" si="3"/>
        <v>0.85536071428571425</v>
      </c>
      <c r="FT42" s="4">
        <f t="shared" si="4"/>
        <v>7.0821428571428563E-3</v>
      </c>
      <c r="FU42" s="1" t="e" cm="1">
        <f t="array" aca="1" ref="FU42" ca="1">CONCATENATE(INDIRECT(ADDRESS(1,MATCH(_xlfn.MINIFS(B42:FO42,metrics.est,"MAE"),B42:FO42,0)+1)), ", ", INDIRECT(ADDRESS(2,MATCH(_xlfn.MINIFS(B42:FO42,metrics.est,"MAE"),B42:FO42,0)+1)))</f>
        <v>#NAME?</v>
      </c>
      <c r="FV42" s="1" t="e" cm="1">
        <f t="array" aca="1" ref="FV42" ca="1">CONCATENATE(INDIRECT(ADDRESS(1,MATCH(_xlfn.MINIFS(B42:FO42,metrics.est,"MSE"),B42:FO42,0)+1)), ", ", INDIRECT(ADDRESS(2,MATCH(_xlfn.MINIFS(B42:FO42,metrics.est,"MSE"),B42:FO42,0)+1)))</f>
        <v>#NAME?</v>
      </c>
      <c r="FW42" s="1" t="e" cm="1">
        <f t="array" aca="1" ref="FW42" ca="1">CONCATENATE(INDIRECT(ADDRESS(1,MATCH(_xlfn.MAXIFS(B42:FO42,metrics.est,"R"),B42:FO42,0)+1)), ", ", INDIRECT(ADDRESS(2,MATCH(_xlfn.MAXIFS(B42:FO42,metrics.est,"R"),B42:FO42,0)+1)))</f>
        <v>#NAME?</v>
      </c>
      <c r="FX42" s="1" t="e" cm="1">
        <f t="array" aca="1" ref="FX42" ca="1">CONCATENATE(INDIRECT(ADDRESS(1,MATCH(_xlfn.MAXIFS(B42:FO42,metrics.est,"Coverage"),B42:FO42,0)+1)), ", ", INDIRECT(ADDRESS(2,MATCH(_xlfn.MAXIFS(B42:FO42,metrics.est,"Coverage"),B42:FO42,0)+1)))</f>
        <v>#NAME?</v>
      </c>
      <c r="FY42" s="1" t="e" cm="1">
        <f t="array" aca="1" ref="FY42" ca="1">CONCATENATE(INDIRECT(ADDRESS(1,MATCH(_xlfn.MINIFS(B42:FO42,metrics.est,"Time"),B42:FO42,0)+1)), ", ", INDIRECT(ADDRESS(2,MATCH(_xlfn.MINIFS(B42:FO42,metrics.est,"Time"),B42:FO42,0)+1)))</f>
        <v>#NAME?</v>
      </c>
    </row>
    <row r="43" spans="1:181" x14ac:dyDescent="0.3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>
        <v>0.6149</v>
      </c>
      <c r="BU43" s="4">
        <v>0.66559999999999997</v>
      </c>
      <c r="BV43" s="4">
        <v>0.20699999999999999</v>
      </c>
      <c r="BW43" s="4">
        <v>0.92900000000000005</v>
      </c>
      <c r="BX43" s="4">
        <v>1.72E-2</v>
      </c>
      <c r="BY43" s="5">
        <v>0.61619999999999997</v>
      </c>
      <c r="BZ43" s="5">
        <v>0.66569999999999996</v>
      </c>
      <c r="CA43" s="5">
        <v>0.2104</v>
      </c>
      <c r="CB43" s="5">
        <v>0.91059999999999997</v>
      </c>
      <c r="CC43" s="5">
        <v>1.0800000000000001E-2</v>
      </c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>
        <v>0.63329999999999997</v>
      </c>
      <c r="CJ43" s="5">
        <v>0.69259999999999999</v>
      </c>
      <c r="CK43" s="5">
        <v>0.17419999999999999</v>
      </c>
      <c r="CL43" s="5">
        <v>0.8468</v>
      </c>
      <c r="CM43" s="5">
        <v>4.5999999999999999E-3</v>
      </c>
      <c r="CN43" s="4">
        <v>0.70089999999999997</v>
      </c>
      <c r="CO43" s="4">
        <v>0.84199999999999997</v>
      </c>
      <c r="CP43" s="4">
        <v>9.4899999999999998E-2</v>
      </c>
      <c r="CQ43" s="4">
        <v>0.72550000000000003</v>
      </c>
      <c r="CR43" s="4">
        <v>1.9E-3</v>
      </c>
      <c r="CS43" s="5">
        <v>0.61829999999999996</v>
      </c>
      <c r="CT43" s="5">
        <v>0.6694</v>
      </c>
      <c r="CU43" s="5">
        <v>0.20050000000000001</v>
      </c>
      <c r="CV43" s="5">
        <v>0.92610000000000003</v>
      </c>
      <c r="CW43" s="5">
        <v>1.46E-2</v>
      </c>
      <c r="CX43" s="4">
        <v>0.61729999999999996</v>
      </c>
      <c r="CY43" s="4">
        <v>0.66300000000000003</v>
      </c>
      <c r="CZ43" s="4">
        <v>0.21240000000000001</v>
      </c>
      <c r="DA43" s="4">
        <v>0.91059999999999997</v>
      </c>
      <c r="DB43" s="4">
        <v>9.2999999999999992E-3</v>
      </c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>
        <v>0.63370000000000004</v>
      </c>
      <c r="DI43" s="4">
        <v>0.6946</v>
      </c>
      <c r="DJ43" s="4">
        <v>0.17100000000000001</v>
      </c>
      <c r="DK43" s="4">
        <v>0.84670000000000001</v>
      </c>
      <c r="DL43" s="4">
        <v>3.8999999999999998E-3</v>
      </c>
      <c r="DM43" s="5">
        <v>0.69950000000000001</v>
      </c>
      <c r="DN43" s="5">
        <v>0.84109999999999996</v>
      </c>
      <c r="DO43" s="5">
        <v>8.7900000000000006E-2</v>
      </c>
      <c r="DP43" s="5">
        <v>0.72570000000000001</v>
      </c>
      <c r="DQ43" s="5">
        <v>1.5E-3</v>
      </c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>
        <v>0.63380000000000003</v>
      </c>
      <c r="EH43" s="5">
        <v>0.69299999999999995</v>
      </c>
      <c r="EI43" s="5">
        <v>0.1724</v>
      </c>
      <c r="EJ43" s="5">
        <v>0.84709999999999996</v>
      </c>
      <c r="EK43" s="5">
        <v>3.8E-3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>
        <v>0.63380000000000003</v>
      </c>
      <c r="FG43" s="4">
        <v>0.69269999999999998</v>
      </c>
      <c r="FH43" s="4">
        <v>0.17269999999999999</v>
      </c>
      <c r="FI43" s="4">
        <v>0.84730000000000005</v>
      </c>
      <c r="FJ43" s="4">
        <v>3.8999999999999998E-3</v>
      </c>
      <c r="FK43" s="5"/>
      <c r="FL43" s="5"/>
      <c r="FM43" s="5"/>
      <c r="FN43" s="5"/>
      <c r="FO43" s="5"/>
      <c r="FP43" s="4">
        <f t="shared" si="5"/>
        <v>0.63419285714285711</v>
      </c>
      <c r="FQ43" s="4">
        <f t="shared" si="1"/>
        <v>0.69836785714285721</v>
      </c>
      <c r="FR43" s="4">
        <f t="shared" si="2"/>
        <v>0.18038928571428572</v>
      </c>
      <c r="FS43" s="4">
        <f t="shared" si="3"/>
        <v>0.86275000000000013</v>
      </c>
      <c r="FT43" s="4">
        <f t="shared" si="4"/>
        <v>7.2464285714285703E-3</v>
      </c>
      <c r="FU43" s="1" t="e" cm="1">
        <f t="array" aca="1" ref="FU43" ca="1">CONCATENATE(INDIRECT(ADDRESS(1,MATCH(_xlfn.MINIFS(B43:FO43,metrics.est,"MAE"),B43:FO43,0)+1)), ", ", INDIRECT(ADDRESS(2,MATCH(_xlfn.MINIFS(B43:FO43,metrics.est,"MAE"),B43:FO43,0)+1)))</f>
        <v>#NAME?</v>
      </c>
      <c r="FV43" s="1" t="e" cm="1">
        <f t="array" aca="1" ref="FV43" ca="1">CONCATENATE(INDIRECT(ADDRESS(1,MATCH(_xlfn.MINIFS(B43:FO43,metrics.est,"MSE"),B43:FO43,0)+1)), ", ", INDIRECT(ADDRESS(2,MATCH(_xlfn.MINIFS(B43:FO43,metrics.est,"MSE"),B43:FO43,0)+1)))</f>
        <v>#NAME?</v>
      </c>
      <c r="FW43" s="1" t="e" cm="1">
        <f t="array" aca="1" ref="FW43" ca="1">CONCATENATE(INDIRECT(ADDRESS(1,MATCH(_xlfn.MAXIFS(B43:FO43,metrics.est,"R"),B43:FO43,0)+1)), ", ", INDIRECT(ADDRESS(2,MATCH(_xlfn.MAXIFS(B43:FO43,metrics.est,"R"),B43:FO43,0)+1)))</f>
        <v>#NAME?</v>
      </c>
      <c r="FX43" s="1" t="e" cm="1">
        <f t="array" aca="1" ref="FX43" ca="1">CONCATENATE(INDIRECT(ADDRESS(1,MATCH(_xlfn.MAXIFS(B43:FO43,metrics.est,"Coverage"),B43:FO43,0)+1)), ", ", INDIRECT(ADDRESS(2,MATCH(_xlfn.MAXIFS(B43:FO43,metrics.est,"Coverage"),B43:FO43,0)+1)))</f>
        <v>#NAME?</v>
      </c>
      <c r="FY43" s="1" t="e" cm="1">
        <f t="array" aca="1" ref="FY43" ca="1">CONCATENATE(INDIRECT(ADDRESS(1,MATCH(_xlfn.MINIFS(B43:FO43,metrics.est,"Time"),B43:FO43,0)+1)), ", ", INDIRECT(ADDRESS(2,MATCH(_xlfn.MINIFS(B43:FO43,metrics.est,"Time"),B43:FO43,0)+1)))</f>
        <v>#NAME?</v>
      </c>
    </row>
    <row r="44" spans="1:181" x14ac:dyDescent="0.3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>
        <v>0.64529999999999998</v>
      </c>
      <c r="BU44" s="4">
        <v>0.70809999999999995</v>
      </c>
      <c r="BV44" s="4">
        <v>0.1187</v>
      </c>
      <c r="BW44" s="4">
        <v>0.96309999999999996</v>
      </c>
      <c r="BX44" s="4">
        <v>0.25430000000000003</v>
      </c>
      <c r="BY44" s="5">
        <v>0.65090000000000003</v>
      </c>
      <c r="BZ44" s="5">
        <v>0.72289999999999999</v>
      </c>
      <c r="CA44" s="5">
        <v>0.1409</v>
      </c>
      <c r="CB44" s="5">
        <v>0.94889999999999997</v>
      </c>
      <c r="CC44" s="5">
        <v>0.12509999999999999</v>
      </c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>
        <v>0.68779999999999997</v>
      </c>
      <c r="CJ44" s="5">
        <v>0.80010000000000003</v>
      </c>
      <c r="CK44" s="5">
        <v>0.10100000000000001</v>
      </c>
      <c r="CL44" s="5">
        <v>0.89970000000000006</v>
      </c>
      <c r="CM44" s="5">
        <v>2.5700000000000001E-2</v>
      </c>
      <c r="CN44" s="4">
        <v>0.75490000000000002</v>
      </c>
      <c r="CO44" s="4">
        <v>0.96630000000000005</v>
      </c>
      <c r="CP44" s="4">
        <v>6.7199999999999996E-2</v>
      </c>
      <c r="CQ44" s="4">
        <v>0.76329999999999998</v>
      </c>
      <c r="CR44" s="4">
        <v>4.8999999999999998E-3</v>
      </c>
      <c r="CS44" s="5">
        <v>0.6512</v>
      </c>
      <c r="CT44" s="5">
        <v>0.71840000000000004</v>
      </c>
      <c r="CU44" s="5">
        <v>0.13059999999999999</v>
      </c>
      <c r="CV44" s="5">
        <v>0.96020000000000005</v>
      </c>
      <c r="CW44" s="5">
        <v>0.21629999999999999</v>
      </c>
      <c r="CX44" s="4">
        <v>0.65720000000000001</v>
      </c>
      <c r="CY44" s="4">
        <v>0.73080000000000001</v>
      </c>
      <c r="CZ44" s="4">
        <v>0.1295</v>
      </c>
      <c r="DA44" s="4">
        <v>0.94979999999999998</v>
      </c>
      <c r="DB44" s="4">
        <v>0.1074</v>
      </c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>
        <v>0.68489999999999995</v>
      </c>
      <c r="DI44" s="4">
        <v>0.79469999999999996</v>
      </c>
      <c r="DJ44" s="4">
        <v>0.10829999999999999</v>
      </c>
      <c r="DK44" s="4">
        <v>0.89980000000000004</v>
      </c>
      <c r="DL44" s="4">
        <v>2.3E-2</v>
      </c>
      <c r="DM44" s="5">
        <v>0.75439999999999996</v>
      </c>
      <c r="DN44" s="5">
        <v>0.96760000000000002</v>
      </c>
      <c r="DO44" s="5">
        <v>7.4899999999999994E-2</v>
      </c>
      <c r="DP44" s="5">
        <v>0.76</v>
      </c>
      <c r="DQ44" s="5">
        <v>4.1999999999999997E-3</v>
      </c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>
        <v>0.68589999999999995</v>
      </c>
      <c r="EH44" s="5">
        <v>0.79610000000000003</v>
      </c>
      <c r="EI44" s="5">
        <v>0.1072</v>
      </c>
      <c r="EJ44" s="5">
        <v>0.9</v>
      </c>
      <c r="EK44" s="5">
        <v>2.4899999999999999E-2</v>
      </c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>
        <v>0.68689999999999996</v>
      </c>
      <c r="FG44" s="4">
        <v>0.79810000000000003</v>
      </c>
      <c r="FH44" s="4">
        <v>0.11070000000000001</v>
      </c>
      <c r="FI44" s="4">
        <v>0.9002</v>
      </c>
      <c r="FJ44" s="4">
        <v>2.0799999999999999E-2</v>
      </c>
      <c r="FK44" s="5"/>
      <c r="FL44" s="5"/>
      <c r="FM44" s="5"/>
      <c r="FN44" s="5"/>
      <c r="FO44" s="5"/>
      <c r="FP44" s="4">
        <f t="shared" si="5"/>
        <v>0.67962499999999992</v>
      </c>
      <c r="FQ44" s="4">
        <f t="shared" si="1"/>
        <v>0.78484642857142861</v>
      </c>
      <c r="FR44" s="4">
        <f t="shared" si="2"/>
        <v>0.11392857142857145</v>
      </c>
      <c r="FS44" s="4">
        <f t="shared" si="3"/>
        <v>0.90641785714285728</v>
      </c>
      <c r="FT44" s="4">
        <f t="shared" si="4"/>
        <v>8.4667857142857142E-2</v>
      </c>
      <c r="FU44" s="1" t="e" cm="1">
        <f t="array" aca="1" ref="FU44" ca="1">CONCATENATE(INDIRECT(ADDRESS(1,MATCH(_xlfn.MINIFS(B44:FO44,metrics.est,"MAE"),B44:FO44,0)+1)), ", ", INDIRECT(ADDRESS(2,MATCH(_xlfn.MINIFS(B44:FO44,metrics.est,"MAE"),B44:FO44,0)+1)))</f>
        <v>#NAME?</v>
      </c>
      <c r="FV44" s="1" t="e" cm="1">
        <f t="array" aca="1" ref="FV44" ca="1">CONCATENATE(INDIRECT(ADDRESS(1,MATCH(_xlfn.MINIFS(B44:FO44,metrics.est,"MSE"),B44:FO44,0)+1)), ", ", INDIRECT(ADDRESS(2,MATCH(_xlfn.MINIFS(B44:FO44,metrics.est,"MSE"),B44:FO44,0)+1)))</f>
        <v>#NAME?</v>
      </c>
      <c r="FW44" s="1" t="e" cm="1">
        <f t="array" aca="1" ref="FW44" ca="1">CONCATENATE(INDIRECT(ADDRESS(1,MATCH(_xlfn.MAXIFS(B44:FO44,metrics.est,"R"),B44:FO44,0)+1)), ", ", INDIRECT(ADDRESS(2,MATCH(_xlfn.MAXIFS(B44:FO44,metrics.est,"R"),B44:FO44,0)+1)))</f>
        <v>#NAME?</v>
      </c>
      <c r="FX44" s="1" t="e" cm="1">
        <f t="array" aca="1" ref="FX44" ca="1">CONCATENATE(INDIRECT(ADDRESS(1,MATCH(_xlfn.MAXIFS(B44:FO44,metrics.est,"Coverage"),B44:FO44,0)+1)), ", ", INDIRECT(ADDRESS(2,MATCH(_xlfn.MAXIFS(B44:FO44,metrics.est,"Coverage"),B44:FO44,0)+1)))</f>
        <v>#NAME?</v>
      </c>
      <c r="FY44" s="1" t="e" cm="1">
        <f t="array" aca="1" ref="FY44" ca="1">CONCATENATE(INDIRECT(ADDRESS(1,MATCH(_xlfn.MINIFS(B44:FO44,metrics.est,"Time"),B44:FO44,0)+1)), ", ", INDIRECT(ADDRESS(2,MATCH(_xlfn.MINIFS(B44:FO44,metrics.est,"Time"),B44:FO44,0)+1)))</f>
        <v>#NAME?</v>
      </c>
    </row>
    <row r="45" spans="1:181" x14ac:dyDescent="0.3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>
        <v>0.64580000000000004</v>
      </c>
      <c r="BU45" s="4">
        <v>0.6925</v>
      </c>
      <c r="BV45" s="4">
        <v>-0.1074</v>
      </c>
      <c r="BW45" s="4">
        <v>0.81189999999999996</v>
      </c>
      <c r="BX45" s="4">
        <v>2.1600000000000001E-2</v>
      </c>
      <c r="BY45" s="5">
        <v>0.65569999999999995</v>
      </c>
      <c r="BZ45" s="5">
        <v>0.71730000000000005</v>
      </c>
      <c r="CA45" s="5">
        <v>-0.13059999999999999</v>
      </c>
      <c r="CB45" s="5">
        <v>0.80689999999999995</v>
      </c>
      <c r="CC45" s="5">
        <v>1.47E-2</v>
      </c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>
        <v>0.68030000000000002</v>
      </c>
      <c r="CJ45" s="5">
        <v>0.77449999999999997</v>
      </c>
      <c r="CK45" s="5">
        <v>-0.1069</v>
      </c>
      <c r="CL45" s="5">
        <v>0.78400000000000003</v>
      </c>
      <c r="CM45" s="5">
        <v>7.1000000000000004E-3</v>
      </c>
      <c r="CN45" s="4">
        <v>0.72770000000000001</v>
      </c>
      <c r="CO45" s="4">
        <v>0.90300000000000002</v>
      </c>
      <c r="CP45" s="4">
        <v>-6.7599999999999993E-2</v>
      </c>
      <c r="CQ45" s="4">
        <v>0.70420000000000005</v>
      </c>
      <c r="CR45" s="4">
        <v>3.0000000000000001E-3</v>
      </c>
      <c r="CS45" s="5">
        <v>0.65090000000000003</v>
      </c>
      <c r="CT45" s="5">
        <v>0.70250000000000001</v>
      </c>
      <c r="CU45" s="5">
        <v>-0.1119</v>
      </c>
      <c r="CV45" s="5">
        <v>0.81040000000000001</v>
      </c>
      <c r="CW45" s="5">
        <v>1.83E-2</v>
      </c>
      <c r="CX45" s="4">
        <v>0.65459999999999996</v>
      </c>
      <c r="CY45" s="4">
        <v>0.71209999999999996</v>
      </c>
      <c r="CZ45" s="4">
        <v>-0.12820000000000001</v>
      </c>
      <c r="DA45" s="4">
        <v>0.80669999999999997</v>
      </c>
      <c r="DB45" s="4">
        <v>1.2800000000000001E-2</v>
      </c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>
        <v>0.67930000000000001</v>
      </c>
      <c r="DI45" s="4">
        <v>0.77339999999999998</v>
      </c>
      <c r="DJ45" s="4">
        <v>-0.10589999999999999</v>
      </c>
      <c r="DK45" s="4">
        <v>0.7853</v>
      </c>
      <c r="DL45" s="4">
        <v>5.8999999999999999E-3</v>
      </c>
      <c r="DM45" s="5">
        <v>0.7218</v>
      </c>
      <c r="DN45" s="5">
        <v>0.89070000000000005</v>
      </c>
      <c r="DO45" s="5">
        <v>-5.5599999999999997E-2</v>
      </c>
      <c r="DP45" s="5">
        <v>0.70750000000000002</v>
      </c>
      <c r="DQ45" s="5">
        <v>2.5999999999999999E-3</v>
      </c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>
        <v>0.68240000000000001</v>
      </c>
      <c r="EH45" s="5">
        <v>0.77839999999999998</v>
      </c>
      <c r="EI45" s="5">
        <v>-0.1032</v>
      </c>
      <c r="EJ45" s="5">
        <v>0.78539999999999999</v>
      </c>
      <c r="EK45" s="5">
        <v>6.1999999999999998E-3</v>
      </c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>
        <v>0.68330000000000002</v>
      </c>
      <c r="FG45" s="4">
        <v>0.78110000000000002</v>
      </c>
      <c r="FH45" s="4">
        <v>-0.1046</v>
      </c>
      <c r="FI45" s="4">
        <v>0.78659999999999997</v>
      </c>
      <c r="FJ45" s="4">
        <v>5.4999999999999997E-3</v>
      </c>
      <c r="FK45" s="5"/>
      <c r="FL45" s="5"/>
      <c r="FM45" s="5"/>
      <c r="FN45" s="5"/>
      <c r="FO45" s="5"/>
      <c r="FP45" s="4">
        <f t="shared" si="5"/>
        <v>0.67284642857142851</v>
      </c>
      <c r="FQ45" s="4">
        <f t="shared" si="1"/>
        <v>0.75882499999999997</v>
      </c>
      <c r="FR45" s="4">
        <f t="shared" si="2"/>
        <v>-0.11106785714285716</v>
      </c>
      <c r="FS45" s="4">
        <f t="shared" si="3"/>
        <v>0.78510000000000002</v>
      </c>
      <c r="FT45" s="4">
        <f t="shared" si="4"/>
        <v>9.807142857142858E-3</v>
      </c>
      <c r="FU45" s="1" t="e" cm="1">
        <f t="array" aca="1" ref="FU45" ca="1">CONCATENATE(INDIRECT(ADDRESS(1,MATCH(_xlfn.MINIFS(B45:FO45,metrics.est,"MAE"),B45:FO45,0)+1)), ", ", INDIRECT(ADDRESS(2,MATCH(_xlfn.MINIFS(B45:FO45,metrics.est,"MAE"),B45:FO45,0)+1)))</f>
        <v>#NAME?</v>
      </c>
      <c r="FV45" s="1" t="e" cm="1">
        <f t="array" aca="1" ref="FV45" ca="1">CONCATENATE(INDIRECT(ADDRESS(1,MATCH(_xlfn.MINIFS(B45:FO45,metrics.est,"MSE"),B45:FO45,0)+1)), ", ", INDIRECT(ADDRESS(2,MATCH(_xlfn.MINIFS(B45:FO45,metrics.est,"MSE"),B45:FO45,0)+1)))</f>
        <v>#NAME?</v>
      </c>
      <c r="FW45" s="1" t="e" cm="1">
        <f t="array" aca="1" ref="FW45" ca="1">CONCATENATE(INDIRECT(ADDRESS(1,MATCH(_xlfn.MAXIFS(B45:FO45,metrics.est,"R"),B45:FO45,0)+1)), ", ", INDIRECT(ADDRESS(2,MATCH(_xlfn.MAXIFS(B45:FO45,metrics.est,"R"),B45:FO45,0)+1)))</f>
        <v>#NAME?</v>
      </c>
      <c r="FX45" s="1" t="e" cm="1">
        <f t="array" aca="1" ref="FX45" ca="1">CONCATENATE(INDIRECT(ADDRESS(1,MATCH(_xlfn.MAXIFS(B45:FO45,metrics.est,"Coverage"),B45:FO45,0)+1)), ", ", INDIRECT(ADDRESS(2,MATCH(_xlfn.MAXIFS(B45:FO45,metrics.est,"Coverage"),B45:FO45,0)+1)))</f>
        <v>#NAME?</v>
      </c>
      <c r="FY45" s="1" t="e" cm="1">
        <f t="array" aca="1" ref="FY45" ca="1">CONCATENATE(INDIRECT(ADDRESS(1,MATCH(_xlfn.MINIFS(B45:FO45,metrics.est,"Time"),B45:FO45,0)+1)), ", ", INDIRECT(ADDRESS(2,MATCH(_xlfn.MINIFS(B45:FO45,metrics.est,"Time"),B45:FO45,0)+1)))</f>
        <v>#NAME?</v>
      </c>
    </row>
    <row r="46" spans="1:181" x14ac:dyDescent="0.3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>
        <v>0.67400000000000004</v>
      </c>
      <c r="BU46" s="4">
        <v>0.76290000000000002</v>
      </c>
      <c r="BV46" s="4">
        <v>0.1071</v>
      </c>
      <c r="BW46" s="4">
        <v>0.75409999999999999</v>
      </c>
      <c r="BX46" s="4">
        <v>2.7699999999999999E-2</v>
      </c>
      <c r="BY46" s="5">
        <v>0.66690000000000005</v>
      </c>
      <c r="BZ46" s="5">
        <v>0.75529999999999997</v>
      </c>
      <c r="CA46" s="5">
        <v>0.13830000000000001</v>
      </c>
      <c r="CB46" s="5">
        <v>0.77980000000000005</v>
      </c>
      <c r="CC46" s="5">
        <v>1.72E-2</v>
      </c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>
        <v>0.64759999999999995</v>
      </c>
      <c r="CJ46" s="5">
        <v>0.71379999999999999</v>
      </c>
      <c r="CK46" s="5">
        <v>0.153</v>
      </c>
      <c r="CL46" s="5">
        <v>0.82869999999999999</v>
      </c>
      <c r="CM46" s="5">
        <v>6.1000000000000004E-3</v>
      </c>
      <c r="CN46" s="4">
        <v>0.69510000000000005</v>
      </c>
      <c r="CO46" s="4">
        <v>0.83079999999999998</v>
      </c>
      <c r="CP46" s="4">
        <v>9.8799999999999999E-2</v>
      </c>
      <c r="CQ46" s="4">
        <v>0.72640000000000005</v>
      </c>
      <c r="CR46" s="4">
        <v>2E-3</v>
      </c>
      <c r="CS46" s="5">
        <v>0.6804</v>
      </c>
      <c r="CT46" s="5">
        <v>0.78180000000000005</v>
      </c>
      <c r="CU46" s="5">
        <v>0.11070000000000001</v>
      </c>
      <c r="CV46" s="5">
        <v>0.75319999999999998</v>
      </c>
      <c r="CW46" s="5">
        <v>2.3099999999999999E-2</v>
      </c>
      <c r="CX46" s="4">
        <v>0.67190000000000005</v>
      </c>
      <c r="CY46" s="4">
        <v>0.76300000000000001</v>
      </c>
      <c r="CZ46" s="4">
        <v>0.14050000000000001</v>
      </c>
      <c r="DA46" s="4">
        <v>0.78249999999999997</v>
      </c>
      <c r="DB46" s="4">
        <v>1.52E-2</v>
      </c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>
        <v>0.6482</v>
      </c>
      <c r="DI46" s="4">
        <v>0.71560000000000001</v>
      </c>
      <c r="DJ46" s="4">
        <v>0.1474</v>
      </c>
      <c r="DK46" s="4">
        <v>0.8286</v>
      </c>
      <c r="DL46" s="4">
        <v>5.4999999999999997E-3</v>
      </c>
      <c r="DM46" s="5">
        <v>0.69320000000000004</v>
      </c>
      <c r="DN46" s="5">
        <v>0.82930000000000004</v>
      </c>
      <c r="DO46" s="5">
        <v>9.2100000000000001E-2</v>
      </c>
      <c r="DP46" s="5">
        <v>0.72670000000000001</v>
      </c>
      <c r="DQ46" s="5">
        <v>1.6000000000000001E-3</v>
      </c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>
        <v>0.64800000000000002</v>
      </c>
      <c r="EH46" s="5">
        <v>0.71419999999999995</v>
      </c>
      <c r="EI46" s="5">
        <v>0.1487</v>
      </c>
      <c r="EJ46" s="5">
        <v>0.82830000000000004</v>
      </c>
      <c r="EK46" s="5">
        <v>5.4999999999999997E-3</v>
      </c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>
        <v>0.64780000000000004</v>
      </c>
      <c r="FG46" s="4">
        <v>0.71409999999999996</v>
      </c>
      <c r="FH46" s="4">
        <v>0.14910000000000001</v>
      </c>
      <c r="FI46" s="4">
        <v>0.82909999999999995</v>
      </c>
      <c r="FJ46" s="4">
        <v>3.8E-3</v>
      </c>
      <c r="FK46" s="5"/>
      <c r="FL46" s="5"/>
      <c r="FM46" s="5"/>
      <c r="FN46" s="5"/>
      <c r="FO46" s="5"/>
      <c r="FP46" s="4">
        <f t="shared" si="5"/>
        <v>0.66469285714285697</v>
      </c>
      <c r="FQ46" s="4">
        <f t="shared" si="1"/>
        <v>0.75199285714285702</v>
      </c>
      <c r="FR46" s="4">
        <f t="shared" si="2"/>
        <v>0.13375714285714285</v>
      </c>
      <c r="FS46" s="4">
        <f t="shared" si="3"/>
        <v>0.78941785714285717</v>
      </c>
      <c r="FT46" s="4">
        <f t="shared" si="4"/>
        <v>1.0650000000000001E-2</v>
      </c>
      <c r="FU46" s="1" t="e" cm="1">
        <f t="array" aca="1" ref="FU46" ca="1">CONCATENATE(INDIRECT(ADDRESS(1,MATCH(_xlfn.MINIFS(B46:FO46,metrics.est,"MAE"),B46:FO46,0)+1)), ", ", INDIRECT(ADDRESS(2,MATCH(_xlfn.MINIFS(B46:FO46,metrics.est,"MAE"),B46:FO46,0)+1)))</f>
        <v>#NAME?</v>
      </c>
      <c r="FV46" s="1" t="e" cm="1">
        <f t="array" aca="1" ref="FV46" ca="1">CONCATENATE(INDIRECT(ADDRESS(1,MATCH(_xlfn.MINIFS(B46:FO46,metrics.est,"MSE"),B46:FO46,0)+1)), ", ", INDIRECT(ADDRESS(2,MATCH(_xlfn.MINIFS(B46:FO46,metrics.est,"MSE"),B46:FO46,0)+1)))</f>
        <v>#NAME?</v>
      </c>
      <c r="FW46" s="1" t="e" cm="1">
        <f t="array" aca="1" ref="FW46" ca="1">CONCATENATE(INDIRECT(ADDRESS(1,MATCH(_xlfn.MAXIFS(B46:FO46,metrics.est,"R"),B46:FO46,0)+1)), ", ", INDIRECT(ADDRESS(2,MATCH(_xlfn.MAXIFS(B46:FO46,metrics.est,"R"),B46:FO46,0)+1)))</f>
        <v>#NAME?</v>
      </c>
      <c r="FX46" s="1" t="e" cm="1">
        <f t="array" aca="1" ref="FX46" ca="1">CONCATENATE(INDIRECT(ADDRESS(1,MATCH(_xlfn.MAXIFS(B46:FO46,metrics.est,"Coverage"),B46:FO46,0)+1)), ", ", INDIRECT(ADDRESS(2,MATCH(_xlfn.MAXIFS(B46:FO46,metrics.est,"Coverage"),B46:FO46,0)+1)))</f>
        <v>#NAME?</v>
      </c>
      <c r="FY46" s="1" t="e" cm="1">
        <f t="array" aca="1" ref="FY46" ca="1">CONCATENATE(INDIRECT(ADDRESS(1,MATCH(_xlfn.MINIFS(B46:FO46,metrics.est,"Time"),B46:FO46,0)+1)), ", ", INDIRECT(ADDRESS(2,MATCH(_xlfn.MINIFS(B46:FO46,metrics.est,"Time"),B46:FO46,0)+1)))</f>
        <v>#NAME?</v>
      </c>
    </row>
    <row r="47" spans="1:181" x14ac:dyDescent="0.3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>
        <v>0.61129999999999995</v>
      </c>
      <c r="BU47" s="4">
        <v>0.65210000000000001</v>
      </c>
      <c r="BV47" s="4">
        <v>0.2049</v>
      </c>
      <c r="BW47" s="4">
        <v>0.8931</v>
      </c>
      <c r="BX47" s="4">
        <v>5.8900000000000001E-2</v>
      </c>
      <c r="BY47" s="5">
        <v>0.61419999999999997</v>
      </c>
      <c r="BZ47" s="5">
        <v>0.65590000000000004</v>
      </c>
      <c r="CA47" s="5">
        <v>0.21210000000000001</v>
      </c>
      <c r="CB47" s="5">
        <v>0.87709999999999999</v>
      </c>
      <c r="CC47" s="5">
        <v>3.7699999999999997E-2</v>
      </c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>
        <v>0.63980000000000004</v>
      </c>
      <c r="CJ47" s="5">
        <v>0.70120000000000005</v>
      </c>
      <c r="CK47" s="5">
        <v>0.153</v>
      </c>
      <c r="CL47" s="5">
        <v>0.82369999999999999</v>
      </c>
      <c r="CM47" s="5">
        <v>1.55E-2</v>
      </c>
      <c r="CN47" s="4">
        <v>0.7218</v>
      </c>
      <c r="CO47" s="4">
        <v>0.89490000000000003</v>
      </c>
      <c r="CP47" s="4">
        <v>8.0699999999999994E-2</v>
      </c>
      <c r="CQ47" s="4">
        <v>0.72799999999999998</v>
      </c>
      <c r="CR47" s="4">
        <v>5.4999999999999997E-3</v>
      </c>
      <c r="CS47" s="5">
        <v>0.61429999999999996</v>
      </c>
      <c r="CT47" s="5">
        <v>0.65500000000000003</v>
      </c>
      <c r="CU47" s="5">
        <v>0.19719999999999999</v>
      </c>
      <c r="CV47" s="5">
        <v>0.89049999999999996</v>
      </c>
      <c r="CW47" s="5">
        <v>4.7699999999999999E-2</v>
      </c>
      <c r="CX47" s="4">
        <v>0.6149</v>
      </c>
      <c r="CY47" s="4">
        <v>0.65349999999999997</v>
      </c>
      <c r="CZ47" s="4">
        <v>0.20849999999999999</v>
      </c>
      <c r="DA47" s="4">
        <v>0.87660000000000005</v>
      </c>
      <c r="DB47" s="4">
        <v>3.1899999999999998E-2</v>
      </c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>
        <v>0.63949999999999996</v>
      </c>
      <c r="DI47" s="4">
        <v>0.70199999999999996</v>
      </c>
      <c r="DJ47" s="4">
        <v>0.15190000000000001</v>
      </c>
      <c r="DK47" s="4">
        <v>0.82310000000000005</v>
      </c>
      <c r="DL47" s="4">
        <v>1.3599999999999999E-2</v>
      </c>
      <c r="DM47" s="5">
        <v>0.71940000000000004</v>
      </c>
      <c r="DN47" s="5">
        <v>0.8921</v>
      </c>
      <c r="DO47" s="5">
        <v>7.6399999999999996E-2</v>
      </c>
      <c r="DP47" s="5">
        <v>0.72909999999999997</v>
      </c>
      <c r="DQ47" s="5">
        <v>4.1999999999999997E-3</v>
      </c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>
        <v>0.64</v>
      </c>
      <c r="EH47" s="5">
        <v>0.70140000000000002</v>
      </c>
      <c r="EI47" s="5">
        <v>0.15129999999999999</v>
      </c>
      <c r="EJ47" s="5">
        <v>0.82330000000000003</v>
      </c>
      <c r="EK47" s="5">
        <v>1.3299999999999999E-2</v>
      </c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>
        <v>0.64029999999999998</v>
      </c>
      <c r="FG47" s="4">
        <v>0.70220000000000005</v>
      </c>
      <c r="FH47" s="4">
        <v>0.1507</v>
      </c>
      <c r="FI47" s="4">
        <v>0.82430000000000003</v>
      </c>
      <c r="FJ47" s="4">
        <v>8.0000000000000002E-3</v>
      </c>
      <c r="FK47" s="5"/>
      <c r="FL47" s="5"/>
      <c r="FM47" s="5"/>
      <c r="FN47" s="5"/>
      <c r="FO47" s="5"/>
      <c r="FP47" s="4">
        <f t="shared" si="5"/>
        <v>0.63800714285714299</v>
      </c>
      <c r="FQ47" s="4">
        <f t="shared" si="1"/>
        <v>0.70317142857142856</v>
      </c>
      <c r="FR47" s="4">
        <f t="shared" si="2"/>
        <v>0.17029999999999995</v>
      </c>
      <c r="FS47" s="4">
        <f t="shared" si="3"/>
        <v>0.83744285714285727</v>
      </c>
      <c r="FT47" s="4">
        <f t="shared" si="4"/>
        <v>6.9589285714285729E-2</v>
      </c>
      <c r="FU47" s="1" t="e" cm="1">
        <f t="array" aca="1" ref="FU47" ca="1">CONCATENATE(INDIRECT(ADDRESS(1,MATCH(_xlfn.MINIFS(B47:FO47,metrics.est,"MAE"),B47:FO47,0)+1)), ", ", INDIRECT(ADDRESS(2,MATCH(_xlfn.MINIFS(B47:FO47,metrics.est,"MAE"),B47:FO47,0)+1)))</f>
        <v>#NAME?</v>
      </c>
      <c r="FV47" s="1" t="e" cm="1">
        <f t="array" aca="1" ref="FV47" ca="1">CONCATENATE(INDIRECT(ADDRESS(1,MATCH(_xlfn.MINIFS(B47:FO47,metrics.est,"MSE"),B47:FO47,0)+1)), ", ", INDIRECT(ADDRESS(2,MATCH(_xlfn.MINIFS(B47:FO47,metrics.est,"MSE"),B47:FO47,0)+1)))</f>
        <v>#NAME?</v>
      </c>
      <c r="FW47" s="1" t="e" cm="1">
        <f t="array" aca="1" ref="FW47" ca="1">CONCATENATE(INDIRECT(ADDRESS(1,MATCH(_xlfn.MAXIFS(B47:FO47,metrics.est,"R"),B47:FO47,0)+1)), ", ", INDIRECT(ADDRESS(2,MATCH(_xlfn.MAXIFS(B47:FO47,metrics.est,"R"),B47:FO47,0)+1)))</f>
        <v>#NAME?</v>
      </c>
      <c r="FX47" s="1" t="e" cm="1">
        <f t="array" aca="1" ref="FX47" ca="1">CONCATENATE(INDIRECT(ADDRESS(1,MATCH(_xlfn.MAXIFS(B47:FO47,metrics.est,"Coverage"),B47:FO47,0)+1)), ", ", INDIRECT(ADDRESS(2,MATCH(_xlfn.MAXIFS(B47:FO47,metrics.est,"Coverage"),B47:FO47,0)+1)))</f>
        <v>#NAME?</v>
      </c>
      <c r="FY47" s="1" t="e" cm="1">
        <f t="array" aca="1" ref="FY47" ca="1">CONCATENATE(INDIRECT(ADDRESS(1,MATCH(_xlfn.MINIFS(B47:FO47,metrics.est,"Time"),B47:FO47,0)+1)), ", ", INDIRECT(ADDRESS(2,MATCH(_xlfn.MINIFS(B47:FO47,metrics.est,"Time"),B47:FO47,0)+1)))</f>
        <v>#NAME?</v>
      </c>
    </row>
    <row r="48" spans="1:181" x14ac:dyDescent="0.3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>
        <v>0.59519999999999995</v>
      </c>
      <c r="BU48" s="4">
        <v>0.60599999999999998</v>
      </c>
      <c r="BV48" s="4">
        <v>0.2263</v>
      </c>
      <c r="BW48" s="4">
        <v>0.83379999999999999</v>
      </c>
      <c r="BX48" s="4">
        <v>5.5E-2</v>
      </c>
      <c r="BY48" s="5">
        <v>0.61199999999999999</v>
      </c>
      <c r="BZ48" s="5">
        <v>0.63849999999999996</v>
      </c>
      <c r="CA48" s="5">
        <v>0.2097</v>
      </c>
      <c r="CB48" s="5">
        <v>0.82420000000000004</v>
      </c>
      <c r="CC48" s="5">
        <v>3.56E-2</v>
      </c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>
        <v>0.64739999999999998</v>
      </c>
      <c r="CJ48" s="5">
        <v>0.70220000000000005</v>
      </c>
      <c r="CK48" s="5">
        <v>0.14680000000000001</v>
      </c>
      <c r="CL48" s="5">
        <v>0.77110000000000001</v>
      </c>
      <c r="CM48" s="5">
        <v>1.4999999999999999E-2</v>
      </c>
      <c r="CN48" s="4">
        <v>0.71020000000000005</v>
      </c>
      <c r="CO48" s="4">
        <v>0.83679999999999999</v>
      </c>
      <c r="CP48" s="4">
        <v>9.0499999999999997E-2</v>
      </c>
      <c r="CQ48" s="4">
        <v>0.56969999999999998</v>
      </c>
      <c r="CR48" s="4">
        <v>5.4000000000000003E-3</v>
      </c>
      <c r="CS48" s="5">
        <v>0.6</v>
      </c>
      <c r="CT48" s="5">
        <v>0.6149</v>
      </c>
      <c r="CU48" s="5">
        <v>0.23669999999999999</v>
      </c>
      <c r="CV48" s="5">
        <v>0.83160000000000001</v>
      </c>
      <c r="CW48" s="5">
        <v>4.5900000000000003E-2</v>
      </c>
      <c r="CX48" s="4">
        <v>0.61250000000000004</v>
      </c>
      <c r="CY48" s="4">
        <v>0.63619999999999999</v>
      </c>
      <c r="CZ48" s="4">
        <v>0.21310000000000001</v>
      </c>
      <c r="DA48" s="4">
        <v>0.82399999999999995</v>
      </c>
      <c r="DB48" s="4">
        <v>2.9100000000000001E-2</v>
      </c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>
        <v>0.64839999999999998</v>
      </c>
      <c r="DI48" s="4">
        <v>0.70550000000000002</v>
      </c>
      <c r="DJ48" s="4">
        <v>0.13750000000000001</v>
      </c>
      <c r="DK48" s="4">
        <v>0.77090000000000003</v>
      </c>
      <c r="DL48" s="4">
        <v>1.26E-2</v>
      </c>
      <c r="DM48" s="5">
        <v>0.71040000000000003</v>
      </c>
      <c r="DN48" s="5">
        <v>0.83840000000000003</v>
      </c>
      <c r="DO48" s="5">
        <v>8.8200000000000001E-2</v>
      </c>
      <c r="DP48" s="5">
        <v>0.57040000000000002</v>
      </c>
      <c r="DQ48" s="5">
        <v>4.4999999999999997E-3</v>
      </c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>
        <v>0.64870000000000005</v>
      </c>
      <c r="EH48" s="5">
        <v>0.70540000000000003</v>
      </c>
      <c r="EI48" s="5">
        <v>0.14080000000000001</v>
      </c>
      <c r="EJ48" s="5">
        <v>0.77139999999999997</v>
      </c>
      <c r="EK48" s="5">
        <v>1.2699999999999999E-2</v>
      </c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>
        <v>0.64739999999999998</v>
      </c>
      <c r="FG48" s="4">
        <v>0.70330000000000004</v>
      </c>
      <c r="FH48" s="4">
        <v>0.14499999999999999</v>
      </c>
      <c r="FI48" s="4">
        <v>0.77239999999999998</v>
      </c>
      <c r="FJ48" s="4">
        <v>7.7000000000000002E-3</v>
      </c>
      <c r="FK48" s="5"/>
      <c r="FL48" s="5"/>
      <c r="FM48" s="5"/>
      <c r="FN48" s="5"/>
      <c r="FO48" s="5"/>
      <c r="FP48" s="4">
        <f t="shared" si="5"/>
        <v>0.63906428571428597</v>
      </c>
      <c r="FQ48" s="4">
        <f t="shared" si="1"/>
        <v>0.68915714285714291</v>
      </c>
      <c r="FR48" s="4">
        <f t="shared" si="2"/>
        <v>0.17099285714285709</v>
      </c>
      <c r="FS48" s="4">
        <f t="shared" si="3"/>
        <v>0.76951071428571438</v>
      </c>
      <c r="FT48" s="4">
        <f t="shared" si="4"/>
        <v>2.220357142857143E-2</v>
      </c>
      <c r="FU48" s="1" t="e" cm="1">
        <f t="array" aca="1" ref="FU48" ca="1">CONCATENATE(INDIRECT(ADDRESS(1,MATCH(_xlfn.MINIFS(B48:FO48,metrics.est,"MAE"),B48:FO48,0)+1)), ", ", INDIRECT(ADDRESS(2,MATCH(_xlfn.MINIFS(B48:FO48,metrics.est,"MAE"),B48:FO48,0)+1)))</f>
        <v>#NAME?</v>
      </c>
      <c r="FV48" s="1" t="e" cm="1">
        <f t="array" aca="1" ref="FV48" ca="1">CONCATENATE(INDIRECT(ADDRESS(1,MATCH(_xlfn.MINIFS(B48:FO48,metrics.est,"MSE"),B48:FO48,0)+1)), ", ", INDIRECT(ADDRESS(2,MATCH(_xlfn.MINIFS(B48:FO48,metrics.est,"MSE"),B48:FO48,0)+1)))</f>
        <v>#NAME?</v>
      </c>
      <c r="FW48" s="1" t="e" cm="1">
        <f t="array" aca="1" ref="FW48" ca="1">CONCATENATE(INDIRECT(ADDRESS(1,MATCH(_xlfn.MAXIFS(B48:FO48,metrics.est,"R"),B48:FO48,0)+1)), ", ", INDIRECT(ADDRESS(2,MATCH(_xlfn.MAXIFS(B48:FO48,metrics.est,"R"),B48:FO48,0)+1)))</f>
        <v>#NAME?</v>
      </c>
      <c r="FX48" s="1" t="e" cm="1">
        <f t="array" aca="1" ref="FX48" ca="1">CONCATENATE(INDIRECT(ADDRESS(1,MATCH(_xlfn.MAXIFS(B48:FO48,metrics.est,"Coverage"),B48:FO48,0)+1)), ", ", INDIRECT(ADDRESS(2,MATCH(_xlfn.MAXIFS(B48:FO48,metrics.est,"Coverage"),B48:FO48,0)+1)))</f>
        <v>#NAME?</v>
      </c>
      <c r="FY48" s="1" t="e" cm="1">
        <f t="array" aca="1" ref="FY48" ca="1">CONCATENATE(INDIRECT(ADDRESS(1,MATCH(_xlfn.MINIFS(B48:FO48,metrics.est,"Time"),B48:FO48,0)+1)), ", ", INDIRECT(ADDRESS(2,MATCH(_xlfn.MINIFS(B48:FO48,metrics.est,"Time"),B48:FO48,0)+1)))</f>
        <v>#NAME?</v>
      </c>
    </row>
    <row r="49" spans="1:181" x14ac:dyDescent="0.3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>
        <v>0.62729999999999997</v>
      </c>
      <c r="BU49" s="4">
        <v>0.66720000000000002</v>
      </c>
      <c r="BV49" s="4">
        <v>0.15529999999999999</v>
      </c>
      <c r="BW49" s="4">
        <v>0.82099999999999995</v>
      </c>
      <c r="BX49" s="4">
        <v>1.72E-2</v>
      </c>
      <c r="BY49" s="5">
        <v>0.63790000000000002</v>
      </c>
      <c r="BZ49" s="5">
        <v>0.69350000000000001</v>
      </c>
      <c r="CA49" s="5">
        <v>0.16569999999999999</v>
      </c>
      <c r="CB49" s="5">
        <v>0.81950000000000001</v>
      </c>
      <c r="CC49" s="5">
        <v>1.06E-2</v>
      </c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>
        <v>0.64449999999999996</v>
      </c>
      <c r="CJ49" s="5">
        <v>0.70630000000000004</v>
      </c>
      <c r="CK49" s="5">
        <v>0.154</v>
      </c>
      <c r="CL49" s="5">
        <v>0.82079999999999997</v>
      </c>
      <c r="CM49" s="5">
        <v>4.7000000000000002E-3</v>
      </c>
      <c r="CN49" s="4">
        <v>0.69779999999999998</v>
      </c>
      <c r="CO49" s="4">
        <v>0.83540000000000003</v>
      </c>
      <c r="CP49" s="4">
        <v>9.5399999999999999E-2</v>
      </c>
      <c r="CQ49" s="4">
        <v>0.72319999999999995</v>
      </c>
      <c r="CR49" s="4">
        <v>1.8E-3</v>
      </c>
      <c r="CS49" s="5">
        <v>0.63539999999999996</v>
      </c>
      <c r="CT49" s="5">
        <v>0.68789999999999996</v>
      </c>
      <c r="CU49" s="5">
        <v>0.1547</v>
      </c>
      <c r="CV49" s="5">
        <v>0.82020000000000004</v>
      </c>
      <c r="CW49" s="5">
        <v>1.41E-2</v>
      </c>
      <c r="CX49" s="4">
        <v>0.6401</v>
      </c>
      <c r="CY49" s="4">
        <v>0.69399999999999995</v>
      </c>
      <c r="CZ49" s="4">
        <v>0.16489999999999999</v>
      </c>
      <c r="DA49" s="4">
        <v>0.8206</v>
      </c>
      <c r="DB49" s="4">
        <v>8.3999999999999995E-3</v>
      </c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>
        <v>0.64510000000000001</v>
      </c>
      <c r="DI49" s="4">
        <v>0.70699999999999996</v>
      </c>
      <c r="DJ49" s="4">
        <v>0.14940000000000001</v>
      </c>
      <c r="DK49" s="4">
        <v>0.82</v>
      </c>
      <c r="DL49" s="4">
        <v>3.7000000000000002E-3</v>
      </c>
      <c r="DM49" s="5">
        <v>0.6956</v>
      </c>
      <c r="DN49" s="5">
        <v>0.83289999999999997</v>
      </c>
      <c r="DO49" s="5">
        <v>8.9200000000000002E-2</v>
      </c>
      <c r="DP49" s="5">
        <v>0.72370000000000001</v>
      </c>
      <c r="DQ49" s="5">
        <v>1.4E-3</v>
      </c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>
        <v>0.64480000000000004</v>
      </c>
      <c r="EH49" s="5">
        <v>0.7056</v>
      </c>
      <c r="EI49" s="5">
        <v>0.15129999999999999</v>
      </c>
      <c r="EJ49" s="5">
        <v>0.82020000000000004</v>
      </c>
      <c r="EK49" s="5">
        <v>3.7000000000000002E-3</v>
      </c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>
        <v>0.64480000000000004</v>
      </c>
      <c r="FG49" s="4">
        <v>0.70589999999999997</v>
      </c>
      <c r="FH49" s="4">
        <v>0.1525</v>
      </c>
      <c r="FI49" s="4">
        <v>0.82099999999999995</v>
      </c>
      <c r="FJ49" s="4">
        <v>2.5000000000000001E-3</v>
      </c>
      <c r="FK49" s="5"/>
      <c r="FL49" s="5"/>
      <c r="FM49" s="5"/>
      <c r="FN49" s="5"/>
      <c r="FO49" s="5"/>
      <c r="FP49" s="4">
        <f t="shared" si="5"/>
        <v>0.64851785714285715</v>
      </c>
      <c r="FQ49" s="4">
        <f t="shared" si="1"/>
        <v>0.71637499999999998</v>
      </c>
      <c r="FR49" s="4">
        <f t="shared" si="2"/>
        <v>0.14952499999999999</v>
      </c>
      <c r="FS49" s="4">
        <f t="shared" si="3"/>
        <v>0.80666428571428561</v>
      </c>
      <c r="FT49" s="4">
        <f t="shared" si="4"/>
        <v>6.917857142857144E-3</v>
      </c>
      <c r="FU49" s="1" t="e" cm="1">
        <f t="array" aca="1" ref="FU49" ca="1">CONCATENATE(INDIRECT(ADDRESS(1,MATCH(_xlfn.MINIFS(B49:FO49,metrics.est,"MAE"),B49:FO49,0)+1)), ", ", INDIRECT(ADDRESS(2,MATCH(_xlfn.MINIFS(B49:FO49,metrics.est,"MAE"),B49:FO49,0)+1)))</f>
        <v>#NAME?</v>
      </c>
      <c r="FV49" s="1" t="e" cm="1">
        <f t="array" aca="1" ref="FV49" ca="1">CONCATENATE(INDIRECT(ADDRESS(1,MATCH(_xlfn.MINIFS(B49:FO49,metrics.est,"MSE"),B49:FO49,0)+1)), ", ", INDIRECT(ADDRESS(2,MATCH(_xlfn.MINIFS(B49:FO49,metrics.est,"MSE"),B49:FO49,0)+1)))</f>
        <v>#NAME?</v>
      </c>
      <c r="FW49" s="1" t="e" cm="1">
        <f t="array" aca="1" ref="FW49" ca="1">CONCATENATE(INDIRECT(ADDRESS(1,MATCH(_xlfn.MAXIFS(B49:FO49,metrics.est,"R"),B49:FO49,0)+1)), ", ", INDIRECT(ADDRESS(2,MATCH(_xlfn.MAXIFS(B49:FO49,metrics.est,"R"),B49:FO49,0)+1)))</f>
        <v>#NAME?</v>
      </c>
      <c r="FX49" s="1" t="e" cm="1">
        <f t="array" aca="1" ref="FX49" ca="1">CONCATENATE(INDIRECT(ADDRESS(1,MATCH(_xlfn.MAXIFS(B49:FO49,metrics.est,"Coverage"),B49:FO49,0)+1)), ", ", INDIRECT(ADDRESS(2,MATCH(_xlfn.MAXIFS(B49:FO49,metrics.est,"Coverage"),B49:FO49,0)+1)))</f>
        <v>#NAME?</v>
      </c>
      <c r="FY49" s="1" t="e" cm="1">
        <f t="array" aca="1" ref="FY49" ca="1">CONCATENATE(INDIRECT(ADDRESS(1,MATCH(_xlfn.MINIFS(B49:FO49,metrics.est,"Time"),B49:FO49,0)+1)), ", ", INDIRECT(ADDRESS(2,MATCH(_xlfn.MINIFS(B49:FO49,metrics.est,"Time"),B49:FO49,0)+1)))</f>
        <v>#NAME?</v>
      </c>
    </row>
    <row r="50" spans="1:181" x14ac:dyDescent="0.3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>
        <v>0.61539999999999995</v>
      </c>
      <c r="BU50" s="4">
        <v>0.66300000000000003</v>
      </c>
      <c r="BV50" s="4">
        <v>0.17399999999999999</v>
      </c>
      <c r="BW50" s="4">
        <v>0.89900000000000002</v>
      </c>
      <c r="BX50" s="4">
        <v>1.9E-2</v>
      </c>
      <c r="BY50" s="5">
        <v>0.61680000000000001</v>
      </c>
      <c r="BZ50" s="5">
        <v>0.66390000000000005</v>
      </c>
      <c r="CA50" s="5">
        <v>0.1905</v>
      </c>
      <c r="CB50" s="5">
        <v>0.88200000000000001</v>
      </c>
      <c r="CC50" s="5">
        <v>1.3100000000000001E-2</v>
      </c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>
        <v>0.63729999999999998</v>
      </c>
      <c r="CJ50" s="5">
        <v>0.70099999999999996</v>
      </c>
      <c r="CK50" s="5">
        <v>0.14560000000000001</v>
      </c>
      <c r="CL50" s="5">
        <v>0.82789999999999997</v>
      </c>
      <c r="CM50" s="5">
        <v>6.0000000000000001E-3</v>
      </c>
      <c r="CN50" s="4">
        <v>0.71930000000000005</v>
      </c>
      <c r="CO50" s="4">
        <v>0.89529999999999998</v>
      </c>
      <c r="CP50" s="4">
        <v>7.5200000000000003E-2</v>
      </c>
      <c r="CQ50" s="4">
        <v>0.72260000000000002</v>
      </c>
      <c r="CR50" s="4">
        <v>2.3E-3</v>
      </c>
      <c r="CS50" s="5">
        <v>0.61839999999999995</v>
      </c>
      <c r="CT50" s="5">
        <v>0.66579999999999995</v>
      </c>
      <c r="CU50" s="5">
        <v>0.185</v>
      </c>
      <c r="CV50" s="5">
        <v>0.89649999999999996</v>
      </c>
      <c r="CW50" s="5">
        <v>1.6E-2</v>
      </c>
      <c r="CX50" s="4">
        <v>0.61799999999999999</v>
      </c>
      <c r="CY50" s="4">
        <v>0.66279999999999994</v>
      </c>
      <c r="CZ50" s="4">
        <v>0.19189999999999999</v>
      </c>
      <c r="DA50" s="4">
        <v>0.88190000000000002</v>
      </c>
      <c r="DB50" s="4">
        <v>0.01</v>
      </c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>
        <v>0.63759999999999994</v>
      </c>
      <c r="DI50" s="4">
        <v>0.70320000000000005</v>
      </c>
      <c r="DJ50" s="4">
        <v>0.1426</v>
      </c>
      <c r="DK50" s="4">
        <v>0.8276</v>
      </c>
      <c r="DL50" s="4">
        <v>5.0000000000000001E-3</v>
      </c>
      <c r="DM50" s="5">
        <v>0.71719999999999995</v>
      </c>
      <c r="DN50" s="5">
        <v>0.89200000000000002</v>
      </c>
      <c r="DO50" s="5">
        <v>7.7200000000000005E-2</v>
      </c>
      <c r="DP50" s="5">
        <v>0.72430000000000005</v>
      </c>
      <c r="DQ50" s="5">
        <v>2E-3</v>
      </c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>
        <v>0.6371</v>
      </c>
      <c r="EH50" s="5">
        <v>0.7006</v>
      </c>
      <c r="EI50" s="5">
        <v>0.1447</v>
      </c>
      <c r="EJ50" s="5">
        <v>0.82769999999999999</v>
      </c>
      <c r="EK50" s="5">
        <v>5.1000000000000004E-3</v>
      </c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>
        <v>0.63770000000000004</v>
      </c>
      <c r="FG50" s="4">
        <v>0.70140000000000002</v>
      </c>
      <c r="FH50" s="4">
        <v>0.14330000000000001</v>
      </c>
      <c r="FI50" s="4">
        <v>0.82830000000000004</v>
      </c>
      <c r="FJ50" s="4">
        <v>3.3999999999999998E-3</v>
      </c>
      <c r="FK50" s="5"/>
      <c r="FL50" s="5"/>
      <c r="FM50" s="5"/>
      <c r="FN50" s="5"/>
      <c r="FO50" s="5"/>
      <c r="FP50" s="4">
        <f t="shared" si="5"/>
        <v>0.63844999999999985</v>
      </c>
      <c r="FQ50" s="4">
        <f t="shared" si="1"/>
        <v>0.70798571428571433</v>
      </c>
      <c r="FR50" s="4">
        <f t="shared" si="2"/>
        <v>0.1578</v>
      </c>
      <c r="FS50" s="4">
        <f t="shared" si="3"/>
        <v>0.84128928571428574</v>
      </c>
      <c r="FT50" s="4">
        <f t="shared" si="4"/>
        <v>8.9285714285714281E-3</v>
      </c>
      <c r="FU50" s="1" t="e" cm="1">
        <f t="array" aca="1" ref="FU50" ca="1">CONCATENATE(INDIRECT(ADDRESS(1,MATCH(_xlfn.MINIFS(B50:FO50,metrics.est,"MAE"),B50:FO50,0)+1)), ", ", INDIRECT(ADDRESS(2,MATCH(_xlfn.MINIFS(B50:FO50,metrics.est,"MAE"),B50:FO50,0)+1)))</f>
        <v>#NAME?</v>
      </c>
      <c r="FV50" s="1" t="e" cm="1">
        <f t="array" aca="1" ref="FV50" ca="1">CONCATENATE(INDIRECT(ADDRESS(1,MATCH(_xlfn.MINIFS(B50:FO50,metrics.est,"MSE"),B50:FO50,0)+1)), ", ", INDIRECT(ADDRESS(2,MATCH(_xlfn.MINIFS(B50:FO50,metrics.est,"MSE"),B50:FO50,0)+1)))</f>
        <v>#NAME?</v>
      </c>
      <c r="FW50" s="1" t="e" cm="1">
        <f t="array" aca="1" ref="FW50" ca="1">CONCATENATE(INDIRECT(ADDRESS(1,MATCH(_xlfn.MAXIFS(B50:FO50,metrics.est,"R"),B50:FO50,0)+1)), ", ", INDIRECT(ADDRESS(2,MATCH(_xlfn.MAXIFS(B50:FO50,metrics.est,"R"),B50:FO50,0)+1)))</f>
        <v>#NAME?</v>
      </c>
      <c r="FX50" s="1" t="e" cm="1">
        <f t="array" aca="1" ref="FX50" ca="1">CONCATENATE(INDIRECT(ADDRESS(1,MATCH(_xlfn.MAXIFS(B50:FO50,metrics.est,"Coverage"),B50:FO50,0)+1)), ", ", INDIRECT(ADDRESS(2,MATCH(_xlfn.MAXIFS(B50:FO50,metrics.est,"Coverage"),B50:FO50,0)+1)))</f>
        <v>#NAME?</v>
      </c>
      <c r="FY50" s="1" t="e" cm="1">
        <f t="array" aca="1" ref="FY50" ca="1">CONCATENATE(INDIRECT(ADDRESS(1,MATCH(_xlfn.MINIFS(B50:FO50,metrics.est,"Time"),B50:FO50,0)+1)), ", ", INDIRECT(ADDRESS(2,MATCH(_xlfn.MINIFS(B50:FO50,metrics.est,"Time"),B50:FO50,0)+1)))</f>
        <v>#NAME?</v>
      </c>
    </row>
    <row r="51" spans="1:181" x14ac:dyDescent="0.3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>
        <v>0.61450000000000005</v>
      </c>
      <c r="BU51" s="4">
        <v>0.65439999999999998</v>
      </c>
      <c r="BV51" s="4">
        <v>0.19189999999999999</v>
      </c>
      <c r="BW51" s="4">
        <v>0.90010000000000001</v>
      </c>
      <c r="BX51" s="4">
        <v>2.7099999999999999E-2</v>
      </c>
      <c r="BY51" s="5">
        <v>0.61739999999999995</v>
      </c>
      <c r="BZ51" s="5">
        <v>0.65869999999999995</v>
      </c>
      <c r="CA51" s="5">
        <v>0.20130000000000001</v>
      </c>
      <c r="CB51" s="5">
        <v>0.8831</v>
      </c>
      <c r="CC51" s="5">
        <v>1.7100000000000001E-2</v>
      </c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>
        <v>0.64029999999999998</v>
      </c>
      <c r="CJ51" s="5">
        <v>0.70130000000000003</v>
      </c>
      <c r="CK51" s="5">
        <v>0.14630000000000001</v>
      </c>
      <c r="CL51" s="5">
        <v>0.82669999999999999</v>
      </c>
      <c r="CM51" s="5">
        <v>6.3E-3</v>
      </c>
      <c r="CN51" s="4">
        <v>0.72250000000000003</v>
      </c>
      <c r="CO51" s="4">
        <v>0.89159999999999995</v>
      </c>
      <c r="CP51" s="4">
        <v>7.8200000000000006E-2</v>
      </c>
      <c r="CQ51" s="4">
        <v>0.71209999999999996</v>
      </c>
      <c r="CR51" s="4">
        <v>1.9E-3</v>
      </c>
      <c r="CS51" s="5">
        <v>0.61760000000000004</v>
      </c>
      <c r="CT51" s="5">
        <v>0.65739999999999998</v>
      </c>
      <c r="CU51" s="5">
        <v>0.19689999999999999</v>
      </c>
      <c r="CV51" s="5">
        <v>0.89790000000000003</v>
      </c>
      <c r="CW51" s="5">
        <v>2.18E-2</v>
      </c>
      <c r="CX51" s="4">
        <v>0.61829999999999996</v>
      </c>
      <c r="CY51" s="4">
        <v>0.65749999999999997</v>
      </c>
      <c r="CZ51" s="4">
        <v>0.19980000000000001</v>
      </c>
      <c r="DA51" s="4">
        <v>0.88339999999999996</v>
      </c>
      <c r="DB51" s="4">
        <v>1.29E-2</v>
      </c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>
        <v>0.64080000000000004</v>
      </c>
      <c r="DI51" s="4">
        <v>0.70379999999999998</v>
      </c>
      <c r="DJ51" s="4">
        <v>0.14610000000000001</v>
      </c>
      <c r="DK51" s="4">
        <v>0.82679999999999998</v>
      </c>
      <c r="DL51" s="4">
        <v>5.7000000000000002E-3</v>
      </c>
      <c r="DM51" s="5">
        <v>0.72050000000000003</v>
      </c>
      <c r="DN51" s="5">
        <v>0.88880000000000003</v>
      </c>
      <c r="DO51" s="5">
        <v>7.4800000000000005E-2</v>
      </c>
      <c r="DP51" s="5">
        <v>0.71199999999999997</v>
      </c>
      <c r="DQ51" s="5">
        <v>1.6000000000000001E-3</v>
      </c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>
        <v>0.64029999999999998</v>
      </c>
      <c r="EH51" s="5">
        <v>0.70140000000000002</v>
      </c>
      <c r="EI51" s="5">
        <v>0.14810000000000001</v>
      </c>
      <c r="EJ51" s="5">
        <v>0.82679999999999998</v>
      </c>
      <c r="EK51" s="5">
        <v>5.3E-3</v>
      </c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>
        <v>0.64059999999999995</v>
      </c>
      <c r="FG51" s="4">
        <v>0.70140000000000002</v>
      </c>
      <c r="FH51" s="4">
        <v>0.14680000000000001</v>
      </c>
      <c r="FI51" s="4">
        <v>0.82750000000000001</v>
      </c>
      <c r="FJ51" s="4">
        <v>4.0000000000000001E-3</v>
      </c>
      <c r="FK51" s="5"/>
      <c r="FL51" s="5"/>
      <c r="FM51" s="5"/>
      <c r="FN51" s="5"/>
      <c r="FO51" s="5"/>
      <c r="FP51" s="4">
        <f t="shared" si="5"/>
        <v>0.64012857142857149</v>
      </c>
      <c r="FQ51" s="4">
        <f t="shared" si="1"/>
        <v>0.705125</v>
      </c>
      <c r="FR51" s="4">
        <f t="shared" si="2"/>
        <v>0.16456071428571425</v>
      </c>
      <c r="FS51" s="4">
        <f t="shared" si="3"/>
        <v>0.83994642857142865</v>
      </c>
      <c r="FT51" s="4">
        <f t="shared" si="4"/>
        <v>1.0867857142857146E-2</v>
      </c>
      <c r="FU51" s="1" t="e" cm="1">
        <f t="array" aca="1" ref="FU51" ca="1">CONCATENATE(INDIRECT(ADDRESS(1,MATCH(_xlfn.MINIFS(B51:FO51,metrics.est,"MAE"),B51:FO51,0)+1)), ", ", INDIRECT(ADDRESS(2,MATCH(_xlfn.MINIFS(B51:FO51,metrics.est,"MAE"),B51:FO51,0)+1)))</f>
        <v>#NAME?</v>
      </c>
      <c r="FV51" s="1" t="e" cm="1">
        <f t="array" aca="1" ref="FV51" ca="1">CONCATENATE(INDIRECT(ADDRESS(1,MATCH(_xlfn.MINIFS(B51:FO51,metrics.est,"MSE"),B51:FO51,0)+1)), ", ", INDIRECT(ADDRESS(2,MATCH(_xlfn.MINIFS(B51:FO51,metrics.est,"MSE"),B51:FO51,0)+1)))</f>
        <v>#NAME?</v>
      </c>
      <c r="FW51" s="1" t="e" cm="1">
        <f t="array" aca="1" ref="FW51" ca="1">CONCATENATE(INDIRECT(ADDRESS(1,MATCH(_xlfn.MAXIFS(B51:FO51,metrics.est,"R"),B51:FO51,0)+1)), ", ", INDIRECT(ADDRESS(2,MATCH(_xlfn.MAXIFS(B51:FO51,metrics.est,"R"),B51:FO51,0)+1)))</f>
        <v>#NAME?</v>
      </c>
      <c r="FX51" s="1" t="e" cm="1">
        <f t="array" aca="1" ref="FX51" ca="1">CONCATENATE(INDIRECT(ADDRESS(1,MATCH(_xlfn.MAXIFS(B51:FO51,metrics.est,"Coverage"),B51:FO51,0)+1)), ", ", INDIRECT(ADDRESS(2,MATCH(_xlfn.MAXIFS(B51:FO51,metrics.est,"Coverage"),B51:FO51,0)+1)))</f>
        <v>#NAME?</v>
      </c>
      <c r="FY51" s="1" t="e" cm="1">
        <f t="array" aca="1" ref="FY51" ca="1">CONCATENATE(INDIRECT(ADDRESS(1,MATCH(_xlfn.MINIFS(B51:FO51,metrics.est,"Time"),B51:FO51,0)+1)), ", ", INDIRECT(ADDRESS(2,MATCH(_xlfn.MINIFS(B51:FO51,metrics.est,"Time"),B51:FO51,0)+1)))</f>
        <v>#NAME?</v>
      </c>
    </row>
    <row r="52" spans="1:181" x14ac:dyDescent="0.3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>
        <v>0.61280000000000001</v>
      </c>
      <c r="BU52" s="4">
        <v>0.64319999999999999</v>
      </c>
      <c r="BV52" s="4">
        <v>0.1726</v>
      </c>
      <c r="BW52" s="4">
        <v>0.8538</v>
      </c>
      <c r="BX52" s="4">
        <v>1.72E-2</v>
      </c>
      <c r="BY52" s="5">
        <v>0.62580000000000002</v>
      </c>
      <c r="BZ52" s="5">
        <v>0.67079999999999995</v>
      </c>
      <c r="CA52" s="5">
        <v>0.17929999999999999</v>
      </c>
      <c r="CB52" s="5">
        <v>0.8468</v>
      </c>
      <c r="CC52" s="5">
        <v>1.1299999999999999E-2</v>
      </c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>
        <v>0.64539999999999997</v>
      </c>
      <c r="CJ52" s="5">
        <v>0.70779999999999998</v>
      </c>
      <c r="CK52" s="5">
        <v>0.15509999999999999</v>
      </c>
      <c r="CL52" s="5">
        <v>0.8266</v>
      </c>
      <c r="CM52" s="5">
        <v>4.7999999999999996E-3</v>
      </c>
      <c r="CN52" s="4">
        <v>0.69940000000000002</v>
      </c>
      <c r="CO52" s="4">
        <v>0.83699999999999997</v>
      </c>
      <c r="CP52" s="4">
        <v>9.5699999999999993E-2</v>
      </c>
      <c r="CQ52" s="4">
        <v>0.7248</v>
      </c>
      <c r="CR52" s="4">
        <v>1.8E-3</v>
      </c>
      <c r="CS52" s="5">
        <v>0.61980000000000002</v>
      </c>
      <c r="CT52" s="5">
        <v>0.65790000000000004</v>
      </c>
      <c r="CU52" s="5">
        <v>0.1681</v>
      </c>
      <c r="CV52" s="5">
        <v>0.8538</v>
      </c>
      <c r="CW52" s="5">
        <v>1.38E-2</v>
      </c>
      <c r="CX52" s="4">
        <v>0.62780000000000002</v>
      </c>
      <c r="CY52" s="4">
        <v>0.67059999999999997</v>
      </c>
      <c r="CZ52" s="4">
        <v>0.17899999999999999</v>
      </c>
      <c r="DA52" s="4">
        <v>0.84740000000000004</v>
      </c>
      <c r="DB52" s="4">
        <v>8.6E-3</v>
      </c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>
        <v>0.64580000000000004</v>
      </c>
      <c r="DI52" s="4">
        <v>0.70889999999999997</v>
      </c>
      <c r="DJ52" s="4">
        <v>0.15140000000000001</v>
      </c>
      <c r="DK52" s="4">
        <v>0.82620000000000005</v>
      </c>
      <c r="DL52" s="4">
        <v>4.1999999999999997E-3</v>
      </c>
      <c r="DM52" s="5">
        <v>0.69740000000000002</v>
      </c>
      <c r="DN52" s="5">
        <v>0.83520000000000005</v>
      </c>
      <c r="DO52" s="5">
        <v>8.9599999999999999E-2</v>
      </c>
      <c r="DP52" s="5">
        <v>0.72509999999999997</v>
      </c>
      <c r="DQ52" s="5">
        <v>1.5E-3</v>
      </c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>
        <v>0.64570000000000005</v>
      </c>
      <c r="EH52" s="5">
        <v>0.7077</v>
      </c>
      <c r="EI52" s="5">
        <v>0.15240000000000001</v>
      </c>
      <c r="EJ52" s="5">
        <v>0.8256</v>
      </c>
      <c r="EK52" s="5">
        <v>4.1000000000000003E-3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>
        <v>0.64570000000000005</v>
      </c>
      <c r="FG52" s="4">
        <v>0.70779999999999998</v>
      </c>
      <c r="FH52" s="4">
        <v>0.15240000000000001</v>
      </c>
      <c r="FI52" s="4">
        <v>0.82679999999999998</v>
      </c>
      <c r="FJ52" s="4">
        <v>2.7000000000000001E-3</v>
      </c>
      <c r="FK52" s="5"/>
      <c r="FL52" s="5"/>
      <c r="FM52" s="5"/>
      <c r="FN52" s="5"/>
      <c r="FO52" s="5"/>
      <c r="FP52" s="4">
        <f t="shared" si="5"/>
        <v>0.64307142857142874</v>
      </c>
      <c r="FQ52" s="4">
        <f t="shared" si="1"/>
        <v>0.70566785714285707</v>
      </c>
      <c r="FR52" s="4">
        <f t="shared" si="2"/>
        <v>0.15658214285714284</v>
      </c>
      <c r="FS52" s="4">
        <f t="shared" si="3"/>
        <v>0.8222357142857144</v>
      </c>
      <c r="FT52" s="4">
        <f t="shared" si="4"/>
        <v>7.2749999999999993E-3</v>
      </c>
      <c r="FU52" s="1" t="e" cm="1">
        <f t="array" aca="1" ref="FU52" ca="1">CONCATENATE(INDIRECT(ADDRESS(1,MATCH(_xlfn.MINIFS(B52:FO52,metrics.est,"MAE"),B52:FO52,0)+1)), ", ", INDIRECT(ADDRESS(2,MATCH(_xlfn.MINIFS(B52:FO52,metrics.est,"MAE"),B52:FO52,0)+1)))</f>
        <v>#NAME?</v>
      </c>
      <c r="FV52" s="1" t="e" cm="1">
        <f t="array" aca="1" ref="FV52" ca="1">CONCATENATE(INDIRECT(ADDRESS(1,MATCH(_xlfn.MINIFS(B52:FO52,metrics.est,"MSE"),B52:FO52,0)+1)), ", ", INDIRECT(ADDRESS(2,MATCH(_xlfn.MINIFS(B52:FO52,metrics.est,"MSE"),B52:FO52,0)+1)))</f>
        <v>#NAME?</v>
      </c>
      <c r="FW52" s="1" t="e" cm="1">
        <f t="array" aca="1" ref="FW52" ca="1">CONCATENATE(INDIRECT(ADDRESS(1,MATCH(_xlfn.MAXIFS(B52:FO52,metrics.est,"R"),B52:FO52,0)+1)), ", ", INDIRECT(ADDRESS(2,MATCH(_xlfn.MAXIFS(B52:FO52,metrics.est,"R"),B52:FO52,0)+1)))</f>
        <v>#NAME?</v>
      </c>
      <c r="FX52" s="1" t="e" cm="1">
        <f t="array" aca="1" ref="FX52" ca="1">CONCATENATE(INDIRECT(ADDRESS(1,MATCH(_xlfn.MAXIFS(B52:FO52,metrics.est,"Coverage"),B52:FO52,0)+1)), ", ", INDIRECT(ADDRESS(2,MATCH(_xlfn.MAXIFS(B52:FO52,metrics.est,"Coverage"),B52:FO52,0)+1)))</f>
        <v>#NAME?</v>
      </c>
      <c r="FY52" s="1" t="e" cm="1">
        <f t="array" aca="1" ref="FY52" ca="1">CONCATENATE(INDIRECT(ADDRESS(1,MATCH(_xlfn.MINIFS(B52:FO52,metrics.est,"Time"),B52:FO52,0)+1)), ", ", INDIRECT(ADDRESS(2,MATCH(_xlfn.MINIFS(B52:FO52,metrics.est,"Time"),B52:FO52,0)+1)))</f>
        <v>#NAME?</v>
      </c>
    </row>
    <row r="53" spans="1:181" x14ac:dyDescent="0.3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>
        <v>0.63449999999999995</v>
      </c>
      <c r="BU53" s="4">
        <v>0.70120000000000005</v>
      </c>
      <c r="BV53" s="4">
        <v>0.16980000000000001</v>
      </c>
      <c r="BW53" s="4">
        <v>0.9627</v>
      </c>
      <c r="BX53" s="4">
        <v>1.66E-2</v>
      </c>
      <c r="BY53" s="5">
        <v>0.63470000000000004</v>
      </c>
      <c r="BZ53" s="5">
        <v>0.70630000000000004</v>
      </c>
      <c r="CA53" s="5">
        <v>0.17469999999999999</v>
      </c>
      <c r="CB53" s="5">
        <v>0.94450000000000001</v>
      </c>
      <c r="CC53" s="5">
        <v>1.09E-2</v>
      </c>
      <c r="CD53" s="4">
        <v>0.63959999999999995</v>
      </c>
      <c r="CE53" s="4">
        <v>0.71260000000000001</v>
      </c>
      <c r="CF53" s="4">
        <v>0.15290000000000001</v>
      </c>
      <c r="CG53" s="4">
        <v>0.91890000000000005</v>
      </c>
      <c r="CH53" s="4">
        <v>7.4000000000000003E-3</v>
      </c>
      <c r="CI53" s="5">
        <v>0.64510000000000001</v>
      </c>
      <c r="CJ53" s="5">
        <v>0.72440000000000004</v>
      </c>
      <c r="CK53" s="5">
        <v>0.1444</v>
      </c>
      <c r="CL53" s="5">
        <v>0.8669</v>
      </c>
      <c r="CM53" s="5">
        <v>5.0000000000000001E-3</v>
      </c>
      <c r="CN53" s="4">
        <v>0.69910000000000005</v>
      </c>
      <c r="CO53" s="4">
        <v>0.84889999999999999</v>
      </c>
      <c r="CP53" s="4">
        <v>8.8499999999999995E-2</v>
      </c>
      <c r="CQ53" s="4">
        <v>0.7268</v>
      </c>
      <c r="CR53" s="4">
        <v>1.9E-3</v>
      </c>
      <c r="CS53" s="5">
        <v>0.63639999999999997</v>
      </c>
      <c r="CT53" s="5">
        <v>0.70409999999999995</v>
      </c>
      <c r="CU53" s="5">
        <v>0.15989999999999999</v>
      </c>
      <c r="CV53" s="5">
        <v>0.9607</v>
      </c>
      <c r="CW53" s="5">
        <v>1.78E-2</v>
      </c>
      <c r="CX53" s="4">
        <v>0.63539999999999996</v>
      </c>
      <c r="CY53" s="4">
        <v>0.70299999999999996</v>
      </c>
      <c r="CZ53" s="4">
        <v>0.16980000000000001</v>
      </c>
      <c r="DA53" s="4">
        <v>0.94410000000000005</v>
      </c>
      <c r="DB53" s="4">
        <v>1.0500000000000001E-2</v>
      </c>
      <c r="DC53" s="5">
        <v>0.6371</v>
      </c>
      <c r="DD53" s="5">
        <v>0.70899999999999996</v>
      </c>
      <c r="DE53" s="5">
        <v>0.1673</v>
      </c>
      <c r="DF53" s="5">
        <v>0.91739999999999999</v>
      </c>
      <c r="DG53" s="5">
        <v>7.1000000000000004E-3</v>
      </c>
      <c r="DH53" s="4">
        <v>0.64590000000000003</v>
      </c>
      <c r="DI53" s="4">
        <v>0.72770000000000001</v>
      </c>
      <c r="DJ53" s="4">
        <v>0.1406</v>
      </c>
      <c r="DK53" s="4">
        <v>0.86670000000000003</v>
      </c>
      <c r="DL53" s="4">
        <v>5.1999999999999998E-3</v>
      </c>
      <c r="DM53" s="5">
        <v>0.69689999999999996</v>
      </c>
      <c r="DN53" s="5">
        <v>0.84630000000000005</v>
      </c>
      <c r="DO53" s="5">
        <v>8.3299999999999999E-2</v>
      </c>
      <c r="DP53" s="5">
        <v>0.72729999999999995</v>
      </c>
      <c r="DQ53" s="5">
        <v>2E-3</v>
      </c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>
        <v>0.64629999999999999</v>
      </c>
      <c r="EH53" s="5">
        <v>0.7278</v>
      </c>
      <c r="EI53" s="5">
        <v>0.1419</v>
      </c>
      <c r="EJ53" s="5">
        <v>0.86680000000000001</v>
      </c>
      <c r="EK53" s="5">
        <v>4.1000000000000003E-3</v>
      </c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>
        <v>0.64610000000000001</v>
      </c>
      <c r="FG53" s="4">
        <v>0.72709999999999997</v>
      </c>
      <c r="FH53" s="4">
        <v>0.1429</v>
      </c>
      <c r="FI53" s="4">
        <v>0.86729999999999996</v>
      </c>
      <c r="FJ53" s="4">
        <v>2.5000000000000001E-3</v>
      </c>
      <c r="FK53" s="5"/>
      <c r="FL53" s="5"/>
      <c r="FM53" s="5"/>
      <c r="FN53" s="5"/>
      <c r="FO53" s="5"/>
      <c r="FP53" s="4">
        <f t="shared" si="5"/>
        <v>0.64747500000000002</v>
      </c>
      <c r="FQ53" s="4">
        <f t="shared" si="1"/>
        <v>0.73130357142857139</v>
      </c>
      <c r="FR53" s="4">
        <f t="shared" si="2"/>
        <v>0.1493035714285714</v>
      </c>
      <c r="FS53" s="4">
        <f t="shared" si="3"/>
        <v>0.88743214285714278</v>
      </c>
      <c r="FT53" s="4">
        <f t="shared" si="4"/>
        <v>7.7821428571428573E-3</v>
      </c>
      <c r="FU53" s="1" t="e" cm="1">
        <f t="array" aca="1" ref="FU53" ca="1">CONCATENATE(INDIRECT(ADDRESS(1,MATCH(_xlfn.MINIFS(B53:FO53,metrics.est,"MAE"),B53:FO53,0)+1)), ", ", INDIRECT(ADDRESS(2,MATCH(_xlfn.MINIFS(B53:FO53,metrics.est,"MAE"),B53:FO53,0)+1)))</f>
        <v>#NAME?</v>
      </c>
      <c r="FV53" s="1" t="e" cm="1">
        <f t="array" aca="1" ref="FV53" ca="1">CONCATENATE(INDIRECT(ADDRESS(1,MATCH(_xlfn.MINIFS(B53:FO53,metrics.est,"MSE"),B53:FO53,0)+1)), ", ", INDIRECT(ADDRESS(2,MATCH(_xlfn.MINIFS(B53:FO53,metrics.est,"MSE"),B53:FO53,0)+1)))</f>
        <v>#NAME?</v>
      </c>
      <c r="FW53" s="1" t="e" cm="1">
        <f t="array" aca="1" ref="FW53" ca="1">CONCATENATE(INDIRECT(ADDRESS(1,MATCH(_xlfn.MAXIFS(B53:FO53,metrics.est,"R"),B53:FO53,0)+1)), ", ", INDIRECT(ADDRESS(2,MATCH(_xlfn.MAXIFS(B53:FO53,metrics.est,"R"),B53:FO53,0)+1)))</f>
        <v>#NAME?</v>
      </c>
      <c r="FX53" s="1" t="e" cm="1">
        <f t="array" aca="1" ref="FX53" ca="1">CONCATENATE(INDIRECT(ADDRESS(1,MATCH(_xlfn.MAXIFS(B53:FO53,metrics.est,"Coverage"),B53:FO53,0)+1)), ", ", INDIRECT(ADDRESS(2,MATCH(_xlfn.MAXIFS(B53:FO53,metrics.est,"Coverage"),B53:FO53,0)+1)))</f>
        <v>#NAME?</v>
      </c>
      <c r="FY53" s="1" t="e" cm="1">
        <f t="array" aca="1" ref="FY53" ca="1">CONCATENATE(INDIRECT(ADDRESS(1,MATCH(_xlfn.MINIFS(B53:FO53,metrics.est,"Time"),B53:FO53,0)+1)), ", ", INDIRECT(ADDRESS(2,MATCH(_xlfn.MINIFS(B53:FO53,metrics.est,"Time"),B53:FO53,0)+1)))</f>
        <v>#NAME?</v>
      </c>
    </row>
    <row r="54" spans="1:181" x14ac:dyDescent="0.3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>
        <v>0.61129999999999995</v>
      </c>
      <c r="BU54" s="4">
        <v>0.64400000000000002</v>
      </c>
      <c r="BV54" s="4">
        <v>0.1522</v>
      </c>
      <c r="BW54" s="4">
        <v>0.83140000000000003</v>
      </c>
      <c r="BX54" s="4">
        <v>1.72E-2</v>
      </c>
      <c r="BY54" s="5">
        <v>0.62450000000000006</v>
      </c>
      <c r="BZ54" s="5">
        <v>0.67749999999999999</v>
      </c>
      <c r="CA54" s="5">
        <v>0.1457</v>
      </c>
      <c r="CB54" s="5">
        <v>0.8306</v>
      </c>
      <c r="CC54" s="5">
        <v>1.1299999999999999E-2</v>
      </c>
      <c r="CD54" s="4">
        <v>0.63339999999999996</v>
      </c>
      <c r="CE54" s="4">
        <v>0.69189999999999996</v>
      </c>
      <c r="CF54" s="4">
        <v>0.13780000000000001</v>
      </c>
      <c r="CG54" s="4">
        <v>0.82720000000000005</v>
      </c>
      <c r="CH54" s="4">
        <v>7.7000000000000002E-3</v>
      </c>
      <c r="CI54" s="5">
        <v>0.63839999999999997</v>
      </c>
      <c r="CJ54" s="5">
        <v>0.70479999999999998</v>
      </c>
      <c r="CK54" s="5">
        <v>0.1399</v>
      </c>
      <c r="CL54" s="5">
        <v>0.81530000000000002</v>
      </c>
      <c r="CM54" s="5">
        <v>5.0000000000000001E-3</v>
      </c>
      <c r="CN54" s="4">
        <v>0.69850000000000001</v>
      </c>
      <c r="CO54" s="4">
        <v>0.84760000000000002</v>
      </c>
      <c r="CP54" s="4">
        <v>8.8200000000000001E-2</v>
      </c>
      <c r="CQ54" s="4">
        <v>0.72340000000000004</v>
      </c>
      <c r="CR54" s="4">
        <v>2E-3</v>
      </c>
      <c r="CS54" s="5">
        <v>0.62019999999999997</v>
      </c>
      <c r="CT54" s="5">
        <v>0.66300000000000003</v>
      </c>
      <c r="CU54" s="5">
        <v>0.13689999999999999</v>
      </c>
      <c r="CV54" s="5">
        <v>0.83</v>
      </c>
      <c r="CW54" s="5">
        <v>1.7100000000000001E-2</v>
      </c>
      <c r="CX54" s="4">
        <v>0.62380000000000002</v>
      </c>
      <c r="CY54" s="4">
        <v>0.67179999999999995</v>
      </c>
      <c r="CZ54" s="4">
        <v>0.14699999999999999</v>
      </c>
      <c r="DA54" s="4">
        <v>0.8306</v>
      </c>
      <c r="DB54" s="4">
        <v>1.0699999999999999E-2</v>
      </c>
      <c r="DC54" s="5">
        <v>0.63200000000000001</v>
      </c>
      <c r="DD54" s="5">
        <v>0.68920000000000003</v>
      </c>
      <c r="DE54" s="5">
        <v>0.14360000000000001</v>
      </c>
      <c r="DF54" s="5">
        <v>0.82830000000000004</v>
      </c>
      <c r="DG54" s="5">
        <v>7.4000000000000003E-3</v>
      </c>
      <c r="DH54" s="4">
        <v>0.6391</v>
      </c>
      <c r="DI54" s="4">
        <v>0.70750000000000002</v>
      </c>
      <c r="DJ54" s="4">
        <v>0.1366</v>
      </c>
      <c r="DK54" s="4">
        <v>0.81540000000000001</v>
      </c>
      <c r="DL54" s="4">
        <v>5.4000000000000003E-3</v>
      </c>
      <c r="DM54" s="5">
        <v>0.69679999999999997</v>
      </c>
      <c r="DN54" s="5">
        <v>0.84519999999999995</v>
      </c>
      <c r="DO54" s="5">
        <v>8.5500000000000007E-2</v>
      </c>
      <c r="DP54" s="5">
        <v>0.72340000000000004</v>
      </c>
      <c r="DQ54" s="5">
        <v>2E-3</v>
      </c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>
        <v>0.63949999999999996</v>
      </c>
      <c r="EH54" s="5">
        <v>0.70730000000000004</v>
      </c>
      <c r="EI54" s="5">
        <v>0.13669999999999999</v>
      </c>
      <c r="EJ54" s="5">
        <v>0.81489999999999996</v>
      </c>
      <c r="EK54" s="5">
        <v>4.1999999999999997E-3</v>
      </c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>
        <v>0.63939999999999997</v>
      </c>
      <c r="FG54" s="4">
        <v>0.70669999999999999</v>
      </c>
      <c r="FH54" s="4">
        <v>0.1389</v>
      </c>
      <c r="FI54" s="4">
        <v>0.81569999999999998</v>
      </c>
      <c r="FJ54" s="4">
        <v>2.5999999999999999E-3</v>
      </c>
      <c r="FK54" s="5"/>
      <c r="FL54" s="5"/>
      <c r="FM54" s="5"/>
      <c r="FN54" s="5"/>
      <c r="FO54" s="5"/>
      <c r="FP54" s="4">
        <f t="shared" si="5"/>
        <v>0.6394535714285714</v>
      </c>
      <c r="FQ54" s="4">
        <f t="shared" si="1"/>
        <v>0.70871785714285707</v>
      </c>
      <c r="FR54" s="4">
        <f t="shared" si="2"/>
        <v>0.13308571428571428</v>
      </c>
      <c r="FS54" s="4">
        <f t="shared" si="3"/>
        <v>0.80965357142857164</v>
      </c>
      <c r="FT54" s="4">
        <f t="shared" si="4"/>
        <v>8.0607142857142856E-3</v>
      </c>
      <c r="FU54" s="1" t="e" cm="1">
        <f t="array" aca="1" ref="FU54" ca="1">CONCATENATE(INDIRECT(ADDRESS(1,MATCH(_xlfn.MINIFS(B54:FO54,metrics.est,"MAE"),B54:FO54,0)+1)), ", ", INDIRECT(ADDRESS(2,MATCH(_xlfn.MINIFS(B54:FO54,metrics.est,"MAE"),B54:FO54,0)+1)))</f>
        <v>#NAME?</v>
      </c>
      <c r="FV54" s="1" t="e" cm="1">
        <f t="array" aca="1" ref="FV54" ca="1">CONCATENATE(INDIRECT(ADDRESS(1,MATCH(_xlfn.MINIFS(B54:FO54,metrics.est,"MSE"),B54:FO54,0)+1)), ", ", INDIRECT(ADDRESS(2,MATCH(_xlfn.MINIFS(B54:FO54,metrics.est,"MSE"),B54:FO54,0)+1)))</f>
        <v>#NAME?</v>
      </c>
      <c r="FW54" s="1" t="e" cm="1">
        <f t="array" aca="1" ref="FW54" ca="1">CONCATENATE(INDIRECT(ADDRESS(1,MATCH(_xlfn.MAXIFS(B54:FO54,metrics.est,"R"),B54:FO54,0)+1)), ", ", INDIRECT(ADDRESS(2,MATCH(_xlfn.MAXIFS(B54:FO54,metrics.est,"R"),B54:FO54,0)+1)))</f>
        <v>#NAME?</v>
      </c>
      <c r="FX54" s="1" t="e" cm="1">
        <f t="array" aca="1" ref="FX54" ca="1">CONCATENATE(INDIRECT(ADDRESS(1,MATCH(_xlfn.MAXIFS(B54:FO54,metrics.est,"Coverage"),B54:FO54,0)+1)), ", ", INDIRECT(ADDRESS(2,MATCH(_xlfn.MAXIFS(B54:FO54,metrics.est,"Coverage"),B54:FO54,0)+1)))</f>
        <v>#NAME?</v>
      </c>
      <c r="FY54" s="1" t="e" cm="1">
        <f t="array" aca="1" ref="FY54" ca="1">CONCATENATE(INDIRECT(ADDRESS(1,MATCH(_xlfn.MINIFS(B54:FO54,metrics.est,"Time"),B54:FO54,0)+1)), ", ", INDIRECT(ADDRESS(2,MATCH(_xlfn.MINIFS(B54:FO54,metrics.est,"Time"),B54:FO54,0)+1)))</f>
        <v>#NAME?</v>
      </c>
    </row>
    <row r="55" spans="1:181" x14ac:dyDescent="0.3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>
        <v>0.62709999999999999</v>
      </c>
      <c r="BU55" s="4">
        <v>0.67759999999999998</v>
      </c>
      <c r="BV55" s="4">
        <v>0.10009999999999999</v>
      </c>
      <c r="BW55" s="4">
        <v>0.92820000000000003</v>
      </c>
      <c r="BX55" s="4">
        <v>1.7703</v>
      </c>
      <c r="BY55" s="5">
        <v>0.62980000000000003</v>
      </c>
      <c r="BZ55" s="5">
        <v>0.6825</v>
      </c>
      <c r="CA55" s="5">
        <v>4.8899999999999999E-2</v>
      </c>
      <c r="CB55" s="5">
        <v>0.91720000000000002</v>
      </c>
      <c r="CC55" s="5">
        <v>1.294</v>
      </c>
      <c r="CD55" s="4">
        <v>0.63460000000000005</v>
      </c>
      <c r="CE55" s="4">
        <v>0.69110000000000005</v>
      </c>
      <c r="CF55" s="4">
        <v>2.7199999999999998E-2</v>
      </c>
      <c r="CG55" s="4">
        <v>0.90290000000000004</v>
      </c>
      <c r="CH55" s="4">
        <v>0.98980000000000001</v>
      </c>
      <c r="CI55" s="5">
        <v>0.64239999999999997</v>
      </c>
      <c r="CJ55" s="5">
        <v>0.71040000000000003</v>
      </c>
      <c r="CK55" s="5">
        <v>1.21E-2</v>
      </c>
      <c r="CL55" s="5">
        <v>0.86429999999999996</v>
      </c>
      <c r="CM55" s="5">
        <v>0.70179999999999998</v>
      </c>
      <c r="CN55" s="4">
        <v>0.70750000000000002</v>
      </c>
      <c r="CO55" s="4">
        <v>0.85489999999999999</v>
      </c>
      <c r="CP55" s="4">
        <v>3.0000000000000001E-3</v>
      </c>
      <c r="CQ55" s="4">
        <v>0.48399999999999999</v>
      </c>
      <c r="CR55" s="4">
        <v>0.20580000000000001</v>
      </c>
      <c r="CS55" s="5">
        <v>0.63029999999999997</v>
      </c>
      <c r="CT55" s="5">
        <v>0.68169999999999997</v>
      </c>
      <c r="CU55" s="5">
        <v>9.98E-2</v>
      </c>
      <c r="CV55" s="5">
        <v>0.92610000000000003</v>
      </c>
      <c r="CW55" s="5">
        <v>1.3514999999999999</v>
      </c>
      <c r="CX55" s="4">
        <v>0.63170000000000004</v>
      </c>
      <c r="CY55" s="4">
        <v>0.68389999999999995</v>
      </c>
      <c r="CZ55" s="4">
        <v>4.7500000000000001E-2</v>
      </c>
      <c r="DA55" s="4">
        <v>0.91569999999999996</v>
      </c>
      <c r="DB55" s="4">
        <v>1.0137</v>
      </c>
      <c r="DC55" s="5">
        <v>0.6331</v>
      </c>
      <c r="DD55" s="5">
        <v>0.68789999999999996</v>
      </c>
      <c r="DE55" s="5">
        <v>2.9899999999999999E-2</v>
      </c>
      <c r="DF55" s="5">
        <v>0.90139999999999998</v>
      </c>
      <c r="DG55" s="5">
        <v>0.83099999999999996</v>
      </c>
      <c r="DH55" s="4">
        <v>0.64159999999999995</v>
      </c>
      <c r="DI55" s="4">
        <v>0.71060000000000001</v>
      </c>
      <c r="DJ55" s="4">
        <v>1.14E-2</v>
      </c>
      <c r="DK55" s="4">
        <v>0.86450000000000005</v>
      </c>
      <c r="DL55" s="4">
        <v>0.62670000000000003</v>
      </c>
      <c r="DM55" s="5">
        <v>0.7</v>
      </c>
      <c r="DN55" s="5">
        <v>0.84550000000000003</v>
      </c>
      <c r="DO55" s="5">
        <v>2.3E-3</v>
      </c>
      <c r="DP55" s="5">
        <v>0.5292</v>
      </c>
      <c r="DQ55" s="5">
        <v>0.18959999999999999</v>
      </c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>
        <v>0.64259999999999995</v>
      </c>
      <c r="EH55" s="5">
        <v>0.7117</v>
      </c>
      <c r="EI55" s="5">
        <v>1.17E-2</v>
      </c>
      <c r="EJ55" s="5">
        <v>0.86580000000000001</v>
      </c>
      <c r="EK55" s="5">
        <v>0.55210000000000004</v>
      </c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>
        <v>0.64249999999999996</v>
      </c>
      <c r="FG55" s="4">
        <v>0.71160000000000001</v>
      </c>
      <c r="FH55" s="4">
        <v>1.2E-2</v>
      </c>
      <c r="FI55" s="4">
        <v>0.86560000000000004</v>
      </c>
      <c r="FJ55" s="4">
        <v>0.38629999999999998</v>
      </c>
      <c r="FK55" s="5"/>
      <c r="FL55" s="5"/>
      <c r="FM55" s="5"/>
      <c r="FN55" s="5"/>
      <c r="FO55" s="5"/>
      <c r="FP55" s="4">
        <f t="shared" si="5"/>
        <v>0.64447500000000002</v>
      </c>
      <c r="FQ55" s="4">
        <f t="shared" si="1"/>
        <v>0.71504642857142853</v>
      </c>
      <c r="FR55" s="4">
        <f t="shared" si="2"/>
        <v>3.4546428571428568E-2</v>
      </c>
      <c r="FS55" s="4">
        <f t="shared" si="3"/>
        <v>0.84301071428571428</v>
      </c>
      <c r="FT55" s="4">
        <f t="shared" si="4"/>
        <v>0.90912857142857117</v>
      </c>
      <c r="FU55" s="1" t="e" cm="1">
        <f t="array" aca="1" ref="FU55" ca="1">CONCATENATE(INDIRECT(ADDRESS(1,MATCH(_xlfn.MINIFS(B55:FO55,metrics.est,"MAE"),B55:FO55,0)+1)), ", ", INDIRECT(ADDRESS(2,MATCH(_xlfn.MINIFS(B55:FO55,metrics.est,"MAE"),B55:FO55,0)+1)))</f>
        <v>#NAME?</v>
      </c>
      <c r="FV55" s="1" t="e" cm="1">
        <f t="array" aca="1" ref="FV55" ca="1">CONCATENATE(INDIRECT(ADDRESS(1,MATCH(_xlfn.MINIFS(B55:FO55,metrics.est,"MSE"),B55:FO55,0)+1)), ", ", INDIRECT(ADDRESS(2,MATCH(_xlfn.MINIFS(B55:FO55,metrics.est,"MSE"),B55:FO55,0)+1)))</f>
        <v>#NAME?</v>
      </c>
      <c r="FW55" s="1" t="e" cm="1">
        <f t="array" aca="1" ref="FW55" ca="1">CONCATENATE(INDIRECT(ADDRESS(1,MATCH(_xlfn.MAXIFS(B55:FO55,metrics.est,"R"),B55:FO55,0)+1)), ", ", INDIRECT(ADDRESS(2,MATCH(_xlfn.MAXIFS(B55:FO55,metrics.est,"R"),B55:FO55,0)+1)))</f>
        <v>#NAME?</v>
      </c>
      <c r="FX55" s="1" t="e" cm="1">
        <f t="array" aca="1" ref="FX55" ca="1">CONCATENATE(INDIRECT(ADDRESS(1,MATCH(_xlfn.MAXIFS(B55:FO55,metrics.est,"Coverage"),B55:FO55,0)+1)), ", ", INDIRECT(ADDRESS(2,MATCH(_xlfn.MAXIFS(B55:FO55,metrics.est,"Coverage"),B55:FO55,0)+1)))</f>
        <v>#NAME?</v>
      </c>
      <c r="FY55" s="1" t="e" cm="1">
        <f t="array" aca="1" ref="FY55" ca="1">CONCATENATE(INDIRECT(ADDRESS(1,MATCH(_xlfn.MINIFS(B55:FO55,metrics.est,"Time"),B55:FO55,0)+1)), ", ", INDIRECT(ADDRESS(2,MATCH(_xlfn.MINIFS(B55:FO55,metrics.est,"Time"),B55:FO55,0)+1)))</f>
        <v>#NAME?</v>
      </c>
    </row>
    <row r="56" spans="1:181" x14ac:dyDescent="0.3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>
        <v>0.59899999999999998</v>
      </c>
      <c r="BU56" s="4">
        <v>0.61970000000000003</v>
      </c>
      <c r="BV56" s="4">
        <v>0.21640000000000001</v>
      </c>
      <c r="BW56" s="4">
        <v>0.87580000000000002</v>
      </c>
      <c r="BX56" s="4">
        <v>2.5999999999999999E-2</v>
      </c>
      <c r="BY56" s="5">
        <v>0.60340000000000005</v>
      </c>
      <c r="BZ56" s="5">
        <v>0.62839999999999996</v>
      </c>
      <c r="CA56" s="5">
        <v>0.22969999999999999</v>
      </c>
      <c r="CB56" s="5">
        <v>0.85680000000000001</v>
      </c>
      <c r="CC56" s="5">
        <v>1.5599999999999999E-2</v>
      </c>
      <c r="CD56" s="4">
        <v>0.61129999999999995</v>
      </c>
      <c r="CE56" s="4">
        <v>0.63790000000000002</v>
      </c>
      <c r="CF56" s="4">
        <v>0.20799999999999999</v>
      </c>
      <c r="CG56" s="4">
        <v>0.84030000000000005</v>
      </c>
      <c r="CH56" s="4">
        <v>1.15E-2</v>
      </c>
      <c r="CI56" s="5">
        <v>0.63439999999999996</v>
      </c>
      <c r="CJ56" s="5">
        <v>0.68469999999999998</v>
      </c>
      <c r="CK56" s="5">
        <v>0.1623</v>
      </c>
      <c r="CL56" s="5">
        <v>0.82110000000000005</v>
      </c>
      <c r="CM56" s="5">
        <v>7.6E-3</v>
      </c>
      <c r="CN56" s="4">
        <v>0.70140000000000002</v>
      </c>
      <c r="CO56" s="4">
        <v>0.8417</v>
      </c>
      <c r="CP56" s="4">
        <v>9.2899999999999996E-2</v>
      </c>
      <c r="CQ56" s="4">
        <v>0.72189999999999999</v>
      </c>
      <c r="CR56" s="4">
        <v>2.8E-3</v>
      </c>
      <c r="CS56" s="5">
        <v>0.60409999999999997</v>
      </c>
      <c r="CT56" s="5">
        <v>0.62839999999999996</v>
      </c>
      <c r="CU56" s="5">
        <v>0.2238</v>
      </c>
      <c r="CV56" s="5">
        <v>0.87450000000000006</v>
      </c>
      <c r="CW56" s="5">
        <v>2.1700000000000001E-2</v>
      </c>
      <c r="CX56" s="4">
        <v>0.60340000000000005</v>
      </c>
      <c r="CY56" s="4">
        <v>0.624</v>
      </c>
      <c r="CZ56" s="4">
        <v>0.23230000000000001</v>
      </c>
      <c r="DA56" s="4">
        <v>0.85560000000000003</v>
      </c>
      <c r="DB56" s="4">
        <v>1.3899999999999999E-2</v>
      </c>
      <c r="DC56" s="5">
        <v>0.61109999999999998</v>
      </c>
      <c r="DD56" s="5">
        <v>0.6381</v>
      </c>
      <c r="DE56" s="5">
        <v>0.21029999999999999</v>
      </c>
      <c r="DF56" s="5">
        <v>0.8387</v>
      </c>
      <c r="DG56" s="5">
        <v>1.0699999999999999E-2</v>
      </c>
      <c r="DH56" s="4">
        <v>0.6341</v>
      </c>
      <c r="DI56" s="4">
        <v>0.68500000000000005</v>
      </c>
      <c r="DJ56" s="4">
        <v>0.1628</v>
      </c>
      <c r="DK56" s="4">
        <v>0.82140000000000002</v>
      </c>
      <c r="DL56" s="4">
        <v>5.8999999999999999E-3</v>
      </c>
      <c r="DM56" s="5">
        <v>0.69940000000000002</v>
      </c>
      <c r="DN56" s="5">
        <v>0.83989999999999998</v>
      </c>
      <c r="DO56" s="5">
        <v>8.7300000000000003E-2</v>
      </c>
      <c r="DP56" s="5">
        <v>0.72199999999999998</v>
      </c>
      <c r="DQ56" s="5">
        <v>2.0999999999999999E-3</v>
      </c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>
        <v>0.63390000000000002</v>
      </c>
      <c r="EH56" s="5">
        <v>0.68359999999999999</v>
      </c>
      <c r="EI56" s="5">
        <v>0.16289999999999999</v>
      </c>
      <c r="EJ56" s="5">
        <v>0.82010000000000005</v>
      </c>
      <c r="EK56" s="5">
        <v>5.8999999999999999E-3</v>
      </c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>
        <v>0.6341</v>
      </c>
      <c r="FG56" s="4">
        <v>0.68389999999999995</v>
      </c>
      <c r="FH56" s="4">
        <v>0.1633</v>
      </c>
      <c r="FI56" s="4">
        <v>0.82130000000000003</v>
      </c>
      <c r="FJ56" s="4">
        <v>5.4000000000000003E-3</v>
      </c>
      <c r="FK56" s="5"/>
      <c r="FL56" s="5"/>
      <c r="FM56" s="5"/>
      <c r="FN56" s="5"/>
      <c r="FO56" s="5"/>
      <c r="FP56" s="4">
        <f t="shared" si="5"/>
        <v>0.62750000000000017</v>
      </c>
      <c r="FQ56" s="4">
        <f t="shared" si="1"/>
        <v>0.67555357142857131</v>
      </c>
      <c r="FR56" s="4">
        <f t="shared" si="2"/>
        <v>0.18636071428571435</v>
      </c>
      <c r="FS56" s="4">
        <f t="shared" si="3"/>
        <v>0.82548571428571438</v>
      </c>
      <c r="FT56" s="4">
        <f t="shared" si="4"/>
        <v>1.147857142857143E-2</v>
      </c>
      <c r="FU56" s="1" t="e" cm="1">
        <f t="array" aca="1" ref="FU56" ca="1">CONCATENATE(INDIRECT(ADDRESS(1,MATCH(_xlfn.MINIFS(B56:FO56,metrics.est,"MAE"),B56:FO56,0)+1)), ", ", INDIRECT(ADDRESS(2,MATCH(_xlfn.MINIFS(B56:FO56,metrics.est,"MAE"),B56:FO56,0)+1)))</f>
        <v>#NAME?</v>
      </c>
      <c r="FV56" s="1" t="e" cm="1">
        <f t="array" aca="1" ref="FV56" ca="1">CONCATENATE(INDIRECT(ADDRESS(1,MATCH(_xlfn.MINIFS(B56:FO56,metrics.est,"MSE"),B56:FO56,0)+1)), ", ", INDIRECT(ADDRESS(2,MATCH(_xlfn.MINIFS(B56:FO56,metrics.est,"MSE"),B56:FO56,0)+1)))</f>
        <v>#NAME?</v>
      </c>
      <c r="FW56" s="1" t="e" cm="1">
        <f t="array" aca="1" ref="FW56" ca="1">CONCATENATE(INDIRECT(ADDRESS(1,MATCH(_xlfn.MAXIFS(B56:FO56,metrics.est,"R"),B56:FO56,0)+1)), ", ", INDIRECT(ADDRESS(2,MATCH(_xlfn.MAXIFS(B56:FO56,metrics.est,"R"),B56:FO56,0)+1)))</f>
        <v>#NAME?</v>
      </c>
      <c r="FX56" s="1" t="e" cm="1">
        <f t="array" aca="1" ref="FX56" ca="1">CONCATENATE(INDIRECT(ADDRESS(1,MATCH(_xlfn.MAXIFS(B56:FO56,metrics.est,"Coverage"),B56:FO56,0)+1)), ", ", INDIRECT(ADDRESS(2,MATCH(_xlfn.MAXIFS(B56:FO56,metrics.est,"Coverage"),B56:FO56,0)+1)))</f>
        <v>#NAME?</v>
      </c>
      <c r="FY56" s="1" t="e" cm="1">
        <f t="array" aca="1" ref="FY56" ca="1">CONCATENATE(INDIRECT(ADDRESS(1,MATCH(_xlfn.MINIFS(B56:FO56,metrics.est,"Time"),B56:FO56,0)+1)), ", ", INDIRECT(ADDRESS(2,MATCH(_xlfn.MINIFS(B56:FO56,metrics.est,"Time"),B56:FO56,0)+1)))</f>
        <v>#NAME?</v>
      </c>
    </row>
    <row r="57" spans="1:181" x14ac:dyDescent="0.3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>
        <v>0.60929999999999995</v>
      </c>
      <c r="BU57" s="4">
        <v>0.64470000000000005</v>
      </c>
      <c r="BV57" s="4">
        <v>0.2087</v>
      </c>
      <c r="BW57" s="4">
        <v>0.89649999999999996</v>
      </c>
      <c r="BX57" s="4">
        <v>1.4800000000000001E-2</v>
      </c>
      <c r="BY57" s="5">
        <v>0.61160000000000003</v>
      </c>
      <c r="BZ57" s="5">
        <v>0.64670000000000005</v>
      </c>
      <c r="CA57" s="5">
        <v>0.21490000000000001</v>
      </c>
      <c r="CB57" s="5">
        <v>0.88039999999999996</v>
      </c>
      <c r="CC57" s="5">
        <v>9.4999999999999998E-3</v>
      </c>
      <c r="CD57" s="4">
        <v>0.61719999999999997</v>
      </c>
      <c r="CE57" s="4">
        <v>0.65259999999999996</v>
      </c>
      <c r="CF57" s="4">
        <v>0.19370000000000001</v>
      </c>
      <c r="CG57" s="4">
        <v>0.85960000000000003</v>
      </c>
      <c r="CH57" s="4">
        <v>7.3000000000000001E-3</v>
      </c>
      <c r="CI57" s="5">
        <v>0.63439999999999996</v>
      </c>
      <c r="CJ57" s="5">
        <v>0.68700000000000006</v>
      </c>
      <c r="CK57" s="5">
        <v>0.1595</v>
      </c>
      <c r="CL57" s="5">
        <v>0.82640000000000002</v>
      </c>
      <c r="CM57" s="5">
        <v>4.8999999999999998E-3</v>
      </c>
      <c r="CN57" s="4">
        <v>0.71799999999999997</v>
      </c>
      <c r="CO57" s="4">
        <v>0.88229999999999997</v>
      </c>
      <c r="CP57" s="4">
        <v>7.9500000000000001E-2</v>
      </c>
      <c r="CQ57" s="4">
        <v>0.72489999999999999</v>
      </c>
      <c r="CR57" s="4">
        <v>2.0999999999999999E-3</v>
      </c>
      <c r="CS57" s="5">
        <v>0.61199999999999999</v>
      </c>
      <c r="CT57" s="5">
        <v>0.64659999999999995</v>
      </c>
      <c r="CU57" s="5">
        <v>0.20669999999999999</v>
      </c>
      <c r="CV57" s="5">
        <v>0.89470000000000005</v>
      </c>
      <c r="CW57" s="5">
        <v>1.26E-2</v>
      </c>
      <c r="CX57" s="4">
        <v>0.6119</v>
      </c>
      <c r="CY57" s="4">
        <v>0.64319999999999999</v>
      </c>
      <c r="CZ57" s="4">
        <v>0.21879999999999999</v>
      </c>
      <c r="DA57" s="4">
        <v>0.87970000000000004</v>
      </c>
      <c r="DB57" s="4">
        <v>8.2000000000000007E-3</v>
      </c>
      <c r="DC57" s="5">
        <v>0.61699999999999999</v>
      </c>
      <c r="DD57" s="5">
        <v>0.65159999999999996</v>
      </c>
      <c r="DE57" s="5">
        <v>0.20080000000000001</v>
      </c>
      <c r="DF57" s="5">
        <v>0.85799999999999998</v>
      </c>
      <c r="DG57" s="5">
        <v>6.6E-3</v>
      </c>
      <c r="DH57" s="4">
        <v>0.63480000000000003</v>
      </c>
      <c r="DI57" s="4">
        <v>0.6895</v>
      </c>
      <c r="DJ57" s="4">
        <v>0.15759999999999999</v>
      </c>
      <c r="DK57" s="4">
        <v>0.82620000000000005</v>
      </c>
      <c r="DL57" s="4">
        <v>3.8999999999999998E-3</v>
      </c>
      <c r="DM57" s="5">
        <v>0.71530000000000005</v>
      </c>
      <c r="DN57" s="5">
        <v>0.87790000000000001</v>
      </c>
      <c r="DO57" s="5">
        <v>7.6100000000000001E-2</v>
      </c>
      <c r="DP57" s="5">
        <v>0.72650000000000003</v>
      </c>
      <c r="DQ57" s="5">
        <v>1.6000000000000001E-3</v>
      </c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>
        <v>0.63480000000000003</v>
      </c>
      <c r="EH57" s="5">
        <v>0.68799999999999994</v>
      </c>
      <c r="EI57" s="5">
        <v>0.15579999999999999</v>
      </c>
      <c r="EJ57" s="5">
        <v>0.82640000000000002</v>
      </c>
      <c r="EK57" s="5">
        <v>3.8E-3</v>
      </c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>
        <v>0.63490000000000002</v>
      </c>
      <c r="FG57" s="4">
        <v>0.68799999999999994</v>
      </c>
      <c r="FH57" s="4">
        <v>0.15570000000000001</v>
      </c>
      <c r="FI57" s="4">
        <v>0.82720000000000005</v>
      </c>
      <c r="FJ57" s="4">
        <v>3.3999999999999998E-3</v>
      </c>
      <c r="FK57" s="5"/>
      <c r="FL57" s="5"/>
      <c r="FM57" s="5"/>
      <c r="FN57" s="5"/>
      <c r="FO57" s="5"/>
      <c r="FP57" s="4">
        <f t="shared" si="5"/>
        <v>0.63448214285714266</v>
      </c>
      <c r="FQ57" s="4">
        <f t="shared" si="1"/>
        <v>0.69243571428571415</v>
      </c>
      <c r="FR57" s="4">
        <f t="shared" si="2"/>
        <v>0.17518928571428577</v>
      </c>
      <c r="FS57" s="4">
        <f t="shared" si="3"/>
        <v>0.84009285714285731</v>
      </c>
      <c r="FT57" s="4">
        <f t="shared" si="4"/>
        <v>7.1214285714285694E-3</v>
      </c>
      <c r="FU57" s="1" t="e" cm="1">
        <f t="array" aca="1" ref="FU57" ca="1">CONCATENATE(INDIRECT(ADDRESS(1,MATCH(_xlfn.MINIFS(B57:FO57,metrics.est,"MAE"),B57:FO57,0)+1)), ", ", INDIRECT(ADDRESS(2,MATCH(_xlfn.MINIFS(B57:FO57,metrics.est,"MAE"),B57:FO57,0)+1)))</f>
        <v>#NAME?</v>
      </c>
      <c r="FV57" s="1" t="e" cm="1">
        <f t="array" aca="1" ref="FV57" ca="1">CONCATENATE(INDIRECT(ADDRESS(1,MATCH(_xlfn.MINIFS(B57:FO57,metrics.est,"MSE"),B57:FO57,0)+1)), ", ", INDIRECT(ADDRESS(2,MATCH(_xlfn.MINIFS(B57:FO57,metrics.est,"MSE"),B57:FO57,0)+1)))</f>
        <v>#NAME?</v>
      </c>
      <c r="FW57" s="1" t="e" cm="1">
        <f t="array" aca="1" ref="FW57" ca="1">CONCATENATE(INDIRECT(ADDRESS(1,MATCH(_xlfn.MAXIFS(B57:FO57,metrics.est,"R"),B57:FO57,0)+1)), ", ", INDIRECT(ADDRESS(2,MATCH(_xlfn.MAXIFS(B57:FO57,metrics.est,"R"),B57:FO57,0)+1)))</f>
        <v>#NAME?</v>
      </c>
      <c r="FX57" s="1" t="e" cm="1">
        <f t="array" aca="1" ref="FX57" ca="1">CONCATENATE(INDIRECT(ADDRESS(1,MATCH(_xlfn.MAXIFS(B57:FO57,metrics.est,"Coverage"),B57:FO57,0)+1)), ", ", INDIRECT(ADDRESS(2,MATCH(_xlfn.MAXIFS(B57:FO57,metrics.est,"Coverage"),B57:FO57,0)+1)))</f>
        <v>#NAME?</v>
      </c>
      <c r="FY57" s="1" t="e" cm="1">
        <f t="array" aca="1" ref="FY57" ca="1">CONCATENATE(INDIRECT(ADDRESS(1,MATCH(_xlfn.MINIFS(B57:FO57,metrics.est,"Time"),B57:FO57,0)+1)), ", ", INDIRECT(ADDRESS(2,MATCH(_xlfn.MINIFS(B57:FO57,metrics.est,"Time"),B57:FO57,0)+1)))</f>
        <v>#NAME?</v>
      </c>
    </row>
    <row r="58" spans="1:181" x14ac:dyDescent="0.3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>
        <v>0.61760000000000004</v>
      </c>
      <c r="BU58" s="4">
        <v>0.65849999999999997</v>
      </c>
      <c r="BV58" s="4">
        <v>0.18629999999999999</v>
      </c>
      <c r="BW58" s="4">
        <v>0.89810000000000001</v>
      </c>
      <c r="BX58" s="4">
        <v>1.77E-2</v>
      </c>
      <c r="BY58" s="5">
        <v>0.61839999999999995</v>
      </c>
      <c r="BZ58" s="5">
        <v>0.65980000000000005</v>
      </c>
      <c r="CA58" s="5">
        <v>0.19989999999999999</v>
      </c>
      <c r="CB58" s="5">
        <v>0.88219999999999998</v>
      </c>
      <c r="CC58" s="5">
        <v>1.2699999999999999E-2</v>
      </c>
      <c r="CD58" s="4">
        <v>0.62419999999999998</v>
      </c>
      <c r="CE58" s="4">
        <v>0.66710000000000003</v>
      </c>
      <c r="CF58" s="4">
        <v>0.18229999999999999</v>
      </c>
      <c r="CG58" s="4">
        <v>0.86119999999999997</v>
      </c>
      <c r="CH58" s="4">
        <v>9.7999999999999997E-3</v>
      </c>
      <c r="CI58" s="5">
        <v>0.64300000000000002</v>
      </c>
      <c r="CJ58" s="5">
        <v>0.70589999999999997</v>
      </c>
      <c r="CK58" s="5">
        <v>0.14879999999999999</v>
      </c>
      <c r="CL58" s="5">
        <v>0.82740000000000002</v>
      </c>
      <c r="CM58" s="5">
        <v>6.4000000000000003E-3</v>
      </c>
      <c r="CN58" s="4">
        <v>0.72899999999999998</v>
      </c>
      <c r="CO58" s="4">
        <v>0.90629999999999999</v>
      </c>
      <c r="CP58" s="4">
        <v>7.8600000000000003E-2</v>
      </c>
      <c r="CQ58" s="4">
        <v>0.73040000000000005</v>
      </c>
      <c r="CR58" s="4">
        <v>2.5000000000000001E-3</v>
      </c>
      <c r="CS58" s="5">
        <v>0.62080000000000002</v>
      </c>
      <c r="CT58" s="5">
        <v>0.66239999999999999</v>
      </c>
      <c r="CU58" s="5">
        <v>0.1847</v>
      </c>
      <c r="CV58" s="5">
        <v>0.89590000000000003</v>
      </c>
      <c r="CW58" s="5">
        <v>1.5800000000000002E-2</v>
      </c>
      <c r="CX58" s="4">
        <v>0.61890000000000001</v>
      </c>
      <c r="CY58" s="4">
        <v>0.65759999999999996</v>
      </c>
      <c r="CZ58" s="4">
        <v>0.20230000000000001</v>
      </c>
      <c r="DA58" s="4">
        <v>0.88200000000000001</v>
      </c>
      <c r="DB58" s="4">
        <v>1.0699999999999999E-2</v>
      </c>
      <c r="DC58" s="5">
        <v>0.62390000000000001</v>
      </c>
      <c r="DD58" s="5">
        <v>0.66590000000000005</v>
      </c>
      <c r="DE58" s="5">
        <v>0.18709999999999999</v>
      </c>
      <c r="DF58" s="5">
        <v>0.85970000000000002</v>
      </c>
      <c r="DG58" s="5">
        <v>8.6999999999999994E-3</v>
      </c>
      <c r="DH58" s="4">
        <v>0.64349999999999996</v>
      </c>
      <c r="DI58" s="4">
        <v>0.70799999999999996</v>
      </c>
      <c r="DJ58" s="4">
        <v>0.14460000000000001</v>
      </c>
      <c r="DK58" s="4">
        <v>0.82779999999999998</v>
      </c>
      <c r="DL58" s="4">
        <v>5.0000000000000001E-3</v>
      </c>
      <c r="DM58" s="5">
        <v>0.72689999999999999</v>
      </c>
      <c r="DN58" s="5">
        <v>0.90329999999999999</v>
      </c>
      <c r="DO58" s="5">
        <v>7.4700000000000003E-2</v>
      </c>
      <c r="DP58" s="5">
        <v>0.7319</v>
      </c>
      <c r="DQ58" s="5">
        <v>1.9E-3</v>
      </c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>
        <v>0.64329999999999998</v>
      </c>
      <c r="EH58" s="5">
        <v>0.70599999999999996</v>
      </c>
      <c r="EI58" s="5">
        <v>0.14849999999999999</v>
      </c>
      <c r="EJ58" s="5">
        <v>0.82769999999999999</v>
      </c>
      <c r="EK58" s="5">
        <v>5.1000000000000004E-3</v>
      </c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>
        <v>0.64370000000000005</v>
      </c>
      <c r="FG58" s="4">
        <v>0.70650000000000002</v>
      </c>
      <c r="FH58" s="4">
        <v>0.14560000000000001</v>
      </c>
      <c r="FI58" s="4">
        <v>0.82869999999999999</v>
      </c>
      <c r="FJ58" s="4">
        <v>4.5999999999999999E-3</v>
      </c>
      <c r="FK58" s="5"/>
      <c r="FL58" s="5"/>
      <c r="FM58" s="5"/>
      <c r="FN58" s="5"/>
      <c r="FO58" s="5"/>
      <c r="FP58" s="4">
        <f t="shared" si="5"/>
        <v>0.64270357142857126</v>
      </c>
      <c r="FQ58" s="4">
        <f t="shared" si="1"/>
        <v>0.70915000000000006</v>
      </c>
      <c r="FR58" s="4">
        <f t="shared" si="2"/>
        <v>0.16291785714285717</v>
      </c>
      <c r="FS58" s="4">
        <f t="shared" si="3"/>
        <v>0.84220714285714293</v>
      </c>
      <c r="FT58" s="4">
        <f t="shared" si="4"/>
        <v>9.2178571428571405E-3</v>
      </c>
      <c r="FU58" s="1" t="e" cm="1">
        <f t="array" aca="1" ref="FU58" ca="1">CONCATENATE(INDIRECT(ADDRESS(1,MATCH(_xlfn.MINIFS(B58:FO58,metrics.est,"MAE"),B58:FO58,0)+1)), ", ", INDIRECT(ADDRESS(2,MATCH(_xlfn.MINIFS(B58:FO58,metrics.est,"MAE"),B58:FO58,0)+1)))</f>
        <v>#NAME?</v>
      </c>
      <c r="FV58" s="1" t="e" cm="1">
        <f t="array" aca="1" ref="FV58" ca="1">CONCATENATE(INDIRECT(ADDRESS(1,MATCH(_xlfn.MINIFS(B58:FO58,metrics.est,"MSE"),B58:FO58,0)+1)), ", ", INDIRECT(ADDRESS(2,MATCH(_xlfn.MINIFS(B58:FO58,metrics.est,"MSE"),B58:FO58,0)+1)))</f>
        <v>#NAME?</v>
      </c>
      <c r="FW58" s="1" t="e" cm="1">
        <f t="array" aca="1" ref="FW58" ca="1">CONCATENATE(INDIRECT(ADDRESS(1,MATCH(_xlfn.MAXIFS(B58:FO58,metrics.est,"R"),B58:FO58,0)+1)), ", ", INDIRECT(ADDRESS(2,MATCH(_xlfn.MAXIFS(B58:FO58,metrics.est,"R"),B58:FO58,0)+1)))</f>
        <v>#NAME?</v>
      </c>
      <c r="FX58" s="1" t="e" cm="1">
        <f t="array" aca="1" ref="FX58" ca="1">CONCATENATE(INDIRECT(ADDRESS(1,MATCH(_xlfn.MAXIFS(B58:FO58,metrics.est,"Coverage"),B58:FO58,0)+1)), ", ", INDIRECT(ADDRESS(2,MATCH(_xlfn.MAXIFS(B58:FO58,metrics.est,"Coverage"),B58:FO58,0)+1)))</f>
        <v>#NAME?</v>
      </c>
      <c r="FY58" s="1" t="e" cm="1">
        <f t="array" aca="1" ref="FY58" ca="1">CONCATENATE(INDIRECT(ADDRESS(1,MATCH(_xlfn.MINIFS(B58:FO58,metrics.est,"Time"),B58:FO58,0)+1)), ", ", INDIRECT(ADDRESS(2,MATCH(_xlfn.MINIFS(B58:FO58,metrics.est,"Time"),B58:FO58,0)+1)))</f>
        <v>#NAME?</v>
      </c>
    </row>
    <row r="59" spans="1:181" x14ac:dyDescent="0.3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>
        <v>0.60780000000000001</v>
      </c>
      <c r="BU59" s="4">
        <v>0.65100000000000002</v>
      </c>
      <c r="BV59" s="4">
        <v>0.2147</v>
      </c>
      <c r="BW59" s="4">
        <v>0.91790000000000005</v>
      </c>
      <c r="BX59" s="4">
        <v>1.0032000000000001</v>
      </c>
      <c r="BY59" s="5">
        <v>0.61019999999999996</v>
      </c>
      <c r="BZ59" s="5">
        <v>0.65339999999999998</v>
      </c>
      <c r="CA59" s="5">
        <v>0.23080000000000001</v>
      </c>
      <c r="CB59" s="5">
        <v>0.89980000000000004</v>
      </c>
      <c r="CC59" s="5">
        <v>0.37209999999999999</v>
      </c>
      <c r="CD59" s="4">
        <v>0.6159</v>
      </c>
      <c r="CE59" s="4">
        <v>0.65839999999999999</v>
      </c>
      <c r="CF59" s="4">
        <v>0.20880000000000001</v>
      </c>
      <c r="CG59" s="4">
        <v>0.87690000000000001</v>
      </c>
      <c r="CH59" s="4">
        <v>0.14069999999999999</v>
      </c>
      <c r="CI59" s="5">
        <v>0.62909999999999999</v>
      </c>
      <c r="CJ59" s="5">
        <v>0.68310000000000004</v>
      </c>
      <c r="CK59" s="5">
        <v>0.17519999999999999</v>
      </c>
      <c r="CL59" s="5">
        <v>0.83850000000000002</v>
      </c>
      <c r="CM59" s="5">
        <v>3.5000000000000003E-2</v>
      </c>
      <c r="CN59" s="4">
        <v>0.69630000000000003</v>
      </c>
      <c r="CO59" s="4">
        <v>0.83040000000000003</v>
      </c>
      <c r="CP59" s="4">
        <v>9.5600000000000004E-2</v>
      </c>
      <c r="CQ59" s="4">
        <v>0.72509999999999997</v>
      </c>
      <c r="CR59" s="4">
        <v>2.8999999999999998E-3</v>
      </c>
      <c r="CS59" s="5">
        <v>0.61150000000000004</v>
      </c>
      <c r="CT59" s="5">
        <v>0.65620000000000001</v>
      </c>
      <c r="CU59" s="5">
        <v>0.21840000000000001</v>
      </c>
      <c r="CV59" s="5">
        <v>0.91490000000000005</v>
      </c>
      <c r="CW59" s="5">
        <v>0.91839999999999999</v>
      </c>
      <c r="CX59" s="4">
        <v>0.61160000000000003</v>
      </c>
      <c r="CY59" s="4">
        <v>0.65280000000000005</v>
      </c>
      <c r="CZ59" s="4">
        <v>0.22800000000000001</v>
      </c>
      <c r="DA59" s="4">
        <v>0.9</v>
      </c>
      <c r="DB59" s="4">
        <v>0.33550000000000002</v>
      </c>
      <c r="DC59" s="5">
        <v>0.6159</v>
      </c>
      <c r="DD59" s="5">
        <v>0.65910000000000002</v>
      </c>
      <c r="DE59" s="5">
        <v>0.21229999999999999</v>
      </c>
      <c r="DF59" s="5">
        <v>0.87619999999999998</v>
      </c>
      <c r="DG59" s="5">
        <v>0.126</v>
      </c>
      <c r="DH59" s="4">
        <v>0.62939999999999996</v>
      </c>
      <c r="DI59" s="4">
        <v>0.68500000000000005</v>
      </c>
      <c r="DJ59" s="4">
        <v>0.1757</v>
      </c>
      <c r="DK59" s="4">
        <v>0.83819999999999995</v>
      </c>
      <c r="DL59" s="4">
        <v>2.9899999999999999E-2</v>
      </c>
      <c r="DM59" s="5">
        <v>0.6946</v>
      </c>
      <c r="DN59" s="5">
        <v>0.82889999999999997</v>
      </c>
      <c r="DO59" s="5">
        <v>9.0200000000000002E-2</v>
      </c>
      <c r="DP59" s="5">
        <v>0.72529999999999994</v>
      </c>
      <c r="DQ59" s="5">
        <v>2.3E-3</v>
      </c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>
        <v>0.629</v>
      </c>
      <c r="EH59" s="5">
        <v>0.6825</v>
      </c>
      <c r="EI59" s="5">
        <v>0.17760000000000001</v>
      </c>
      <c r="EJ59" s="5">
        <v>0.83840000000000003</v>
      </c>
      <c r="EK59" s="5">
        <v>2.7400000000000001E-2</v>
      </c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>
        <v>0.629</v>
      </c>
      <c r="FG59" s="4">
        <v>0.68210000000000004</v>
      </c>
      <c r="FH59" s="4">
        <v>0.17710000000000001</v>
      </c>
      <c r="FI59" s="4">
        <v>0.83889999999999998</v>
      </c>
      <c r="FJ59" s="4">
        <v>2.3400000000000001E-2</v>
      </c>
      <c r="FK59" s="5"/>
      <c r="FL59" s="5"/>
      <c r="FM59" s="5"/>
      <c r="FN59" s="5"/>
      <c r="FO59" s="5"/>
      <c r="FP59" s="4">
        <f t="shared" si="5"/>
        <v>0.62902500000000017</v>
      </c>
      <c r="FQ59" s="4">
        <f t="shared" si="1"/>
        <v>0.68781071428571428</v>
      </c>
      <c r="FR59" s="4">
        <f t="shared" si="2"/>
        <v>0.18964285714285717</v>
      </c>
      <c r="FS59" s="4">
        <f t="shared" si="3"/>
        <v>0.854325</v>
      </c>
      <c r="FT59" s="4">
        <f t="shared" si="4"/>
        <v>0.27573571428571425</v>
      </c>
      <c r="FU59" s="1" t="e" cm="1">
        <f t="array" aca="1" ref="FU59" ca="1">CONCATENATE(INDIRECT(ADDRESS(1,MATCH(_xlfn.MINIFS(B59:FO59,metrics.est,"MAE"),B59:FO59,0)+1)), ", ", INDIRECT(ADDRESS(2,MATCH(_xlfn.MINIFS(B59:FO59,metrics.est,"MAE"),B59:FO59,0)+1)))</f>
        <v>#NAME?</v>
      </c>
      <c r="FV59" s="1" t="e" cm="1">
        <f t="array" aca="1" ref="FV59" ca="1">CONCATENATE(INDIRECT(ADDRESS(1,MATCH(_xlfn.MINIFS(B59:FO59,metrics.est,"MSE"),B59:FO59,0)+1)), ", ", INDIRECT(ADDRESS(2,MATCH(_xlfn.MINIFS(B59:FO59,metrics.est,"MSE"),B59:FO59,0)+1)))</f>
        <v>#NAME?</v>
      </c>
      <c r="FW59" s="1" t="e" cm="1">
        <f t="array" aca="1" ref="FW59" ca="1">CONCATENATE(INDIRECT(ADDRESS(1,MATCH(_xlfn.MAXIFS(B59:FO59,metrics.est,"R"),B59:FO59,0)+1)), ", ", INDIRECT(ADDRESS(2,MATCH(_xlfn.MAXIFS(B59:FO59,metrics.est,"R"),B59:FO59,0)+1)))</f>
        <v>#NAME?</v>
      </c>
      <c r="FX59" s="1" t="e" cm="1">
        <f t="array" aca="1" ref="FX59" ca="1">CONCATENATE(INDIRECT(ADDRESS(1,MATCH(_xlfn.MAXIFS(B59:FO59,metrics.est,"Coverage"),B59:FO59,0)+1)), ", ", INDIRECT(ADDRESS(2,MATCH(_xlfn.MAXIFS(B59:FO59,metrics.est,"Coverage"),B59:FO59,0)+1)))</f>
        <v>#NAME?</v>
      </c>
      <c r="FY59" s="1" t="e" cm="1">
        <f t="array" aca="1" ref="FY59" ca="1">CONCATENATE(INDIRECT(ADDRESS(1,MATCH(_xlfn.MINIFS(B59:FO59,metrics.est,"Time"),B59:FO59,0)+1)), ", ", INDIRECT(ADDRESS(2,MATCH(_xlfn.MINIFS(B59:FO59,metrics.est,"Time"),B59:FO59,0)+1)))</f>
        <v>#NAME?</v>
      </c>
    </row>
    <row r="60" spans="1:181" x14ac:dyDescent="0.3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>
        <v>0.61729999999999996</v>
      </c>
      <c r="BU60" s="4">
        <v>0.67420000000000002</v>
      </c>
      <c r="BV60" s="4">
        <v>0.20169999999999999</v>
      </c>
      <c r="BW60" s="4">
        <v>0.93620000000000003</v>
      </c>
      <c r="BX60" s="4">
        <v>1.7299999999999999E-2</v>
      </c>
      <c r="BY60" s="5">
        <v>0.61729999999999996</v>
      </c>
      <c r="BZ60" s="5">
        <v>0.67530000000000001</v>
      </c>
      <c r="CA60" s="5">
        <v>0.20469999999999999</v>
      </c>
      <c r="CB60" s="5">
        <v>0.91559999999999997</v>
      </c>
      <c r="CC60" s="5">
        <v>1.0500000000000001E-2</v>
      </c>
      <c r="CD60" s="4">
        <v>0.62160000000000004</v>
      </c>
      <c r="CE60" s="4">
        <v>0.67910000000000004</v>
      </c>
      <c r="CF60" s="4">
        <v>0.19139999999999999</v>
      </c>
      <c r="CG60" s="4">
        <v>0.89039999999999997</v>
      </c>
      <c r="CH60" s="4">
        <v>8.2000000000000007E-3</v>
      </c>
      <c r="CI60" s="5">
        <v>0.63339999999999996</v>
      </c>
      <c r="CJ60" s="5">
        <v>0.70250000000000001</v>
      </c>
      <c r="CK60" s="5">
        <v>0.16450000000000001</v>
      </c>
      <c r="CL60" s="5">
        <v>0.8498</v>
      </c>
      <c r="CM60" s="5">
        <v>4.4999999999999997E-3</v>
      </c>
      <c r="CN60" s="4">
        <v>0.69789999999999996</v>
      </c>
      <c r="CO60" s="4">
        <v>0.83799999999999997</v>
      </c>
      <c r="CP60" s="4">
        <v>9.4E-2</v>
      </c>
      <c r="CQ60" s="4">
        <v>0.72599999999999998</v>
      </c>
      <c r="CR60" s="4">
        <v>2E-3</v>
      </c>
      <c r="CS60" s="5">
        <v>0.61760000000000004</v>
      </c>
      <c r="CT60" s="5">
        <v>0.67390000000000005</v>
      </c>
      <c r="CU60" s="5">
        <v>0.2051</v>
      </c>
      <c r="CV60" s="5">
        <v>0.93259999999999998</v>
      </c>
      <c r="CW60" s="5">
        <v>1.7500000000000002E-2</v>
      </c>
      <c r="CX60" s="4">
        <v>0.61860000000000004</v>
      </c>
      <c r="CY60" s="4">
        <v>0.67359999999999998</v>
      </c>
      <c r="CZ60" s="4">
        <v>0.2089</v>
      </c>
      <c r="DA60" s="4">
        <v>0.91479999999999995</v>
      </c>
      <c r="DB60" s="4">
        <v>1.11E-2</v>
      </c>
      <c r="DC60" s="5">
        <v>0.62119999999999997</v>
      </c>
      <c r="DD60" s="5">
        <v>0.67859999999999998</v>
      </c>
      <c r="DE60" s="5">
        <v>0.1966</v>
      </c>
      <c r="DF60" s="5">
        <v>0.88859999999999995</v>
      </c>
      <c r="DG60" s="5">
        <v>7.7999999999999996E-3</v>
      </c>
      <c r="DH60" s="4">
        <v>0.63390000000000002</v>
      </c>
      <c r="DI60" s="4">
        <v>0.7046</v>
      </c>
      <c r="DJ60" s="4">
        <v>0.16289999999999999</v>
      </c>
      <c r="DK60" s="4">
        <v>0.84899999999999998</v>
      </c>
      <c r="DL60" s="4">
        <v>5.4000000000000003E-3</v>
      </c>
      <c r="DM60" s="5">
        <v>0.69599999999999995</v>
      </c>
      <c r="DN60" s="5">
        <v>0.83589999999999998</v>
      </c>
      <c r="DO60" s="5">
        <v>8.9200000000000002E-2</v>
      </c>
      <c r="DP60" s="5">
        <v>0.72629999999999995</v>
      </c>
      <c r="DQ60" s="5">
        <v>1.9E-3</v>
      </c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>
        <v>0.63449999999999995</v>
      </c>
      <c r="EH60" s="5">
        <v>0.70430000000000004</v>
      </c>
      <c r="EI60" s="5">
        <v>0.16400000000000001</v>
      </c>
      <c r="EJ60" s="5">
        <v>0.84970000000000001</v>
      </c>
      <c r="EK60" s="5">
        <v>4.1000000000000003E-3</v>
      </c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>
        <v>0.63390000000000002</v>
      </c>
      <c r="FG60" s="4">
        <v>0.70279999999999998</v>
      </c>
      <c r="FH60" s="4">
        <v>0.1651</v>
      </c>
      <c r="FI60" s="4">
        <v>0.85019999999999996</v>
      </c>
      <c r="FJ60" s="4">
        <v>3.3999999999999998E-3</v>
      </c>
      <c r="FK60" s="5"/>
      <c r="FL60" s="5"/>
      <c r="FM60" s="5"/>
      <c r="FN60" s="5"/>
      <c r="FO60" s="5"/>
      <c r="FP60" s="4">
        <f t="shared" si="5"/>
        <v>0.63446071428571427</v>
      </c>
      <c r="FQ60" s="4">
        <f t="shared" si="1"/>
        <v>0.70622857142857143</v>
      </c>
      <c r="FR60" s="4">
        <f t="shared" si="2"/>
        <v>0.17607499999999995</v>
      </c>
      <c r="FS60" s="4">
        <f t="shared" si="3"/>
        <v>0.86624285714285698</v>
      </c>
      <c r="FT60" s="4">
        <f t="shared" si="4"/>
        <v>8.3999999999999995E-3</v>
      </c>
      <c r="FU60" s="1" t="e" cm="1">
        <f t="array" aca="1" ref="FU60" ca="1">CONCATENATE(INDIRECT(ADDRESS(1,MATCH(_xlfn.MINIFS(B60:FO60,metrics.est,"MAE"),B60:FO60,0)+1)), ", ", INDIRECT(ADDRESS(2,MATCH(_xlfn.MINIFS(B60:FO60,metrics.est,"MAE"),B60:FO60,0)+1)))</f>
        <v>#NAME?</v>
      </c>
      <c r="FV60" s="1" t="e" cm="1">
        <f t="array" aca="1" ref="FV60" ca="1">CONCATENATE(INDIRECT(ADDRESS(1,MATCH(_xlfn.MINIFS(B60:FO60,metrics.est,"MSE"),B60:FO60,0)+1)), ", ", INDIRECT(ADDRESS(2,MATCH(_xlfn.MINIFS(B60:FO60,metrics.est,"MSE"),B60:FO60,0)+1)))</f>
        <v>#NAME?</v>
      </c>
      <c r="FW60" s="1" t="e" cm="1">
        <f t="array" aca="1" ref="FW60" ca="1">CONCATENATE(INDIRECT(ADDRESS(1,MATCH(_xlfn.MAXIFS(B60:FO60,metrics.est,"R"),B60:FO60,0)+1)), ", ", INDIRECT(ADDRESS(2,MATCH(_xlfn.MAXIFS(B60:FO60,metrics.est,"R"),B60:FO60,0)+1)))</f>
        <v>#NAME?</v>
      </c>
      <c r="FX60" s="1" t="e" cm="1">
        <f t="array" aca="1" ref="FX60" ca="1">CONCATENATE(INDIRECT(ADDRESS(1,MATCH(_xlfn.MAXIFS(B60:FO60,metrics.est,"Coverage"),B60:FO60,0)+1)), ", ", INDIRECT(ADDRESS(2,MATCH(_xlfn.MAXIFS(B60:FO60,metrics.est,"Coverage"),B60:FO60,0)+1)))</f>
        <v>#NAME?</v>
      </c>
      <c r="FY60" s="1" t="e" cm="1">
        <f t="array" aca="1" ref="FY60" ca="1">CONCATENATE(INDIRECT(ADDRESS(1,MATCH(_xlfn.MINIFS(B60:FO60,metrics.est,"Time"),B60:FO60,0)+1)), ", ", INDIRECT(ADDRESS(2,MATCH(_xlfn.MINIFS(B60:FO60,metrics.est,"Time"),B60:FO60,0)+1)))</f>
        <v>#NAME?</v>
      </c>
    </row>
    <row r="61" spans="1:181" x14ac:dyDescent="0.3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>
        <v>0.62360000000000004</v>
      </c>
      <c r="BU61" s="4">
        <v>0.67810000000000004</v>
      </c>
      <c r="BV61" s="4">
        <v>0.16819999999999999</v>
      </c>
      <c r="BW61" s="4">
        <v>0.95389999999999997</v>
      </c>
      <c r="BX61" s="4">
        <v>1.89E-2</v>
      </c>
      <c r="BY61" s="5">
        <v>0.62480000000000002</v>
      </c>
      <c r="BZ61" s="5">
        <v>0.68669999999999998</v>
      </c>
      <c r="CA61" s="5">
        <v>0.1855</v>
      </c>
      <c r="CB61" s="5">
        <v>0.93989999999999996</v>
      </c>
      <c r="CC61" s="5">
        <v>1.2800000000000001E-2</v>
      </c>
      <c r="CD61" s="4">
        <v>0.63170000000000004</v>
      </c>
      <c r="CE61" s="4">
        <v>0.69710000000000005</v>
      </c>
      <c r="CF61" s="4">
        <v>0.1764</v>
      </c>
      <c r="CG61" s="4">
        <v>0.92420000000000002</v>
      </c>
      <c r="CH61" s="4">
        <v>1.01E-2</v>
      </c>
      <c r="CI61" s="5">
        <v>0.64170000000000005</v>
      </c>
      <c r="CJ61" s="5">
        <v>0.72219999999999995</v>
      </c>
      <c r="CK61" s="5">
        <v>0.16520000000000001</v>
      </c>
      <c r="CL61" s="5">
        <v>0.89149999999999996</v>
      </c>
      <c r="CM61" s="5">
        <v>5.8999999999999999E-3</v>
      </c>
      <c r="CN61" s="4">
        <v>0.69440000000000002</v>
      </c>
      <c r="CO61" s="4">
        <v>0.84650000000000003</v>
      </c>
      <c r="CP61" s="4">
        <v>0.11609999999999999</v>
      </c>
      <c r="CQ61" s="4">
        <v>0.77880000000000005</v>
      </c>
      <c r="CR61" s="4">
        <v>2.8E-3</v>
      </c>
      <c r="CS61" s="5">
        <v>0.62890000000000001</v>
      </c>
      <c r="CT61" s="5">
        <v>0.68789999999999996</v>
      </c>
      <c r="CU61" s="5">
        <v>0.1701</v>
      </c>
      <c r="CV61" s="5">
        <v>0.95189999999999997</v>
      </c>
      <c r="CW61" s="5">
        <v>1.72E-2</v>
      </c>
      <c r="CX61" s="4">
        <v>0.62790000000000001</v>
      </c>
      <c r="CY61" s="4">
        <v>0.68659999999999999</v>
      </c>
      <c r="CZ61" s="4">
        <v>0.18459999999999999</v>
      </c>
      <c r="DA61" s="4">
        <v>0.94040000000000001</v>
      </c>
      <c r="DB61" s="4">
        <v>1.15E-2</v>
      </c>
      <c r="DC61" s="5">
        <v>0.63049999999999995</v>
      </c>
      <c r="DD61" s="5">
        <v>0.69510000000000005</v>
      </c>
      <c r="DE61" s="5">
        <v>0.1817</v>
      </c>
      <c r="DF61" s="5">
        <v>0.92320000000000002</v>
      </c>
      <c r="DG61" s="5">
        <v>9.1000000000000004E-3</v>
      </c>
      <c r="DH61" s="4">
        <v>0.64149999999999996</v>
      </c>
      <c r="DI61" s="4">
        <v>0.72319999999999995</v>
      </c>
      <c r="DJ61" s="4">
        <v>0.1646</v>
      </c>
      <c r="DK61" s="4">
        <v>0.89100000000000001</v>
      </c>
      <c r="DL61" s="4">
        <v>5.4000000000000003E-3</v>
      </c>
      <c r="DM61" s="5">
        <v>0.69259999999999999</v>
      </c>
      <c r="DN61" s="5">
        <v>0.84519999999999995</v>
      </c>
      <c r="DO61" s="5">
        <v>0.108</v>
      </c>
      <c r="DP61" s="5">
        <v>0.77990000000000004</v>
      </c>
      <c r="DQ61" s="5">
        <v>2.0999999999999999E-3</v>
      </c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>
        <v>0.64290000000000003</v>
      </c>
      <c r="EH61" s="5">
        <v>0.72370000000000001</v>
      </c>
      <c r="EI61" s="5">
        <v>0.1623</v>
      </c>
      <c r="EJ61" s="5">
        <v>0.89149999999999996</v>
      </c>
      <c r="EK61" s="5">
        <v>5.3E-3</v>
      </c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>
        <v>0.64270000000000005</v>
      </c>
      <c r="FG61" s="4">
        <v>0.72309999999999997</v>
      </c>
      <c r="FH61" s="4">
        <v>0.16289999999999999</v>
      </c>
      <c r="FI61" s="4">
        <v>0.89170000000000005</v>
      </c>
      <c r="FJ61" s="4">
        <v>4.0000000000000001E-3</v>
      </c>
      <c r="FK61" s="5"/>
      <c r="FL61" s="5"/>
      <c r="FM61" s="5"/>
      <c r="FN61" s="5"/>
      <c r="FO61" s="5"/>
      <c r="FP61" s="4">
        <f t="shared" si="5"/>
        <v>0.64110357142857166</v>
      </c>
      <c r="FQ61" s="4">
        <f t="shared" si="1"/>
        <v>0.72015000000000007</v>
      </c>
      <c r="FR61" s="4">
        <f t="shared" si="2"/>
        <v>0.16761428571428572</v>
      </c>
      <c r="FS61" s="4">
        <f t="shared" si="3"/>
        <v>0.90096428571428588</v>
      </c>
      <c r="FT61" s="4">
        <f t="shared" si="4"/>
        <v>9.4714285714285733E-3</v>
      </c>
      <c r="FU61" s="1" t="e" cm="1">
        <f t="array" aca="1" ref="FU61" ca="1">CONCATENATE(INDIRECT(ADDRESS(1,MATCH(_xlfn.MINIFS(B61:FO61,metrics.est,"MAE"),B61:FO61,0)+1)), ", ", INDIRECT(ADDRESS(2,MATCH(_xlfn.MINIFS(B61:FO61,metrics.est,"MAE"),B61:FO61,0)+1)))</f>
        <v>#NAME?</v>
      </c>
      <c r="FV61" s="1" t="e" cm="1">
        <f t="array" aca="1" ref="FV61" ca="1">CONCATENATE(INDIRECT(ADDRESS(1,MATCH(_xlfn.MINIFS(B61:FO61,metrics.est,"MSE"),B61:FO61,0)+1)), ", ", INDIRECT(ADDRESS(2,MATCH(_xlfn.MINIFS(B61:FO61,metrics.est,"MSE"),B61:FO61,0)+1)))</f>
        <v>#NAME?</v>
      </c>
      <c r="FW61" s="1" t="e" cm="1">
        <f t="array" aca="1" ref="FW61" ca="1">CONCATENATE(INDIRECT(ADDRESS(1,MATCH(_xlfn.MAXIFS(B61:FO61,metrics.est,"R"),B61:FO61,0)+1)), ", ", INDIRECT(ADDRESS(2,MATCH(_xlfn.MAXIFS(B61:FO61,metrics.est,"R"),B61:FO61,0)+1)))</f>
        <v>#NAME?</v>
      </c>
      <c r="FX61" s="1" t="e" cm="1">
        <f t="array" aca="1" ref="FX61" ca="1">CONCATENATE(INDIRECT(ADDRESS(1,MATCH(_xlfn.MAXIFS(B61:FO61,metrics.est,"Coverage"),B61:FO61,0)+1)), ", ", INDIRECT(ADDRESS(2,MATCH(_xlfn.MAXIFS(B61:FO61,metrics.est,"Coverage"),B61:FO61,0)+1)))</f>
        <v>#NAME?</v>
      </c>
      <c r="FY61" s="1" t="e" cm="1">
        <f t="array" aca="1" ref="FY61" ca="1">CONCATENATE(INDIRECT(ADDRESS(1,MATCH(_xlfn.MINIFS(B61:FO61,metrics.est,"Time"),B61:FO61,0)+1)), ", ", INDIRECT(ADDRESS(2,MATCH(_xlfn.MINIFS(B61:FO61,metrics.est,"Time"),B61:FO61,0)+1)))</f>
        <v>#NAME?</v>
      </c>
    </row>
    <row r="62" spans="1:181" x14ac:dyDescent="0.3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>
        <v>0.61180000000000001</v>
      </c>
      <c r="BU62" s="4">
        <v>0.65480000000000005</v>
      </c>
      <c r="BV62" s="4">
        <v>0.1555</v>
      </c>
      <c r="BW62" s="4">
        <v>0.87829999999999997</v>
      </c>
      <c r="BX62" s="4">
        <v>2.63E-2</v>
      </c>
      <c r="BY62" s="5">
        <v>0.61760000000000004</v>
      </c>
      <c r="BZ62" s="5">
        <v>0.66739999999999999</v>
      </c>
      <c r="CA62" s="5">
        <v>0.1716</v>
      </c>
      <c r="CB62" s="5">
        <v>0.86599999999999999</v>
      </c>
      <c r="CC62" s="5">
        <v>1.6799999999999999E-2</v>
      </c>
      <c r="CD62" s="4">
        <v>0.62390000000000001</v>
      </c>
      <c r="CE62" s="4">
        <v>0.67669999999999997</v>
      </c>
      <c r="CF62" s="4">
        <v>0.16039999999999999</v>
      </c>
      <c r="CG62" s="4">
        <v>0.85170000000000001</v>
      </c>
      <c r="CH62" s="4">
        <v>1.41E-2</v>
      </c>
      <c r="CI62" s="5">
        <v>0.63919999999999999</v>
      </c>
      <c r="CJ62" s="5">
        <v>0.71399999999999997</v>
      </c>
      <c r="CK62" s="5">
        <v>0.13830000000000001</v>
      </c>
      <c r="CL62" s="5">
        <v>0.82509999999999994</v>
      </c>
      <c r="CM62" s="5">
        <v>7.7999999999999996E-3</v>
      </c>
      <c r="CN62" s="4">
        <v>0.69930000000000003</v>
      </c>
      <c r="CO62" s="4">
        <v>0.86529999999999996</v>
      </c>
      <c r="CP62" s="4">
        <v>8.2299999999999998E-2</v>
      </c>
      <c r="CQ62" s="4">
        <v>0.72650000000000003</v>
      </c>
      <c r="CR62" s="4">
        <v>3.3E-3</v>
      </c>
      <c r="CS62" s="5">
        <v>0.62060000000000004</v>
      </c>
      <c r="CT62" s="5">
        <v>0.66959999999999997</v>
      </c>
      <c r="CU62" s="5">
        <v>0.16270000000000001</v>
      </c>
      <c r="CV62" s="5">
        <v>0.87639999999999996</v>
      </c>
      <c r="CW62" s="5">
        <v>2.3800000000000002E-2</v>
      </c>
      <c r="CX62" s="4">
        <v>0.61950000000000005</v>
      </c>
      <c r="CY62" s="4">
        <v>0.66790000000000005</v>
      </c>
      <c r="CZ62" s="4">
        <v>0.1699</v>
      </c>
      <c r="DA62" s="4">
        <v>0.86709999999999998</v>
      </c>
      <c r="DB62" s="4">
        <v>1.6299999999999999E-2</v>
      </c>
      <c r="DC62" s="5">
        <v>0.62429999999999997</v>
      </c>
      <c r="DD62" s="5">
        <v>0.67989999999999995</v>
      </c>
      <c r="DE62" s="5">
        <v>0.1673</v>
      </c>
      <c r="DF62" s="5">
        <v>0.85070000000000001</v>
      </c>
      <c r="DG62" s="5">
        <v>1.1900000000000001E-2</v>
      </c>
      <c r="DH62" s="4">
        <v>0.63919999999999999</v>
      </c>
      <c r="DI62" s="4">
        <v>0.7147</v>
      </c>
      <c r="DJ62" s="4">
        <v>0.1363</v>
      </c>
      <c r="DK62" s="4">
        <v>0.82520000000000004</v>
      </c>
      <c r="DL62" s="4">
        <v>7.1000000000000004E-3</v>
      </c>
      <c r="DM62" s="5">
        <v>0.69699999999999995</v>
      </c>
      <c r="DN62" s="5">
        <v>0.86260000000000003</v>
      </c>
      <c r="DO62" s="5">
        <v>8.1299999999999997E-2</v>
      </c>
      <c r="DP62" s="5">
        <v>0.72809999999999997</v>
      </c>
      <c r="DQ62" s="5">
        <v>2.5000000000000001E-3</v>
      </c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>
        <v>0.64</v>
      </c>
      <c r="EH62" s="5">
        <v>0.71389999999999998</v>
      </c>
      <c r="EI62" s="5">
        <v>0.13780000000000001</v>
      </c>
      <c r="EJ62" s="5">
        <v>0.82550000000000001</v>
      </c>
      <c r="EK62" s="5">
        <v>6.7999999999999996E-3</v>
      </c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>
        <v>0.63980000000000004</v>
      </c>
      <c r="FG62" s="4">
        <v>0.71399999999999997</v>
      </c>
      <c r="FH62" s="4">
        <v>0.13769999999999999</v>
      </c>
      <c r="FI62" s="4">
        <v>0.82620000000000005</v>
      </c>
      <c r="FJ62" s="4">
        <v>5.0000000000000001E-3</v>
      </c>
      <c r="FK62" s="5"/>
      <c r="FL62" s="5"/>
      <c r="FM62" s="5"/>
      <c r="FN62" s="5"/>
      <c r="FO62" s="5"/>
      <c r="FP62" s="4">
        <f t="shared" si="5"/>
        <v>0.63671071428571435</v>
      </c>
      <c r="FQ62" s="4">
        <f t="shared" si="1"/>
        <v>0.71003214285714289</v>
      </c>
      <c r="FR62" s="4">
        <f t="shared" si="2"/>
        <v>0.14609285714285716</v>
      </c>
      <c r="FS62" s="4">
        <f t="shared" si="3"/>
        <v>0.83223928571428574</v>
      </c>
      <c r="FT62" s="4">
        <f t="shared" si="4"/>
        <v>1.2732142857142857E-2</v>
      </c>
      <c r="FU62" s="1" t="e" cm="1">
        <f t="array" aca="1" ref="FU62" ca="1">CONCATENATE(INDIRECT(ADDRESS(1,MATCH(_xlfn.MINIFS(B62:FO62,metrics.est,"MAE"),B62:FO62,0)+1)), ", ", INDIRECT(ADDRESS(2,MATCH(_xlfn.MINIFS(B62:FO62,metrics.est,"MAE"),B62:FO62,0)+1)))</f>
        <v>#NAME?</v>
      </c>
      <c r="FV62" s="1" t="e" cm="1">
        <f t="array" aca="1" ref="FV62" ca="1">CONCATENATE(INDIRECT(ADDRESS(1,MATCH(_xlfn.MINIFS(B62:FO62,metrics.est,"MSE"),B62:FO62,0)+1)), ", ", INDIRECT(ADDRESS(2,MATCH(_xlfn.MINIFS(B62:FO62,metrics.est,"MSE"),B62:FO62,0)+1)))</f>
        <v>#NAME?</v>
      </c>
      <c r="FW62" s="1" t="e" cm="1">
        <f t="array" aca="1" ref="FW62" ca="1">CONCATENATE(INDIRECT(ADDRESS(1,MATCH(_xlfn.MAXIFS(B62:FO62,metrics.est,"R"),B62:FO62,0)+1)), ", ", INDIRECT(ADDRESS(2,MATCH(_xlfn.MAXIFS(B62:FO62,metrics.est,"R"),B62:FO62,0)+1)))</f>
        <v>#NAME?</v>
      </c>
      <c r="FX62" s="1" t="e" cm="1">
        <f t="array" aca="1" ref="FX62" ca="1">CONCATENATE(INDIRECT(ADDRESS(1,MATCH(_xlfn.MAXIFS(B62:FO62,metrics.est,"Coverage"),B62:FO62,0)+1)), ", ", INDIRECT(ADDRESS(2,MATCH(_xlfn.MAXIFS(B62:FO62,metrics.est,"Coverage"),B62:FO62,0)+1)))</f>
        <v>#NAME?</v>
      </c>
      <c r="FY62" s="1" t="e" cm="1">
        <f t="array" aca="1" ref="FY62" ca="1">CONCATENATE(INDIRECT(ADDRESS(1,MATCH(_xlfn.MINIFS(B62:FO62,metrics.est,"Time"),B62:FO62,0)+1)), ", ", INDIRECT(ADDRESS(2,MATCH(_xlfn.MINIFS(B62:FO62,metrics.est,"Time"),B62:FO62,0)+1)))</f>
        <v>#NAME?</v>
      </c>
    </row>
    <row r="63" spans="1:181" x14ac:dyDescent="0.3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>
        <v>0.62190000000000001</v>
      </c>
      <c r="BU63" s="4">
        <v>0.67759999999999998</v>
      </c>
      <c r="BV63" s="4">
        <v>0.16</v>
      </c>
      <c r="BW63" s="4">
        <v>0.92579999999999996</v>
      </c>
      <c r="BX63" s="4">
        <v>1.7899999999999999E-2</v>
      </c>
      <c r="BY63" s="5">
        <v>0.62119999999999997</v>
      </c>
      <c r="BZ63" s="5">
        <v>0.67520000000000002</v>
      </c>
      <c r="CA63" s="5">
        <v>0.18290000000000001</v>
      </c>
      <c r="CB63" s="5">
        <v>0.90769999999999995</v>
      </c>
      <c r="CC63" s="5">
        <v>1.18E-2</v>
      </c>
      <c r="CD63" s="4">
        <v>0.62480000000000002</v>
      </c>
      <c r="CE63" s="4">
        <v>0.67730000000000001</v>
      </c>
      <c r="CF63" s="4">
        <v>0.1741</v>
      </c>
      <c r="CG63" s="4">
        <v>0.88570000000000004</v>
      </c>
      <c r="CH63" s="4">
        <v>9.7999999999999997E-3</v>
      </c>
      <c r="CI63" s="5">
        <v>0.63649999999999995</v>
      </c>
      <c r="CJ63" s="5">
        <v>0.70189999999999997</v>
      </c>
      <c r="CK63" s="5">
        <v>0.15770000000000001</v>
      </c>
      <c r="CL63" s="5">
        <v>0.84789999999999999</v>
      </c>
      <c r="CM63" s="5">
        <v>5.5999999999999999E-3</v>
      </c>
      <c r="CN63" s="4">
        <v>0.70850000000000002</v>
      </c>
      <c r="CO63" s="4">
        <v>0.86509999999999998</v>
      </c>
      <c r="CP63" s="4">
        <v>8.7400000000000005E-2</v>
      </c>
      <c r="CQ63" s="4">
        <v>0.74280000000000002</v>
      </c>
      <c r="CR63" s="4">
        <v>2.2000000000000001E-3</v>
      </c>
      <c r="CS63" s="5">
        <v>0.62470000000000003</v>
      </c>
      <c r="CT63" s="5">
        <v>0.68</v>
      </c>
      <c r="CU63" s="5">
        <v>0.16300000000000001</v>
      </c>
      <c r="CV63" s="5">
        <v>0.92359999999999998</v>
      </c>
      <c r="CW63" s="5">
        <v>1.6199999999999999E-2</v>
      </c>
      <c r="CX63" s="4">
        <v>0.62209999999999999</v>
      </c>
      <c r="CY63" s="4">
        <v>0.67210000000000003</v>
      </c>
      <c r="CZ63" s="4">
        <v>0.18110000000000001</v>
      </c>
      <c r="DA63" s="4">
        <v>0.90810000000000002</v>
      </c>
      <c r="DB63" s="4">
        <v>1.11E-2</v>
      </c>
      <c r="DC63" s="5">
        <v>0.62580000000000002</v>
      </c>
      <c r="DD63" s="5">
        <v>0.67949999999999999</v>
      </c>
      <c r="DE63" s="5">
        <v>0.17299999999999999</v>
      </c>
      <c r="DF63" s="5">
        <v>0.88480000000000003</v>
      </c>
      <c r="DG63" s="5">
        <v>8.6E-3</v>
      </c>
      <c r="DH63" s="4">
        <v>0.63690000000000002</v>
      </c>
      <c r="DI63" s="4">
        <v>0.70479999999999998</v>
      </c>
      <c r="DJ63" s="4">
        <v>0.155</v>
      </c>
      <c r="DK63" s="4">
        <v>0.84740000000000004</v>
      </c>
      <c r="DL63" s="4">
        <v>5.1000000000000004E-3</v>
      </c>
      <c r="DM63" s="5">
        <v>0.70609999999999995</v>
      </c>
      <c r="DN63" s="5">
        <v>0.86180000000000001</v>
      </c>
      <c r="DO63" s="5">
        <v>8.4599999999999995E-2</v>
      </c>
      <c r="DP63" s="5">
        <v>0.74450000000000005</v>
      </c>
      <c r="DQ63" s="5">
        <v>1.9E-3</v>
      </c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>
        <v>0.63670000000000004</v>
      </c>
      <c r="EH63" s="5">
        <v>0.70169999999999999</v>
      </c>
      <c r="EI63" s="5">
        <v>0.1603</v>
      </c>
      <c r="EJ63" s="5">
        <v>0.84819999999999995</v>
      </c>
      <c r="EK63" s="5">
        <v>5.0000000000000001E-3</v>
      </c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>
        <v>0.63700000000000001</v>
      </c>
      <c r="FG63" s="4">
        <v>0.70230000000000004</v>
      </c>
      <c r="FH63" s="4">
        <v>0.15540000000000001</v>
      </c>
      <c r="FI63" s="4">
        <v>0.84840000000000004</v>
      </c>
      <c r="FJ63" s="4">
        <v>3.8E-3</v>
      </c>
      <c r="FK63" s="5"/>
      <c r="FL63" s="5"/>
      <c r="FM63" s="5"/>
      <c r="FN63" s="5"/>
      <c r="FO63" s="5"/>
      <c r="FP63" s="4">
        <f t="shared" si="5"/>
        <v>0.63883214285714296</v>
      </c>
      <c r="FQ63" s="4">
        <f t="shared" si="1"/>
        <v>0.70927499999999988</v>
      </c>
      <c r="FR63" s="4">
        <f t="shared" si="2"/>
        <v>0.15848571428571431</v>
      </c>
      <c r="FS63" s="4">
        <f t="shared" si="3"/>
        <v>0.86440357142857138</v>
      </c>
      <c r="FT63" s="4">
        <f t="shared" si="4"/>
        <v>9.2785714285714294E-3</v>
      </c>
      <c r="FU63" s="1" t="e" cm="1">
        <f t="array" aca="1" ref="FU63" ca="1">CONCATENATE(INDIRECT(ADDRESS(1,MATCH(_xlfn.MINIFS(B63:FO63,metrics.est,"MAE"),B63:FO63,0)+1)), ", ", INDIRECT(ADDRESS(2,MATCH(_xlfn.MINIFS(B63:FO63,metrics.est,"MAE"),B63:FO63,0)+1)))</f>
        <v>#NAME?</v>
      </c>
      <c r="FV63" s="1" t="e" cm="1">
        <f t="array" aca="1" ref="FV63" ca="1">CONCATENATE(INDIRECT(ADDRESS(1,MATCH(_xlfn.MINIFS(B63:FO63,metrics.est,"MSE"),B63:FO63,0)+1)), ", ", INDIRECT(ADDRESS(2,MATCH(_xlfn.MINIFS(B63:FO63,metrics.est,"MSE"),B63:FO63,0)+1)))</f>
        <v>#NAME?</v>
      </c>
      <c r="FW63" s="1" t="e" cm="1">
        <f t="array" aca="1" ref="FW63" ca="1">CONCATENATE(INDIRECT(ADDRESS(1,MATCH(_xlfn.MAXIFS(B63:FO63,metrics.est,"R"),B63:FO63,0)+1)), ", ", INDIRECT(ADDRESS(2,MATCH(_xlfn.MAXIFS(B63:FO63,metrics.est,"R"),B63:FO63,0)+1)))</f>
        <v>#NAME?</v>
      </c>
      <c r="FX63" s="1" t="e" cm="1">
        <f t="array" aca="1" ref="FX63" ca="1">CONCATENATE(INDIRECT(ADDRESS(1,MATCH(_xlfn.MAXIFS(B63:FO63,metrics.est,"Coverage"),B63:FO63,0)+1)), ", ", INDIRECT(ADDRESS(2,MATCH(_xlfn.MAXIFS(B63:FO63,metrics.est,"Coverage"),B63:FO63,0)+1)))</f>
        <v>#NAME?</v>
      </c>
      <c r="FY63" s="1" t="e" cm="1">
        <f t="array" aca="1" ref="FY63" ca="1">CONCATENATE(INDIRECT(ADDRESS(1,MATCH(_xlfn.MINIFS(B63:FO63,metrics.est,"Time"),B63:FO63,0)+1)), ", ", INDIRECT(ADDRESS(2,MATCH(_xlfn.MINIFS(B63:FO63,metrics.est,"Time"),B63:FO63,0)+1)))</f>
        <v>#NAME?</v>
      </c>
    </row>
    <row r="64" spans="1:181" x14ac:dyDescent="0.3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>
        <v>0.61319999999999997</v>
      </c>
      <c r="BU64" s="4">
        <v>0.65739999999999998</v>
      </c>
      <c r="BV64" s="4">
        <v>0.15890000000000001</v>
      </c>
      <c r="BW64" s="4">
        <v>0.87619999999999998</v>
      </c>
      <c r="BX64" s="4">
        <v>4.1200000000000001E-2</v>
      </c>
      <c r="BY64" s="5">
        <v>0.61680000000000001</v>
      </c>
      <c r="BZ64" s="5">
        <v>0.66390000000000005</v>
      </c>
      <c r="CA64" s="5">
        <v>0.17599999999999999</v>
      </c>
      <c r="CB64" s="5">
        <v>0.8619</v>
      </c>
      <c r="CC64" s="5">
        <v>2.6200000000000001E-2</v>
      </c>
      <c r="CD64" s="4">
        <v>0.62139999999999995</v>
      </c>
      <c r="CE64" s="4">
        <v>0.66920000000000002</v>
      </c>
      <c r="CF64" s="4">
        <v>0.16200000000000001</v>
      </c>
      <c r="CG64" s="4">
        <v>0.84319999999999995</v>
      </c>
      <c r="CH64" s="4">
        <v>2.0199999999999999E-2</v>
      </c>
      <c r="CI64" s="5">
        <v>0.63290000000000002</v>
      </c>
      <c r="CJ64" s="5">
        <v>0.69530000000000003</v>
      </c>
      <c r="CK64" s="5">
        <v>0.14449999999999999</v>
      </c>
      <c r="CL64" s="5">
        <v>0.80549999999999999</v>
      </c>
      <c r="CM64" s="5">
        <v>1.24E-2</v>
      </c>
      <c r="CN64" s="4">
        <v>0.68069999999999997</v>
      </c>
      <c r="CO64" s="4">
        <v>0.80800000000000005</v>
      </c>
      <c r="CP64" s="4">
        <v>9.0999999999999998E-2</v>
      </c>
      <c r="CQ64" s="4">
        <v>0.63959999999999995</v>
      </c>
      <c r="CR64" s="4">
        <v>4.3E-3</v>
      </c>
      <c r="CS64" s="5">
        <v>0.61990000000000001</v>
      </c>
      <c r="CT64" s="5">
        <v>0.66739999999999999</v>
      </c>
      <c r="CU64" s="5">
        <v>0.159</v>
      </c>
      <c r="CV64" s="5">
        <v>0.87409999999999999</v>
      </c>
      <c r="CW64" s="5">
        <v>3.7100000000000001E-2</v>
      </c>
      <c r="CX64" s="4">
        <v>0.61860000000000004</v>
      </c>
      <c r="CY64" s="4">
        <v>0.66539999999999999</v>
      </c>
      <c r="CZ64" s="4">
        <v>0.1726</v>
      </c>
      <c r="DA64" s="4">
        <v>0.86229999999999996</v>
      </c>
      <c r="DB64" s="4">
        <v>2.5100000000000001E-2</v>
      </c>
      <c r="DC64" s="5">
        <v>0.62219999999999998</v>
      </c>
      <c r="DD64" s="5">
        <v>0.67279999999999995</v>
      </c>
      <c r="DE64" s="5">
        <v>0.16739999999999999</v>
      </c>
      <c r="DF64" s="5">
        <v>0.8417</v>
      </c>
      <c r="DG64" s="5">
        <v>1.8499999999999999E-2</v>
      </c>
      <c r="DH64" s="4">
        <v>0.63290000000000002</v>
      </c>
      <c r="DI64" s="4">
        <v>0.69650000000000001</v>
      </c>
      <c r="DJ64" s="4">
        <v>0.1444</v>
      </c>
      <c r="DK64" s="4">
        <v>0.80489999999999995</v>
      </c>
      <c r="DL64" s="4">
        <v>1.0800000000000001E-2</v>
      </c>
      <c r="DM64" s="5">
        <v>0.68</v>
      </c>
      <c r="DN64" s="5">
        <v>0.80989999999999995</v>
      </c>
      <c r="DO64" s="5">
        <v>9.1600000000000001E-2</v>
      </c>
      <c r="DP64" s="5">
        <v>0.63990000000000002</v>
      </c>
      <c r="DQ64" s="5">
        <v>3.8E-3</v>
      </c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>
        <v>0.63380000000000003</v>
      </c>
      <c r="EH64" s="5">
        <v>0.69740000000000002</v>
      </c>
      <c r="EI64" s="5">
        <v>0.14319999999999999</v>
      </c>
      <c r="EJ64" s="5">
        <v>0.80589999999999995</v>
      </c>
      <c r="EK64" s="5">
        <v>1.0699999999999999E-2</v>
      </c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>
        <v>0.63349999999999995</v>
      </c>
      <c r="FG64" s="4">
        <v>0.69610000000000005</v>
      </c>
      <c r="FH64" s="4">
        <v>0.14380000000000001</v>
      </c>
      <c r="FI64" s="4">
        <v>0.80589999999999995</v>
      </c>
      <c r="FJ64" s="4">
        <v>7.7000000000000002E-3</v>
      </c>
      <c r="FK64" s="5"/>
      <c r="FL64" s="5"/>
      <c r="FM64" s="5"/>
      <c r="FN64" s="5"/>
      <c r="FO64" s="5"/>
      <c r="FP64" s="4">
        <f t="shared" si="5"/>
        <v>0.63168571428571429</v>
      </c>
      <c r="FQ64" s="4">
        <f t="shared" si="1"/>
        <v>0.69477500000000003</v>
      </c>
      <c r="FR64" s="4">
        <f t="shared" si="2"/>
        <v>0.15013571428571429</v>
      </c>
      <c r="FS64" s="4">
        <f t="shared" si="3"/>
        <v>0.81097142857142868</v>
      </c>
      <c r="FT64" s="4">
        <f t="shared" si="4"/>
        <v>1.9332142857142864E-2</v>
      </c>
      <c r="FU64" s="1" t="e" cm="1">
        <f t="array" aca="1" ref="FU64" ca="1">CONCATENATE(INDIRECT(ADDRESS(1,MATCH(_xlfn.MINIFS(B64:FO64,metrics.est,"MAE"),B64:FO64,0)+1)), ", ", INDIRECT(ADDRESS(2,MATCH(_xlfn.MINIFS(B64:FO64,metrics.est,"MAE"),B64:FO64,0)+1)))</f>
        <v>#NAME?</v>
      </c>
      <c r="FV64" s="1" t="e" cm="1">
        <f t="array" aca="1" ref="FV64" ca="1">CONCATENATE(INDIRECT(ADDRESS(1,MATCH(_xlfn.MINIFS(B64:FO64,metrics.est,"MSE"),B64:FO64,0)+1)), ", ", INDIRECT(ADDRESS(2,MATCH(_xlfn.MINIFS(B64:FO64,metrics.est,"MSE"),B64:FO64,0)+1)))</f>
        <v>#NAME?</v>
      </c>
      <c r="FW64" s="1" t="e" cm="1">
        <f t="array" aca="1" ref="FW64" ca="1">CONCATENATE(INDIRECT(ADDRESS(1,MATCH(_xlfn.MAXIFS(B64:FO64,metrics.est,"R"),B64:FO64,0)+1)), ", ", INDIRECT(ADDRESS(2,MATCH(_xlfn.MAXIFS(B64:FO64,metrics.est,"R"),B64:FO64,0)+1)))</f>
        <v>#NAME?</v>
      </c>
      <c r="FX64" s="1" t="e" cm="1">
        <f t="array" aca="1" ref="FX64" ca="1">CONCATENATE(INDIRECT(ADDRESS(1,MATCH(_xlfn.MAXIFS(B64:FO64,metrics.est,"Coverage"),B64:FO64,0)+1)), ", ", INDIRECT(ADDRESS(2,MATCH(_xlfn.MAXIFS(B64:FO64,metrics.est,"Coverage"),B64:FO64,0)+1)))</f>
        <v>#NAME?</v>
      </c>
      <c r="FY64" s="1" t="e" cm="1">
        <f t="array" aca="1" ref="FY64" ca="1">CONCATENATE(INDIRECT(ADDRESS(1,MATCH(_xlfn.MINIFS(B64:FO64,metrics.est,"Time"),B64:FO64,0)+1)), ", ", INDIRECT(ADDRESS(2,MATCH(_xlfn.MINIFS(B64:FO64,metrics.est,"Time"),B64:FO64,0)+1)))</f>
        <v>#NAME?</v>
      </c>
    </row>
    <row r="65" spans="1:181" x14ac:dyDescent="0.3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>
        <v>0.62619999999999998</v>
      </c>
      <c r="BU65" s="4">
        <v>0.66769999999999996</v>
      </c>
      <c r="BV65" s="4">
        <v>0.157</v>
      </c>
      <c r="BW65" s="4">
        <v>0.82820000000000005</v>
      </c>
      <c r="BX65" s="4">
        <v>1.4999999999999999E-2</v>
      </c>
      <c r="BY65" s="5">
        <v>0.63570000000000004</v>
      </c>
      <c r="BZ65" s="5">
        <v>0.68959999999999999</v>
      </c>
      <c r="CA65" s="5">
        <v>0.17280000000000001</v>
      </c>
      <c r="CB65" s="5">
        <v>0.82740000000000002</v>
      </c>
      <c r="CC65" s="5">
        <v>9.2999999999999992E-3</v>
      </c>
      <c r="CD65" s="4">
        <v>0.64249999999999996</v>
      </c>
      <c r="CE65" s="4">
        <v>0.69779999999999998</v>
      </c>
      <c r="CF65" s="4">
        <v>0.16370000000000001</v>
      </c>
      <c r="CG65" s="4">
        <v>0.83230000000000004</v>
      </c>
      <c r="CH65" s="4">
        <v>7.6E-3</v>
      </c>
      <c r="CI65" s="5">
        <v>0.64449999999999996</v>
      </c>
      <c r="CJ65" s="5">
        <v>0.70609999999999995</v>
      </c>
      <c r="CK65" s="5">
        <v>0.15509999999999999</v>
      </c>
      <c r="CL65" s="5">
        <v>0.8256</v>
      </c>
      <c r="CM65" s="5">
        <v>4.3E-3</v>
      </c>
      <c r="CN65" s="4">
        <v>0.69769999999999999</v>
      </c>
      <c r="CO65" s="4">
        <v>0.83440000000000003</v>
      </c>
      <c r="CP65" s="4">
        <v>9.7299999999999998E-2</v>
      </c>
      <c r="CQ65" s="4">
        <v>0.72499999999999998</v>
      </c>
      <c r="CR65" s="4">
        <v>1.6000000000000001E-3</v>
      </c>
      <c r="CS65" s="5">
        <v>0.63239999999999996</v>
      </c>
      <c r="CT65" s="5">
        <v>0.68189999999999995</v>
      </c>
      <c r="CU65" s="5">
        <v>0.155</v>
      </c>
      <c r="CV65" s="5">
        <v>0.82650000000000001</v>
      </c>
      <c r="CW65" s="5">
        <v>1.32E-2</v>
      </c>
      <c r="CX65" s="4">
        <v>0.63880000000000003</v>
      </c>
      <c r="CY65" s="4">
        <v>0.69210000000000005</v>
      </c>
      <c r="CZ65" s="4">
        <v>0.16839999999999999</v>
      </c>
      <c r="DA65" s="4">
        <v>0.82820000000000005</v>
      </c>
      <c r="DB65" s="4">
        <v>8.8000000000000005E-3</v>
      </c>
      <c r="DC65" s="5">
        <v>0.64239999999999997</v>
      </c>
      <c r="DD65" s="5">
        <v>0.69920000000000004</v>
      </c>
      <c r="DE65" s="5">
        <v>0.16819999999999999</v>
      </c>
      <c r="DF65" s="5">
        <v>0.83050000000000002</v>
      </c>
      <c r="DG65" s="5">
        <v>6.6E-3</v>
      </c>
      <c r="DH65" s="4">
        <v>0.64529999999999998</v>
      </c>
      <c r="DI65" s="4">
        <v>0.70789999999999997</v>
      </c>
      <c r="DJ65" s="4">
        <v>0.15040000000000001</v>
      </c>
      <c r="DK65" s="4">
        <v>0.8256</v>
      </c>
      <c r="DL65" s="4">
        <v>3.7000000000000002E-3</v>
      </c>
      <c r="DM65" s="5">
        <v>0.69569999999999999</v>
      </c>
      <c r="DN65" s="5">
        <v>0.83260000000000001</v>
      </c>
      <c r="DO65" s="5">
        <v>9.01E-2</v>
      </c>
      <c r="DP65" s="5">
        <v>0.72519999999999996</v>
      </c>
      <c r="DQ65" s="5">
        <v>1.4E-3</v>
      </c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>
        <v>0.64490000000000003</v>
      </c>
      <c r="EH65" s="5">
        <v>0.70630000000000004</v>
      </c>
      <c r="EI65" s="5">
        <v>0.15279999999999999</v>
      </c>
      <c r="EJ65" s="5">
        <v>0.82479999999999998</v>
      </c>
      <c r="EK65" s="5">
        <v>3.7000000000000002E-3</v>
      </c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>
        <v>0.64500000000000002</v>
      </c>
      <c r="FG65" s="4">
        <v>0.70669999999999999</v>
      </c>
      <c r="FH65" s="4">
        <v>0.15340000000000001</v>
      </c>
      <c r="FI65" s="4">
        <v>0.82589999999999997</v>
      </c>
      <c r="FJ65" s="4">
        <v>2.8999999999999998E-3</v>
      </c>
      <c r="FK65" s="5"/>
      <c r="FL65" s="5"/>
      <c r="FM65" s="5"/>
      <c r="FN65" s="5"/>
      <c r="FO65" s="5"/>
      <c r="FP65" s="4">
        <f t="shared" si="5"/>
        <v>0.64765714285714293</v>
      </c>
      <c r="FQ65" s="4">
        <f t="shared" si="1"/>
        <v>0.71466428571428575</v>
      </c>
      <c r="FR65" s="4">
        <f t="shared" si="2"/>
        <v>0.15285714285714286</v>
      </c>
      <c r="FS65" s="4">
        <f t="shared" si="3"/>
        <v>0.81238214285714283</v>
      </c>
      <c r="FT65" s="4">
        <f t="shared" si="4"/>
        <v>7.1428571428571435E-3</v>
      </c>
      <c r="FU65" s="1" t="e" cm="1">
        <f t="array" aca="1" ref="FU65" ca="1">CONCATENATE(INDIRECT(ADDRESS(1,MATCH(_xlfn.MINIFS(B65:FO65,metrics.est,"MAE"),B65:FO65,0)+1)), ", ", INDIRECT(ADDRESS(2,MATCH(_xlfn.MINIFS(B65:FO65,metrics.est,"MAE"),B65:FO65,0)+1)))</f>
        <v>#NAME?</v>
      </c>
      <c r="FV65" s="1" t="e" cm="1">
        <f t="array" aca="1" ref="FV65" ca="1">CONCATENATE(INDIRECT(ADDRESS(1,MATCH(_xlfn.MINIFS(B65:FO65,metrics.est,"MSE"),B65:FO65,0)+1)), ", ", INDIRECT(ADDRESS(2,MATCH(_xlfn.MINIFS(B65:FO65,metrics.est,"MSE"),B65:FO65,0)+1)))</f>
        <v>#NAME?</v>
      </c>
      <c r="FW65" s="1" t="e" cm="1">
        <f t="array" aca="1" ref="FW65" ca="1">CONCATENATE(INDIRECT(ADDRESS(1,MATCH(_xlfn.MAXIFS(B65:FO65,metrics.est,"R"),B65:FO65,0)+1)), ", ", INDIRECT(ADDRESS(2,MATCH(_xlfn.MAXIFS(B65:FO65,metrics.est,"R"),B65:FO65,0)+1)))</f>
        <v>#NAME?</v>
      </c>
      <c r="FX65" s="1" t="e" cm="1">
        <f t="array" aca="1" ref="FX65" ca="1">CONCATENATE(INDIRECT(ADDRESS(1,MATCH(_xlfn.MAXIFS(B65:FO65,metrics.est,"Coverage"),B65:FO65,0)+1)), ", ", INDIRECT(ADDRESS(2,MATCH(_xlfn.MAXIFS(B65:FO65,metrics.est,"Coverage"),B65:FO65,0)+1)))</f>
        <v>#NAME?</v>
      </c>
      <c r="FY65" s="1" t="e" cm="1">
        <f t="array" aca="1" ref="FY65" ca="1">CONCATENATE(INDIRECT(ADDRESS(1,MATCH(_xlfn.MINIFS(B65:FO65,metrics.est,"Time"),B65:FO65,0)+1)), ", ", INDIRECT(ADDRESS(2,MATCH(_xlfn.MINIFS(B65:FO65,metrics.est,"Time"),B65:FO65,0)+1)))</f>
        <v>#NAME?</v>
      </c>
    </row>
    <row r="66" spans="1:181" x14ac:dyDescent="0.3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>
        <v>0.62070000000000003</v>
      </c>
      <c r="BU66" s="4">
        <v>0.68030000000000002</v>
      </c>
      <c r="BV66" s="4">
        <v>0.1827</v>
      </c>
      <c r="BW66" s="4">
        <v>0.93359999999999999</v>
      </c>
      <c r="BX66" s="4">
        <v>2.5600000000000001E-2</v>
      </c>
      <c r="BY66" s="5">
        <v>0.62139999999999995</v>
      </c>
      <c r="BZ66" s="5">
        <v>0.68259999999999998</v>
      </c>
      <c r="CA66" s="5">
        <v>0.1867</v>
      </c>
      <c r="CB66" s="5">
        <v>0.91300000000000003</v>
      </c>
      <c r="CC66" s="5">
        <v>1.46E-2</v>
      </c>
      <c r="CD66" s="4">
        <v>0.62480000000000002</v>
      </c>
      <c r="CE66" s="4">
        <v>0.68340000000000001</v>
      </c>
      <c r="CF66" s="4">
        <v>0.17430000000000001</v>
      </c>
      <c r="CG66" s="4">
        <v>0.88739999999999997</v>
      </c>
      <c r="CH66" s="4">
        <v>1.0999999999999999E-2</v>
      </c>
      <c r="CI66" s="5">
        <v>0.63639999999999997</v>
      </c>
      <c r="CJ66" s="5">
        <v>0.70709999999999995</v>
      </c>
      <c r="CK66" s="5">
        <v>0.14949999999999999</v>
      </c>
      <c r="CL66" s="5">
        <v>0.84370000000000001</v>
      </c>
      <c r="CM66" s="5">
        <v>5.8999999999999999E-3</v>
      </c>
      <c r="CN66" s="4">
        <v>0.70109999999999995</v>
      </c>
      <c r="CO66" s="4">
        <v>0.85189999999999999</v>
      </c>
      <c r="CP66" s="4">
        <v>8.6599999999999996E-2</v>
      </c>
      <c r="CQ66" s="4">
        <v>0.72489999999999999</v>
      </c>
      <c r="CR66" s="4">
        <v>1.8E-3</v>
      </c>
      <c r="CS66" s="5">
        <v>0.62339999999999995</v>
      </c>
      <c r="CT66" s="5">
        <v>0.68440000000000001</v>
      </c>
      <c r="CU66" s="5">
        <v>0.18859999999999999</v>
      </c>
      <c r="CV66" s="5">
        <v>0.93100000000000005</v>
      </c>
      <c r="CW66" s="5">
        <v>2.4500000000000001E-2</v>
      </c>
      <c r="CX66" s="4">
        <v>0.62309999999999999</v>
      </c>
      <c r="CY66" s="4">
        <v>0.68130000000000002</v>
      </c>
      <c r="CZ66" s="4">
        <v>0.18590000000000001</v>
      </c>
      <c r="DA66" s="4">
        <v>0.91310000000000002</v>
      </c>
      <c r="DB66" s="4">
        <v>1.52E-2</v>
      </c>
      <c r="DC66" s="5">
        <v>0.62450000000000006</v>
      </c>
      <c r="DD66" s="5">
        <v>0.6835</v>
      </c>
      <c r="DE66" s="5">
        <v>0.18190000000000001</v>
      </c>
      <c r="DF66" s="5">
        <v>0.88580000000000003</v>
      </c>
      <c r="DG66" s="5">
        <v>9.7999999999999997E-3</v>
      </c>
      <c r="DH66" s="4">
        <v>0.6371</v>
      </c>
      <c r="DI66" s="4">
        <v>0.70930000000000004</v>
      </c>
      <c r="DJ66" s="4">
        <v>0.14749999999999999</v>
      </c>
      <c r="DK66" s="4">
        <v>0.84309999999999996</v>
      </c>
      <c r="DL66" s="4">
        <v>6.7000000000000002E-3</v>
      </c>
      <c r="DM66" s="5">
        <v>0.69940000000000002</v>
      </c>
      <c r="DN66" s="5">
        <v>0.85019999999999996</v>
      </c>
      <c r="DO66" s="5">
        <v>8.4099999999999994E-2</v>
      </c>
      <c r="DP66" s="5">
        <v>0.72550000000000003</v>
      </c>
      <c r="DQ66" s="5">
        <v>2E-3</v>
      </c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>
        <v>0.63729999999999998</v>
      </c>
      <c r="EH66" s="5">
        <v>0.70850000000000002</v>
      </c>
      <c r="EI66" s="5">
        <v>0.1522</v>
      </c>
      <c r="EJ66" s="5">
        <v>0.84409999999999996</v>
      </c>
      <c r="EK66" s="5">
        <v>5.1000000000000004E-3</v>
      </c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>
        <v>0.63690000000000002</v>
      </c>
      <c r="FG66" s="4">
        <v>0.70730000000000004</v>
      </c>
      <c r="FH66" s="4">
        <v>0.15040000000000001</v>
      </c>
      <c r="FI66" s="4">
        <v>0.84419999999999995</v>
      </c>
      <c r="FJ66" s="4">
        <v>3.3999999999999998E-3</v>
      </c>
      <c r="FK66" s="5"/>
      <c r="FL66" s="5"/>
      <c r="FM66" s="5"/>
      <c r="FN66" s="5"/>
      <c r="FO66" s="5"/>
      <c r="FP66" s="4">
        <f t="shared" si="5"/>
        <v>0.6380678571428573</v>
      </c>
      <c r="FQ66" s="4">
        <f t="shared" si="1"/>
        <v>0.71343928571428594</v>
      </c>
      <c r="FR66" s="4">
        <f t="shared" si="2"/>
        <v>0.15981785714285715</v>
      </c>
      <c r="FS66" s="4">
        <f t="shared" si="3"/>
        <v>0.86294642857142878</v>
      </c>
      <c r="FT66" s="4">
        <f t="shared" si="4"/>
        <v>1.112142857142857E-2</v>
      </c>
      <c r="FU66" s="1" t="e" cm="1">
        <f t="array" aca="1" ref="FU66" ca="1">CONCATENATE(INDIRECT(ADDRESS(1,MATCH(_xlfn.MINIFS(B66:FO66,metrics.est,"MAE"),B66:FO66,0)+1)), ", ", INDIRECT(ADDRESS(2,MATCH(_xlfn.MINIFS(B66:FO66,metrics.est,"MAE"),B66:FO66,0)+1)))</f>
        <v>#NAME?</v>
      </c>
      <c r="FV66" s="1" t="e" cm="1">
        <f t="array" aca="1" ref="FV66" ca="1">CONCATENATE(INDIRECT(ADDRESS(1,MATCH(_xlfn.MINIFS(B66:FO66,metrics.est,"MSE"),B66:FO66,0)+1)), ", ", INDIRECT(ADDRESS(2,MATCH(_xlfn.MINIFS(B66:FO66,metrics.est,"MSE"),B66:FO66,0)+1)))</f>
        <v>#NAME?</v>
      </c>
      <c r="FW66" s="1" t="e" cm="1">
        <f t="array" aca="1" ref="FW66" ca="1">CONCATENATE(INDIRECT(ADDRESS(1,MATCH(_xlfn.MAXIFS(B66:FO66,metrics.est,"R"),B66:FO66,0)+1)), ", ", INDIRECT(ADDRESS(2,MATCH(_xlfn.MAXIFS(B66:FO66,metrics.est,"R"),B66:FO66,0)+1)))</f>
        <v>#NAME?</v>
      </c>
      <c r="FX66" s="1" t="e" cm="1">
        <f t="array" aca="1" ref="FX66" ca="1">CONCATENATE(INDIRECT(ADDRESS(1,MATCH(_xlfn.MAXIFS(B66:FO66,metrics.est,"Coverage"),B66:FO66,0)+1)), ", ", INDIRECT(ADDRESS(2,MATCH(_xlfn.MAXIFS(B66:FO66,metrics.est,"Coverage"),B66:FO66,0)+1)))</f>
        <v>#NAME?</v>
      </c>
      <c r="FY66" s="1" t="e" cm="1">
        <f t="array" aca="1" ref="FY66" ca="1">CONCATENATE(INDIRECT(ADDRESS(1,MATCH(_xlfn.MINIFS(B66:FO66,metrics.est,"Time"),B66:FO66,0)+1)), ", ", INDIRECT(ADDRESS(2,MATCH(_xlfn.MINIFS(B66:FO66,metrics.est,"Time"),B66:FO66,0)+1)))</f>
        <v>#NAME?</v>
      </c>
    </row>
    <row r="67" spans="1:181" x14ac:dyDescent="0.3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>
        <v>0.63260000000000005</v>
      </c>
      <c r="CE67" s="4">
        <v>0.7087</v>
      </c>
      <c r="CF67" s="4">
        <v>0.22489999999999999</v>
      </c>
      <c r="CG67" s="4">
        <v>0.94869999999999999</v>
      </c>
      <c r="CH67" s="4">
        <v>4.4000000000000003E-3</v>
      </c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>
        <v>0.626</v>
      </c>
      <c r="CT67" s="5">
        <v>0.68920000000000003</v>
      </c>
      <c r="CU67" s="5">
        <v>0.20899999999999999</v>
      </c>
      <c r="CV67" s="5">
        <v>0.9738</v>
      </c>
      <c r="CW67" s="5">
        <v>3.3999999999999998E-3</v>
      </c>
      <c r="CX67" s="4">
        <v>0.62780000000000002</v>
      </c>
      <c r="CY67" s="4">
        <v>0.69530000000000003</v>
      </c>
      <c r="CZ67" s="4">
        <v>0.224</v>
      </c>
      <c r="DA67" s="4">
        <v>0.96350000000000002</v>
      </c>
      <c r="DB67" s="4">
        <v>4.1000000000000003E-3</v>
      </c>
      <c r="DC67" s="5">
        <v>0.63200000000000001</v>
      </c>
      <c r="DD67" s="5">
        <v>0.70679999999999998</v>
      </c>
      <c r="DE67" s="5">
        <v>0.2306</v>
      </c>
      <c r="DF67" s="5">
        <v>0.94699999999999995</v>
      </c>
      <c r="DG67" s="5">
        <v>4.1999999999999997E-3</v>
      </c>
      <c r="DH67" s="4">
        <v>0.64570000000000005</v>
      </c>
      <c r="DI67" s="4">
        <v>0.74319999999999997</v>
      </c>
      <c r="DJ67" s="4">
        <v>0.21410000000000001</v>
      </c>
      <c r="DK67" s="4">
        <v>0.91779999999999995</v>
      </c>
      <c r="DL67" s="4">
        <v>2.8999999999999998E-3</v>
      </c>
      <c r="DM67" s="5">
        <v>0.68910000000000005</v>
      </c>
      <c r="DN67" s="5">
        <v>0.84830000000000005</v>
      </c>
      <c r="DO67" s="5">
        <v>0.16850000000000001</v>
      </c>
      <c r="DP67" s="5">
        <v>0.80500000000000005</v>
      </c>
      <c r="DQ67" s="5">
        <v>1.1999999999999999E-3</v>
      </c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>
        <v>0.6462</v>
      </c>
      <c r="EH67" s="5">
        <v>0.74280000000000002</v>
      </c>
      <c r="EI67" s="5">
        <v>0.21329999999999999</v>
      </c>
      <c r="EJ67" s="5">
        <v>0.91779999999999995</v>
      </c>
      <c r="EK67" s="5">
        <v>2.7000000000000001E-3</v>
      </c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>
        <v>0.64610000000000001</v>
      </c>
      <c r="FG67" s="4">
        <v>0.7429</v>
      </c>
      <c r="FH67" s="4">
        <v>0.21240000000000001</v>
      </c>
      <c r="FI67" s="4">
        <v>0.91859999999999997</v>
      </c>
      <c r="FJ67" s="4">
        <v>1.8E-3</v>
      </c>
      <c r="FK67" s="5"/>
      <c r="FL67" s="5"/>
      <c r="FM67" s="5"/>
      <c r="FN67" s="5"/>
      <c r="FO67" s="5"/>
      <c r="FP67" s="4">
        <f t="shared" si="5"/>
        <v>0.64170000000000005</v>
      </c>
      <c r="FQ67" s="4">
        <f t="shared" si="1"/>
        <v>0.73128928571428553</v>
      </c>
      <c r="FR67" s="4">
        <f t="shared" si="2"/>
        <v>0.21259642857142858</v>
      </c>
      <c r="FS67" s="4">
        <f t="shared" si="3"/>
        <v>0.92561071428571429</v>
      </c>
      <c r="FT67" s="4">
        <f t="shared" si="4"/>
        <v>3.5928571428571429E-3</v>
      </c>
      <c r="FU67" s="1" t="e" cm="1">
        <f t="array" aca="1" ref="FU67" ca="1">CONCATENATE(INDIRECT(ADDRESS(1,MATCH(_xlfn.MINIFS(B67:FO67,metrics.est,"MAE"),B67:FO67,0)+1)), ", ", INDIRECT(ADDRESS(2,MATCH(_xlfn.MINIFS(B67:FO67,metrics.est,"MAE"),B67:FO67,0)+1)))</f>
        <v>#NAME?</v>
      </c>
      <c r="FV67" s="1" t="e" cm="1">
        <f t="array" aca="1" ref="FV67" ca="1">CONCATENATE(INDIRECT(ADDRESS(1,MATCH(_xlfn.MINIFS(B67:FO67,metrics.est,"MSE"),B67:FO67,0)+1)), ", ", INDIRECT(ADDRESS(2,MATCH(_xlfn.MINIFS(B67:FO67,metrics.est,"MSE"),B67:FO67,0)+1)))</f>
        <v>#NAME?</v>
      </c>
      <c r="FW67" s="1" t="e" cm="1">
        <f t="array" aca="1" ref="FW67" ca="1">CONCATENATE(INDIRECT(ADDRESS(1,MATCH(_xlfn.MAXIFS(B67:FO67,metrics.est,"R"),B67:FO67,0)+1)), ", ", INDIRECT(ADDRESS(2,MATCH(_xlfn.MAXIFS(B67:FO67,metrics.est,"R"),B67:FO67,0)+1)))</f>
        <v>#NAME?</v>
      </c>
      <c r="FX67" s="1" t="e" cm="1">
        <f t="array" aca="1" ref="FX67" ca="1">CONCATENATE(INDIRECT(ADDRESS(1,MATCH(_xlfn.MAXIFS(B67:FO67,metrics.est,"Coverage"),B67:FO67,0)+1)), ", ", INDIRECT(ADDRESS(2,MATCH(_xlfn.MAXIFS(B67:FO67,metrics.est,"Coverage"),B67:FO67,0)+1)))</f>
        <v>#NAME?</v>
      </c>
      <c r="FY67" s="1" t="e" cm="1">
        <f t="array" aca="1" ref="FY67" ca="1">CONCATENATE(INDIRECT(ADDRESS(1,MATCH(_xlfn.MINIFS(B67:FO67,metrics.est,"Time"),B67:FO67,0)+1)), ", ", INDIRECT(ADDRESS(2,MATCH(_xlfn.MINIFS(B67:FO67,metrics.est,"Time"),B67:FO67,0)+1)))</f>
        <v>#NAME?</v>
      </c>
    </row>
    <row r="68" spans="1:181" x14ac:dyDescent="0.3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>
        <v>0.95</v>
      </c>
      <c r="CT68" s="5">
        <v>2.2250000000000001</v>
      </c>
      <c r="CU68" s="5">
        <v>0.33329999999999999</v>
      </c>
      <c r="CV68" s="5">
        <v>2.0000000000000001E-4</v>
      </c>
      <c r="CW68" s="5">
        <v>2.8E-3</v>
      </c>
      <c r="CX68" s="4">
        <v>1.2321</v>
      </c>
      <c r="CY68" s="4">
        <v>2.8780000000000001</v>
      </c>
      <c r="CZ68" s="4">
        <v>0.33629999999999999</v>
      </c>
      <c r="DA68" s="4">
        <v>1E-4</v>
      </c>
      <c r="DB68" s="4">
        <v>5.0000000000000001E-3</v>
      </c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>
        <v>0.75</v>
      </c>
      <c r="DI68" s="4">
        <v>1.3837999999999999</v>
      </c>
      <c r="DJ68" s="4">
        <v>0.26929999999999998</v>
      </c>
      <c r="DK68" s="4">
        <v>1E-4</v>
      </c>
      <c r="DL68" s="4">
        <v>5.1000000000000004E-3</v>
      </c>
      <c r="DM68" s="5">
        <v>0.97219999999999995</v>
      </c>
      <c r="DN68" s="5">
        <v>2.3380000000000001</v>
      </c>
      <c r="DO68" s="5">
        <v>0.44259999999999999</v>
      </c>
      <c r="DP68" s="5">
        <v>0</v>
      </c>
      <c r="DQ68" s="5">
        <v>2.3999999999999998E-3</v>
      </c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>
        <v>0.64649999999999996</v>
      </c>
      <c r="EH68" s="5">
        <v>0.74239999999999995</v>
      </c>
      <c r="EI68" s="5">
        <v>0.21149999999999999</v>
      </c>
      <c r="EJ68" s="5">
        <v>0.91779999999999995</v>
      </c>
      <c r="EK68" s="5">
        <v>4.3E-3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>
        <v>0.64649999999999996</v>
      </c>
      <c r="FG68" s="4">
        <v>0.74239999999999995</v>
      </c>
      <c r="FH68" s="4">
        <v>0.2107</v>
      </c>
      <c r="FI68" s="4">
        <v>0.91859999999999997</v>
      </c>
      <c r="FJ68" s="4">
        <v>2.8E-3</v>
      </c>
      <c r="FK68" s="5"/>
      <c r="FL68" s="5"/>
      <c r="FM68" s="5"/>
      <c r="FN68" s="5"/>
      <c r="FO68" s="5"/>
      <c r="FP68" s="4">
        <f t="shared" si="5"/>
        <v>0.6890857142857143</v>
      </c>
      <c r="FQ68" s="4">
        <f t="shared" si="1"/>
        <v>0.93979642857142853</v>
      </c>
      <c r="FR68" s="4">
        <f t="shared" si="2"/>
        <v>0.2307642857142857</v>
      </c>
      <c r="FS68" s="4">
        <f t="shared" si="3"/>
        <v>0.79490714285714292</v>
      </c>
      <c r="FT68" s="4">
        <f t="shared" si="4"/>
        <v>5.9321428571428572E-3</v>
      </c>
      <c r="FU68" s="1" t="e" cm="1">
        <f t="array" aca="1" ref="FU68" ca="1">CONCATENATE(INDIRECT(ADDRESS(1,MATCH(_xlfn.MINIFS(B68:FO68,metrics.est,"MAE"),B68:FO68,0)+1)), ", ", INDIRECT(ADDRESS(2,MATCH(_xlfn.MINIFS(B68:FO68,metrics.est,"MAE"),B68:FO68,0)+1)))</f>
        <v>#NAME?</v>
      </c>
      <c r="FV68" s="1" t="e" cm="1">
        <f t="array" aca="1" ref="FV68" ca="1">CONCATENATE(INDIRECT(ADDRESS(1,MATCH(_xlfn.MINIFS(B68:FO68,metrics.est,"MSE"),B68:FO68,0)+1)), ", ", INDIRECT(ADDRESS(2,MATCH(_xlfn.MINIFS(B68:FO68,metrics.est,"MSE"),B68:FO68,0)+1)))</f>
        <v>#NAME?</v>
      </c>
      <c r="FW68" s="1" t="e" cm="1">
        <f t="array" aca="1" ref="FW68" ca="1">CONCATENATE(INDIRECT(ADDRESS(1,MATCH(_xlfn.MAXIFS(B68:FO68,metrics.est,"R"),B68:FO68,0)+1)), ", ", INDIRECT(ADDRESS(2,MATCH(_xlfn.MAXIFS(B68:FO68,metrics.est,"R"),B68:FO68,0)+1)))</f>
        <v>#NAME?</v>
      </c>
      <c r="FX68" s="1" t="e" cm="1">
        <f t="array" aca="1" ref="FX68" ca="1">CONCATENATE(INDIRECT(ADDRESS(1,MATCH(_xlfn.MAXIFS(B68:FO68,metrics.est,"Coverage"),B68:FO68,0)+1)), ", ", INDIRECT(ADDRESS(2,MATCH(_xlfn.MAXIFS(B68:FO68,metrics.est,"Coverage"),B68:FO68,0)+1)))</f>
        <v>#NAME?</v>
      </c>
      <c r="FY68" s="1" t="e" cm="1">
        <f t="array" aca="1" ref="FY68" ca="1">CONCATENATE(INDIRECT(ADDRESS(1,MATCH(_xlfn.MINIFS(B68:FO68,metrics.est,"Time"),B68:FO68,0)+1)), ", ", INDIRECT(ADDRESS(2,MATCH(_xlfn.MINIFS(B68:FO68,metrics.est,"Time"),B68:FO68,0)+1)))</f>
        <v>#NAME?</v>
      </c>
    </row>
    <row r="69" spans="1:181" x14ac:dyDescent="0.3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>
        <v>0.63219999999999998</v>
      </c>
      <c r="CE69" s="4">
        <v>0.70979999999999999</v>
      </c>
      <c r="CF69" s="4">
        <v>0.23019999999999999</v>
      </c>
      <c r="CG69" s="4">
        <v>0.94869999999999999</v>
      </c>
      <c r="CH69" s="4">
        <v>7.6E-3</v>
      </c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>
        <v>0.62350000000000005</v>
      </c>
      <c r="CT69" s="5">
        <v>0.68640000000000001</v>
      </c>
      <c r="CU69" s="5">
        <v>0.22239999999999999</v>
      </c>
      <c r="CV69" s="5">
        <v>0.9738</v>
      </c>
      <c r="CW69" s="5">
        <v>6.6E-3</v>
      </c>
      <c r="CX69" s="4">
        <v>0.62680000000000002</v>
      </c>
      <c r="CY69" s="4">
        <v>0.69579999999999997</v>
      </c>
      <c r="CZ69" s="4">
        <v>0.2324</v>
      </c>
      <c r="DA69" s="4">
        <v>0.96350000000000002</v>
      </c>
      <c r="DB69" s="4">
        <v>7.7000000000000002E-3</v>
      </c>
      <c r="DC69" s="5">
        <v>0.6321</v>
      </c>
      <c r="DD69" s="5">
        <v>0.70960000000000001</v>
      </c>
      <c r="DE69" s="5">
        <v>0.2359</v>
      </c>
      <c r="DF69" s="5">
        <v>0.94699999999999995</v>
      </c>
      <c r="DG69" s="5">
        <v>7.1000000000000004E-3</v>
      </c>
      <c r="DH69" s="4">
        <v>0.64629999999999999</v>
      </c>
      <c r="DI69" s="4">
        <v>0.74639999999999995</v>
      </c>
      <c r="DJ69" s="4">
        <v>0.2145</v>
      </c>
      <c r="DK69" s="4">
        <v>0.91779999999999995</v>
      </c>
      <c r="DL69" s="4">
        <v>4.1999999999999997E-3</v>
      </c>
      <c r="DM69" s="5">
        <v>0.69179999999999997</v>
      </c>
      <c r="DN69" s="5">
        <v>0.85660000000000003</v>
      </c>
      <c r="DO69" s="5">
        <v>0.1658</v>
      </c>
      <c r="DP69" s="5">
        <v>0.80500000000000005</v>
      </c>
      <c r="DQ69" s="5">
        <v>1.4E-3</v>
      </c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>
        <v>0.64690000000000003</v>
      </c>
      <c r="EH69" s="5">
        <v>0.74650000000000005</v>
      </c>
      <c r="EI69" s="5">
        <v>0.214</v>
      </c>
      <c r="EJ69" s="5">
        <v>0.91779999999999995</v>
      </c>
      <c r="EK69" s="5">
        <v>3.8999999999999998E-3</v>
      </c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>
        <v>0.64690000000000003</v>
      </c>
      <c r="FG69" s="4">
        <v>0.74650000000000005</v>
      </c>
      <c r="FH69" s="4">
        <v>0.21310000000000001</v>
      </c>
      <c r="FI69" s="4">
        <v>0.91859999999999997</v>
      </c>
      <c r="FJ69" s="4">
        <v>2.3999999999999998E-3</v>
      </c>
      <c r="FK69" s="5"/>
      <c r="FL69" s="5"/>
      <c r="FM69" s="5"/>
      <c r="FN69" s="5"/>
      <c r="FO69" s="5"/>
      <c r="FP69" s="4">
        <f t="shared" si="5"/>
        <v>0.64170357142857137</v>
      </c>
      <c r="FQ69" s="4">
        <f t="shared" si="1"/>
        <v>0.73372500000000007</v>
      </c>
      <c r="FR69" s="4">
        <f t="shared" si="2"/>
        <v>0.21766428571428578</v>
      </c>
      <c r="FS69" s="4">
        <f t="shared" si="3"/>
        <v>0.92561071428571429</v>
      </c>
      <c r="FT69" s="4">
        <f t="shared" si="4"/>
        <v>6.0178571428571434E-3</v>
      </c>
      <c r="FU69" s="1" t="e" cm="1">
        <f t="array" aca="1" ref="FU69" ca="1">CONCATENATE(INDIRECT(ADDRESS(1,MATCH(_xlfn.MINIFS(B69:FO69,metrics.est,"MAE"),B69:FO69,0)+1)), ", ", INDIRECT(ADDRESS(2,MATCH(_xlfn.MINIFS(B69:FO69,metrics.est,"MAE"),B69:FO69,0)+1)))</f>
        <v>#NAME?</v>
      </c>
      <c r="FV69" s="1" t="e" cm="1">
        <f t="array" aca="1" ref="FV69" ca="1">CONCATENATE(INDIRECT(ADDRESS(1,MATCH(_xlfn.MINIFS(B69:FO69,metrics.est,"MSE"),B69:FO69,0)+1)), ", ", INDIRECT(ADDRESS(2,MATCH(_xlfn.MINIFS(B69:FO69,metrics.est,"MSE"),B69:FO69,0)+1)))</f>
        <v>#NAME?</v>
      </c>
      <c r="FW69" s="1" t="e" cm="1">
        <f t="array" aca="1" ref="FW69" ca="1">CONCATENATE(INDIRECT(ADDRESS(1,MATCH(_xlfn.MAXIFS(B69:FO69,metrics.est,"R"),B69:FO69,0)+1)), ", ", INDIRECT(ADDRESS(2,MATCH(_xlfn.MAXIFS(B69:FO69,metrics.est,"R"),B69:FO69,0)+1)))</f>
        <v>#NAME?</v>
      </c>
      <c r="FX69" s="1" t="e" cm="1">
        <f t="array" aca="1" ref="FX69" ca="1">CONCATENATE(INDIRECT(ADDRESS(1,MATCH(_xlfn.MAXIFS(B69:FO69,metrics.est,"Coverage"),B69:FO69,0)+1)), ", ", INDIRECT(ADDRESS(2,MATCH(_xlfn.MAXIFS(B69:FO69,metrics.est,"Coverage"),B69:FO69,0)+1)))</f>
        <v>#NAME?</v>
      </c>
      <c r="FY69" s="1" t="e" cm="1">
        <f t="array" aca="1" ref="FY69" ca="1">CONCATENATE(INDIRECT(ADDRESS(1,MATCH(_xlfn.MINIFS(B69:FO69,metrics.est,"Time"),B69:FO69,0)+1)), ", ", INDIRECT(ADDRESS(2,MATCH(_xlfn.MINIFS(B69:FO69,metrics.est,"Time"),B69:FO69,0)+1)))</f>
        <v>#NAME?</v>
      </c>
    </row>
    <row r="70" spans="1:181" x14ac:dyDescent="0.3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>
        <v>0.6321</v>
      </c>
      <c r="CE70" s="4">
        <v>0.70150000000000001</v>
      </c>
      <c r="CF70" s="4">
        <v>0.21709999999999999</v>
      </c>
      <c r="CG70" s="4">
        <v>0.94869999999999999</v>
      </c>
      <c r="CH70" s="4">
        <v>8.0000000000000002E-3</v>
      </c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>
        <v>0.62729999999999997</v>
      </c>
      <c r="CT70" s="5">
        <v>0.68910000000000005</v>
      </c>
      <c r="CU70" s="5">
        <v>0.20130000000000001</v>
      </c>
      <c r="CV70" s="5">
        <v>0.9738</v>
      </c>
      <c r="CW70" s="5">
        <v>4.5999999999999999E-3</v>
      </c>
      <c r="CX70" s="4">
        <v>0.629</v>
      </c>
      <c r="CY70" s="4">
        <v>0.69330000000000003</v>
      </c>
      <c r="CZ70" s="4">
        <v>0.2147</v>
      </c>
      <c r="DA70" s="4">
        <v>0.96350000000000002</v>
      </c>
      <c r="DB70" s="4">
        <v>6.7999999999999996E-3</v>
      </c>
      <c r="DC70" s="5">
        <v>0.63090000000000002</v>
      </c>
      <c r="DD70" s="5">
        <v>0.69840000000000002</v>
      </c>
      <c r="DE70" s="5">
        <v>0.22409999999999999</v>
      </c>
      <c r="DF70" s="5">
        <v>0.94699999999999995</v>
      </c>
      <c r="DG70" s="5">
        <v>7.6E-3</v>
      </c>
      <c r="DH70" s="4">
        <v>0.64100000000000001</v>
      </c>
      <c r="DI70" s="4">
        <v>0.72450000000000003</v>
      </c>
      <c r="DJ70" s="4">
        <v>0.21249999999999999</v>
      </c>
      <c r="DK70" s="4">
        <v>0.91779999999999995</v>
      </c>
      <c r="DL70" s="4">
        <v>5.3E-3</v>
      </c>
      <c r="DM70" s="5">
        <v>0.67910000000000004</v>
      </c>
      <c r="DN70" s="5">
        <v>0.81520000000000004</v>
      </c>
      <c r="DO70" s="5">
        <v>0.1835</v>
      </c>
      <c r="DP70" s="5">
        <v>0.80500000000000005</v>
      </c>
      <c r="DQ70" s="5">
        <v>2E-3</v>
      </c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>
        <v>0.64139999999999997</v>
      </c>
      <c r="EH70" s="5">
        <v>0.72440000000000004</v>
      </c>
      <c r="EI70" s="5">
        <v>0.21149999999999999</v>
      </c>
      <c r="EJ70" s="5">
        <v>0.91779999999999995</v>
      </c>
      <c r="EK70" s="5">
        <v>5.0000000000000001E-3</v>
      </c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>
        <v>0.64149999999999996</v>
      </c>
      <c r="FG70" s="4">
        <v>0.72430000000000005</v>
      </c>
      <c r="FH70" s="4">
        <v>0.2112</v>
      </c>
      <c r="FI70" s="4">
        <v>0.91859999999999997</v>
      </c>
      <c r="FJ70" s="4">
        <v>3.0000000000000001E-3</v>
      </c>
      <c r="FK70" s="5"/>
      <c r="FL70" s="5"/>
      <c r="FM70" s="5"/>
      <c r="FN70" s="5"/>
      <c r="FO70" s="5"/>
      <c r="FP70" s="4">
        <f t="shared" si="5"/>
        <v>0.63943214285714289</v>
      </c>
      <c r="FQ70" s="4">
        <f t="shared" si="1"/>
        <v>0.71978571428571425</v>
      </c>
      <c r="FR70" s="4">
        <f t="shared" si="2"/>
        <v>0.2103107142857143</v>
      </c>
      <c r="FS70" s="4">
        <f t="shared" si="3"/>
        <v>0.92561071428571429</v>
      </c>
      <c r="FT70" s="4">
        <f t="shared" si="4"/>
        <v>5.8928571428571424E-3</v>
      </c>
      <c r="FU70" s="1" t="e" cm="1">
        <f t="array" aca="1" ref="FU70" ca="1">CONCATENATE(INDIRECT(ADDRESS(1,MATCH(_xlfn.MINIFS(B70:FO70,metrics.est,"MAE"),B70:FO70,0)+1)), ", ", INDIRECT(ADDRESS(2,MATCH(_xlfn.MINIFS(B70:FO70,metrics.est,"MAE"),B70:FO70,0)+1)))</f>
        <v>#NAME?</v>
      </c>
      <c r="FV70" s="1" t="e" cm="1">
        <f t="array" aca="1" ref="FV70" ca="1">CONCATENATE(INDIRECT(ADDRESS(1,MATCH(_xlfn.MINIFS(B70:FO70,metrics.est,"MSE"),B70:FO70,0)+1)), ", ", INDIRECT(ADDRESS(2,MATCH(_xlfn.MINIFS(B70:FO70,metrics.est,"MSE"),B70:FO70,0)+1)))</f>
        <v>#NAME?</v>
      </c>
      <c r="FW70" s="1" t="e" cm="1">
        <f t="array" aca="1" ref="FW70" ca="1">CONCATENATE(INDIRECT(ADDRESS(1,MATCH(_xlfn.MAXIFS(B70:FO70,metrics.est,"R"),B70:FO70,0)+1)), ", ", INDIRECT(ADDRESS(2,MATCH(_xlfn.MAXIFS(B70:FO70,metrics.est,"R"),B70:FO70,0)+1)))</f>
        <v>#NAME?</v>
      </c>
      <c r="FX70" s="1" t="e" cm="1">
        <f t="array" aca="1" ref="FX70" ca="1">CONCATENATE(INDIRECT(ADDRESS(1,MATCH(_xlfn.MAXIFS(B70:FO70,metrics.est,"Coverage"),B70:FO70,0)+1)), ", ", INDIRECT(ADDRESS(2,MATCH(_xlfn.MAXIFS(B70:FO70,metrics.est,"Coverage"),B70:FO70,0)+1)))</f>
        <v>#NAME?</v>
      </c>
      <c r="FY70" s="1" t="e" cm="1">
        <f t="array" aca="1" ref="FY70" ca="1">CONCATENATE(INDIRECT(ADDRESS(1,MATCH(_xlfn.MINIFS(B70:FO70,metrics.est,"Time"),B70:FO70,0)+1)), ", ", INDIRECT(ADDRESS(2,MATCH(_xlfn.MINIFS(B70:FO70,metrics.est,"Time"),B70:FO70,0)+1)))</f>
        <v>#NAME?</v>
      </c>
    </row>
    <row r="71" spans="1:181" x14ac:dyDescent="0.3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>
        <v>0.63080000000000003</v>
      </c>
      <c r="CE71" s="4">
        <v>0.70399999999999996</v>
      </c>
      <c r="CF71" s="4">
        <v>0.2288</v>
      </c>
      <c r="CG71" s="4">
        <v>0.94869999999999999</v>
      </c>
      <c r="CH71" s="4">
        <v>6.4000000000000003E-3</v>
      </c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>
        <v>0.62070000000000003</v>
      </c>
      <c r="CT71" s="5">
        <v>0.67679999999999996</v>
      </c>
      <c r="CU71" s="5">
        <v>0.2208</v>
      </c>
      <c r="CV71" s="5">
        <v>0.9738</v>
      </c>
      <c r="CW71" s="5">
        <v>5.4000000000000003E-3</v>
      </c>
      <c r="CX71" s="4">
        <v>0.62419999999999998</v>
      </c>
      <c r="CY71" s="4">
        <v>0.6865</v>
      </c>
      <c r="CZ71" s="4">
        <v>0.2336</v>
      </c>
      <c r="DA71" s="4">
        <v>0.96350000000000002</v>
      </c>
      <c r="DB71" s="4">
        <v>6.4000000000000003E-3</v>
      </c>
      <c r="DC71" s="5">
        <v>0.63009999999999999</v>
      </c>
      <c r="DD71" s="5">
        <v>0.70150000000000001</v>
      </c>
      <c r="DE71" s="5">
        <v>0.23760000000000001</v>
      </c>
      <c r="DF71" s="5">
        <v>0.94699999999999995</v>
      </c>
      <c r="DG71" s="5">
        <v>5.8999999999999999E-3</v>
      </c>
      <c r="DH71" s="4">
        <v>0.64500000000000002</v>
      </c>
      <c r="DI71" s="4">
        <v>0.74070000000000003</v>
      </c>
      <c r="DJ71" s="4">
        <v>0.2147</v>
      </c>
      <c r="DK71" s="4">
        <v>0.91779999999999995</v>
      </c>
      <c r="DL71" s="4">
        <v>3.5999999999999999E-3</v>
      </c>
      <c r="DM71" s="5">
        <v>0.70079999999999998</v>
      </c>
      <c r="DN71" s="5">
        <v>0.87839999999999996</v>
      </c>
      <c r="DO71" s="5">
        <v>0.1515</v>
      </c>
      <c r="DP71" s="5">
        <v>0.80500000000000005</v>
      </c>
      <c r="DQ71" s="5">
        <v>1.2999999999999999E-3</v>
      </c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>
        <v>0.64549999999999996</v>
      </c>
      <c r="EH71" s="5">
        <v>0.74050000000000005</v>
      </c>
      <c r="EI71" s="5">
        <v>0.2132</v>
      </c>
      <c r="EJ71" s="5">
        <v>0.91779999999999995</v>
      </c>
      <c r="EK71" s="5">
        <v>3.3E-3</v>
      </c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>
        <v>0.64549999999999996</v>
      </c>
      <c r="FG71" s="4">
        <v>0.74060000000000004</v>
      </c>
      <c r="FH71" s="4">
        <v>0.21249999999999999</v>
      </c>
      <c r="FI71" s="4">
        <v>0.91859999999999997</v>
      </c>
      <c r="FJ71" s="4">
        <v>2.5000000000000001E-3</v>
      </c>
      <c r="FK71" s="5"/>
      <c r="FL71" s="5"/>
      <c r="FM71" s="5"/>
      <c r="FN71" s="5"/>
      <c r="FO71" s="5"/>
      <c r="FP71" s="4">
        <f t="shared" ref="FP71:FP105" si="6">AVERAGEIFS(B71:FO71,metrics.est,"MAE")</f>
        <v>0.64152499999999979</v>
      </c>
      <c r="FQ71" s="4">
        <f t="shared" ref="FQ71:FQ137" si="7">AVERAGEIFS(B71:FO71,metrics.est,"MSE")</f>
        <v>0.73087857142857138</v>
      </c>
      <c r="FR71" s="4">
        <f t="shared" ref="FR71:FR137" si="8">AVERAGEIFS(B71:FO71,metrics.est,"R")</f>
        <v>0.21593214285714285</v>
      </c>
      <c r="FS71" s="4">
        <f t="shared" ref="FS71:FS137" si="9">AVERAGEIFS(B71:FO71,metrics.est,"Coverage")</f>
        <v>0.92561071428571429</v>
      </c>
      <c r="FT71" s="4">
        <f t="shared" ref="FT71:FT137" si="10">AVERAGEIFS(B71:FO71,metrics.est,"Time")</f>
        <v>5.0499999999999989E-3</v>
      </c>
      <c r="FU71" s="1" t="e" cm="1">
        <f t="array" aca="1" ref="FU71" ca="1">CONCATENATE(INDIRECT(ADDRESS(1,MATCH(_xlfn.MINIFS(B71:FO71,metrics.est,"MAE"),B71:FO71,0)+1)), ", ", INDIRECT(ADDRESS(2,MATCH(_xlfn.MINIFS(B71:FO71,metrics.est,"MAE"),B71:FO71,0)+1)))</f>
        <v>#NAME?</v>
      </c>
      <c r="FV71" s="1" t="e" cm="1">
        <f t="array" aca="1" ref="FV71" ca="1">CONCATENATE(INDIRECT(ADDRESS(1,MATCH(_xlfn.MINIFS(B71:FO71,metrics.est,"MSE"),B71:FO71,0)+1)), ", ", INDIRECT(ADDRESS(2,MATCH(_xlfn.MINIFS(B71:FO71,metrics.est,"MSE"),B71:FO71,0)+1)))</f>
        <v>#NAME?</v>
      </c>
      <c r="FW71" s="1" t="e" cm="1">
        <f t="array" aca="1" ref="FW71" ca="1">CONCATENATE(INDIRECT(ADDRESS(1,MATCH(_xlfn.MAXIFS(B71:FO71,metrics.est,"R"),B71:FO71,0)+1)), ", ", INDIRECT(ADDRESS(2,MATCH(_xlfn.MAXIFS(B71:FO71,metrics.est,"R"),B71:FO71,0)+1)))</f>
        <v>#NAME?</v>
      </c>
      <c r="FX71" s="1" t="e" cm="1">
        <f t="array" aca="1" ref="FX71" ca="1">CONCATENATE(INDIRECT(ADDRESS(1,MATCH(_xlfn.MAXIFS(B71:FO71,metrics.est,"Coverage"),B71:FO71,0)+1)), ", ", INDIRECT(ADDRESS(2,MATCH(_xlfn.MAXIFS(B71:FO71,metrics.est,"Coverage"),B71:FO71,0)+1)))</f>
        <v>#NAME?</v>
      </c>
      <c r="FY71" s="1" t="e" cm="1">
        <f t="array" aca="1" ref="FY71" ca="1">CONCATENATE(INDIRECT(ADDRESS(1,MATCH(_xlfn.MINIFS(B71:FO71,metrics.est,"Time"),B71:FO71,0)+1)), ", ", INDIRECT(ADDRESS(2,MATCH(_xlfn.MINIFS(B71:FO71,metrics.est,"Time"),B71:FO71,0)+1)))</f>
        <v>#NAME?</v>
      </c>
    </row>
    <row r="72" spans="1:181" x14ac:dyDescent="0.3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>
        <v>0.63090000000000002</v>
      </c>
      <c r="CE72" s="4">
        <v>0.70420000000000005</v>
      </c>
      <c r="CF72" s="4">
        <v>0.2293</v>
      </c>
      <c r="CG72" s="4">
        <v>0.94869999999999999</v>
      </c>
      <c r="CH72" s="4">
        <v>4.4999999999999997E-3</v>
      </c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>
        <v>0.62280000000000002</v>
      </c>
      <c r="CT72" s="5">
        <v>0.68069999999999997</v>
      </c>
      <c r="CU72" s="5">
        <v>0.21629999999999999</v>
      </c>
      <c r="CV72" s="5">
        <v>0.9738</v>
      </c>
      <c r="CW72" s="5">
        <v>3.5000000000000001E-3</v>
      </c>
      <c r="CX72" s="4">
        <v>0.62539999999999996</v>
      </c>
      <c r="CY72" s="4">
        <v>0.68899999999999995</v>
      </c>
      <c r="CZ72" s="4">
        <v>0.22969999999999999</v>
      </c>
      <c r="DA72" s="4">
        <v>0.96350000000000002</v>
      </c>
      <c r="DB72" s="4">
        <v>4.3E-3</v>
      </c>
      <c r="DC72" s="5">
        <v>0.63019999999999998</v>
      </c>
      <c r="DD72" s="5">
        <v>0.70240000000000002</v>
      </c>
      <c r="DE72" s="5">
        <v>0.23469999999999999</v>
      </c>
      <c r="DF72" s="5">
        <v>0.94699999999999995</v>
      </c>
      <c r="DG72" s="5">
        <v>4.1000000000000003E-3</v>
      </c>
      <c r="DH72" s="4">
        <v>0.64490000000000003</v>
      </c>
      <c r="DI72" s="4">
        <v>0.74119999999999997</v>
      </c>
      <c r="DJ72" s="4">
        <v>0.21679999999999999</v>
      </c>
      <c r="DK72" s="4">
        <v>0.91779999999999995</v>
      </c>
      <c r="DL72" s="4">
        <v>2.8E-3</v>
      </c>
      <c r="DM72" s="5">
        <v>0.6895</v>
      </c>
      <c r="DN72" s="5">
        <v>0.8498</v>
      </c>
      <c r="DO72" s="5">
        <v>0.16850000000000001</v>
      </c>
      <c r="DP72" s="5">
        <v>0.80500000000000005</v>
      </c>
      <c r="DQ72" s="5">
        <v>1.1999999999999999E-3</v>
      </c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>
        <v>0.6452</v>
      </c>
      <c r="EH72" s="5">
        <v>0.74080000000000001</v>
      </c>
      <c r="EI72" s="5">
        <v>0.2155</v>
      </c>
      <c r="EJ72" s="5">
        <v>0.91779999999999995</v>
      </c>
      <c r="EK72" s="5">
        <v>2.5999999999999999E-3</v>
      </c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>
        <v>0.6452</v>
      </c>
      <c r="FG72" s="4">
        <v>0.7409</v>
      </c>
      <c r="FH72" s="4">
        <v>0.21490000000000001</v>
      </c>
      <c r="FI72" s="4">
        <v>0.91859999999999997</v>
      </c>
      <c r="FJ72" s="4">
        <v>2.2000000000000001E-3</v>
      </c>
      <c r="FK72" s="5"/>
      <c r="FL72" s="5"/>
      <c r="FM72" s="5"/>
      <c r="FN72" s="5"/>
      <c r="FO72" s="5"/>
      <c r="FP72" s="4">
        <f t="shared" si="6"/>
        <v>0.64016071428571431</v>
      </c>
      <c r="FQ72" s="4">
        <f t="shared" si="7"/>
        <v>0.72739642857142861</v>
      </c>
      <c r="FR72" s="4">
        <f t="shared" si="8"/>
        <v>0.21626071428571428</v>
      </c>
      <c r="FS72" s="4">
        <f t="shared" si="9"/>
        <v>0.92561071428571429</v>
      </c>
      <c r="FT72" s="4">
        <f t="shared" si="10"/>
        <v>3.6535714285714283E-3</v>
      </c>
      <c r="FU72" s="1" t="e" cm="1">
        <f t="array" aca="1" ref="FU72" ca="1">CONCATENATE(INDIRECT(ADDRESS(1,MATCH(_xlfn.MINIFS(B72:FO72,metrics.est,"MAE"),B72:FO72,0)+1)), ", ", INDIRECT(ADDRESS(2,MATCH(_xlfn.MINIFS(B72:FO72,metrics.est,"MAE"),B72:FO72,0)+1)))</f>
        <v>#NAME?</v>
      </c>
      <c r="FV72" s="1" t="e" cm="1">
        <f t="array" aca="1" ref="FV72" ca="1">CONCATENATE(INDIRECT(ADDRESS(1,MATCH(_xlfn.MINIFS(B72:FO72,metrics.est,"MSE"),B72:FO72,0)+1)), ", ", INDIRECT(ADDRESS(2,MATCH(_xlfn.MINIFS(B72:FO72,metrics.est,"MSE"),B72:FO72,0)+1)))</f>
        <v>#NAME?</v>
      </c>
      <c r="FW72" s="1" t="e" cm="1">
        <f t="array" aca="1" ref="FW72" ca="1">CONCATENATE(INDIRECT(ADDRESS(1,MATCH(_xlfn.MAXIFS(B72:FO72,metrics.est,"R"),B72:FO72,0)+1)), ", ", INDIRECT(ADDRESS(2,MATCH(_xlfn.MAXIFS(B72:FO72,metrics.est,"R"),B72:FO72,0)+1)))</f>
        <v>#NAME?</v>
      </c>
      <c r="FX72" s="1" t="e" cm="1">
        <f t="array" aca="1" ref="FX72" ca="1">CONCATENATE(INDIRECT(ADDRESS(1,MATCH(_xlfn.MAXIFS(B72:FO72,metrics.est,"Coverage"),B72:FO72,0)+1)), ", ", INDIRECT(ADDRESS(2,MATCH(_xlfn.MAXIFS(B72:FO72,metrics.est,"Coverage"),B72:FO72,0)+1)))</f>
        <v>#NAME?</v>
      </c>
      <c r="FY72" s="1" t="e" cm="1">
        <f t="array" aca="1" ref="FY72" ca="1">CONCATENATE(INDIRECT(ADDRESS(1,MATCH(_xlfn.MINIFS(B72:FO72,metrics.est,"Time"),B72:FO72,0)+1)), ", ", INDIRECT(ADDRESS(2,MATCH(_xlfn.MINIFS(B72:FO72,metrics.est,"Time"),B72:FO72,0)+1)))</f>
        <v>#NAME?</v>
      </c>
    </row>
    <row r="73" spans="1:181" x14ac:dyDescent="0.3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>
        <v>0.63170000000000004</v>
      </c>
      <c r="CE73" s="4">
        <v>0.70860000000000001</v>
      </c>
      <c r="CF73" s="4">
        <v>0.22040000000000001</v>
      </c>
      <c r="CG73" s="4">
        <v>0.94869999999999999</v>
      </c>
      <c r="CH73" s="4">
        <v>4.4000000000000003E-3</v>
      </c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>
        <v>0.625</v>
      </c>
      <c r="CT73" s="5">
        <v>0.68920000000000003</v>
      </c>
      <c r="CU73" s="5">
        <v>0.20580000000000001</v>
      </c>
      <c r="CV73" s="5">
        <v>0.9738</v>
      </c>
      <c r="CW73" s="5">
        <v>3.3999999999999998E-3</v>
      </c>
      <c r="CX73" s="4">
        <v>0.627</v>
      </c>
      <c r="CY73" s="4">
        <v>0.69610000000000005</v>
      </c>
      <c r="CZ73" s="4">
        <v>0.22070000000000001</v>
      </c>
      <c r="DA73" s="4">
        <v>0.96350000000000002</v>
      </c>
      <c r="DB73" s="4">
        <v>4.3E-3</v>
      </c>
      <c r="DC73" s="5">
        <v>0.63100000000000001</v>
      </c>
      <c r="DD73" s="5">
        <v>0.70660000000000001</v>
      </c>
      <c r="DE73" s="5">
        <v>0.2273</v>
      </c>
      <c r="DF73" s="5">
        <v>0.94699999999999995</v>
      </c>
      <c r="DG73" s="5">
        <v>4.1000000000000003E-3</v>
      </c>
      <c r="DH73" s="4">
        <v>0.64500000000000002</v>
      </c>
      <c r="DI73" s="4">
        <v>0.74260000000000004</v>
      </c>
      <c r="DJ73" s="4">
        <v>0.2107</v>
      </c>
      <c r="DK73" s="4">
        <v>0.91779999999999995</v>
      </c>
      <c r="DL73" s="4">
        <v>2.8999999999999998E-3</v>
      </c>
      <c r="DM73" s="5">
        <v>0.68869999999999998</v>
      </c>
      <c r="DN73" s="5">
        <v>0.84819999999999995</v>
      </c>
      <c r="DO73" s="5">
        <v>0.1673</v>
      </c>
      <c r="DP73" s="5">
        <v>0.80500000000000005</v>
      </c>
      <c r="DQ73" s="5">
        <v>1.1999999999999999E-3</v>
      </c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>
        <v>0.64529999999999998</v>
      </c>
      <c r="EH73" s="5">
        <v>0.74239999999999995</v>
      </c>
      <c r="EI73" s="5">
        <v>0.20960000000000001</v>
      </c>
      <c r="EJ73" s="5">
        <v>0.91779999999999995</v>
      </c>
      <c r="EK73" s="5">
        <v>2.5999999999999999E-3</v>
      </c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>
        <v>0.64529999999999998</v>
      </c>
      <c r="FG73" s="4">
        <v>0.74239999999999995</v>
      </c>
      <c r="FH73" s="4">
        <v>0.20910000000000001</v>
      </c>
      <c r="FI73" s="4">
        <v>0.91859999999999997</v>
      </c>
      <c r="FJ73" s="4">
        <v>2.2000000000000001E-3</v>
      </c>
      <c r="FK73" s="5"/>
      <c r="FL73" s="5"/>
      <c r="FM73" s="5"/>
      <c r="FN73" s="5"/>
      <c r="FO73" s="5"/>
      <c r="FP73" s="4">
        <f t="shared" si="6"/>
        <v>0.64096785714285709</v>
      </c>
      <c r="FQ73" s="4">
        <f t="shared" si="7"/>
        <v>0.73141428571428568</v>
      </c>
      <c r="FR73" s="4">
        <f t="shared" si="8"/>
        <v>0.20965000000000006</v>
      </c>
      <c r="FS73" s="4">
        <f t="shared" si="9"/>
        <v>0.92561071428571429</v>
      </c>
      <c r="FT73" s="4">
        <f t="shared" si="10"/>
        <v>3.5571428571428572E-3</v>
      </c>
      <c r="FU73" s="1" t="e" cm="1">
        <f t="array" aca="1" ref="FU73" ca="1">CONCATENATE(INDIRECT(ADDRESS(1,MATCH(_xlfn.MINIFS(B73:FO73,metrics.est,"MAE"),B73:FO73,0)+1)), ", ", INDIRECT(ADDRESS(2,MATCH(_xlfn.MINIFS(B73:FO73,metrics.est,"MAE"),B73:FO73,0)+1)))</f>
        <v>#NAME?</v>
      </c>
      <c r="FV73" s="1" t="e" cm="1">
        <f t="array" aca="1" ref="FV73" ca="1">CONCATENATE(INDIRECT(ADDRESS(1,MATCH(_xlfn.MINIFS(B73:FO73,metrics.est,"MSE"),B73:FO73,0)+1)), ", ", INDIRECT(ADDRESS(2,MATCH(_xlfn.MINIFS(B73:FO73,metrics.est,"MSE"),B73:FO73,0)+1)))</f>
        <v>#NAME?</v>
      </c>
      <c r="FW73" s="1" t="e" cm="1">
        <f t="array" aca="1" ref="FW73" ca="1">CONCATENATE(INDIRECT(ADDRESS(1,MATCH(_xlfn.MAXIFS(B73:FO73,metrics.est,"R"),B73:FO73,0)+1)), ", ", INDIRECT(ADDRESS(2,MATCH(_xlfn.MAXIFS(B73:FO73,metrics.est,"R"),B73:FO73,0)+1)))</f>
        <v>#NAME?</v>
      </c>
      <c r="FX73" s="1" t="e" cm="1">
        <f t="array" aca="1" ref="FX73" ca="1">CONCATENATE(INDIRECT(ADDRESS(1,MATCH(_xlfn.MAXIFS(B73:FO73,metrics.est,"Coverage"),B73:FO73,0)+1)), ", ", INDIRECT(ADDRESS(2,MATCH(_xlfn.MAXIFS(B73:FO73,metrics.est,"Coverage"),B73:FO73,0)+1)))</f>
        <v>#NAME?</v>
      </c>
      <c r="FY73" s="1" t="e" cm="1">
        <f t="array" aca="1" ref="FY73" ca="1">CONCATENATE(INDIRECT(ADDRESS(1,MATCH(_xlfn.MINIFS(B73:FO73,metrics.est,"Time"),B73:FO73,0)+1)), ", ", INDIRECT(ADDRESS(2,MATCH(_xlfn.MINIFS(B73:FO73,metrics.est,"Time"),B73:FO73,0)+1)))</f>
        <v>#NAME?</v>
      </c>
    </row>
    <row r="74" spans="1:181" x14ac:dyDescent="0.3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>
        <v>0.63200000000000001</v>
      </c>
      <c r="CE74" s="4">
        <v>0.70079999999999998</v>
      </c>
      <c r="CF74" s="4">
        <v>0.21779999999999999</v>
      </c>
      <c r="CG74" s="4">
        <v>0.94869999999999999</v>
      </c>
      <c r="CH74" s="4">
        <v>4.4999999999999997E-3</v>
      </c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>
        <v>0.62749999999999995</v>
      </c>
      <c r="CT74" s="5">
        <v>0.6885</v>
      </c>
      <c r="CU74" s="5">
        <v>0.19989999999999999</v>
      </c>
      <c r="CV74" s="5">
        <v>0.9738</v>
      </c>
      <c r="CW74" s="5">
        <v>3.3999999999999998E-3</v>
      </c>
      <c r="CX74" s="4">
        <v>0.629</v>
      </c>
      <c r="CY74" s="4">
        <v>0.69259999999999999</v>
      </c>
      <c r="CZ74" s="4">
        <v>0.21490000000000001</v>
      </c>
      <c r="DA74" s="4">
        <v>0.96350000000000002</v>
      </c>
      <c r="DB74" s="4">
        <v>4.3E-3</v>
      </c>
      <c r="DC74" s="5">
        <v>0.63080000000000003</v>
      </c>
      <c r="DD74" s="5">
        <v>0.69779999999999998</v>
      </c>
      <c r="DE74" s="5">
        <v>0.22459999999999999</v>
      </c>
      <c r="DF74" s="5">
        <v>0.94699999999999995</v>
      </c>
      <c r="DG74" s="5">
        <v>4.0000000000000001E-3</v>
      </c>
      <c r="DH74" s="4">
        <v>0.64090000000000003</v>
      </c>
      <c r="DI74" s="4">
        <v>0.72409999999999997</v>
      </c>
      <c r="DJ74" s="4">
        <v>0.21310000000000001</v>
      </c>
      <c r="DK74" s="4">
        <v>0.91779999999999995</v>
      </c>
      <c r="DL74" s="4">
        <v>2.8999999999999998E-3</v>
      </c>
      <c r="DM74" s="5">
        <v>0.67910000000000004</v>
      </c>
      <c r="DN74" s="5">
        <v>0.81540000000000001</v>
      </c>
      <c r="DO74" s="5">
        <v>0.18379999999999999</v>
      </c>
      <c r="DP74" s="5">
        <v>0.80500000000000005</v>
      </c>
      <c r="DQ74" s="5">
        <v>1.1999999999999999E-3</v>
      </c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>
        <v>0.64139999999999997</v>
      </c>
      <c r="EH74" s="5">
        <v>0.72409999999999997</v>
      </c>
      <c r="EI74" s="5">
        <v>0.21210000000000001</v>
      </c>
      <c r="EJ74" s="5">
        <v>0.91779999999999995</v>
      </c>
      <c r="EK74" s="5">
        <v>2.5999999999999999E-3</v>
      </c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>
        <v>0.64139999999999997</v>
      </c>
      <c r="FG74" s="4">
        <v>0.72389999999999999</v>
      </c>
      <c r="FH74" s="4">
        <v>0.21190000000000001</v>
      </c>
      <c r="FI74" s="4">
        <v>0.91859999999999997</v>
      </c>
      <c r="FJ74" s="4">
        <v>2.0999999999999999E-3</v>
      </c>
      <c r="FK74" s="5"/>
      <c r="FL74" s="5"/>
      <c r="FM74" s="5"/>
      <c r="FN74" s="5"/>
      <c r="FO74" s="5"/>
      <c r="FP74" s="4">
        <f t="shared" si="6"/>
        <v>0.63938214285714279</v>
      </c>
      <c r="FQ74" s="4">
        <f t="shared" si="7"/>
        <v>0.7192464285714284</v>
      </c>
      <c r="FR74" s="4">
        <f t="shared" si="8"/>
        <v>0.21064642857142854</v>
      </c>
      <c r="FS74" s="4">
        <f t="shared" si="9"/>
        <v>0.92561071428571429</v>
      </c>
      <c r="FT74" s="4">
        <f t="shared" si="10"/>
        <v>3.6250000000000002E-3</v>
      </c>
      <c r="FU74" s="1" t="e" cm="1">
        <f t="array" aca="1" ref="FU74" ca="1">CONCATENATE(INDIRECT(ADDRESS(1,MATCH(_xlfn.MINIFS(B74:FO74,metrics.est,"MAE"),B74:FO74,0)+1)), ", ", INDIRECT(ADDRESS(2,MATCH(_xlfn.MINIFS(B74:FO74,metrics.est,"MAE"),B74:FO74,0)+1)))</f>
        <v>#NAME?</v>
      </c>
      <c r="FV74" s="1" t="e" cm="1">
        <f t="array" aca="1" ref="FV74" ca="1">CONCATENATE(INDIRECT(ADDRESS(1,MATCH(_xlfn.MINIFS(B74:FO74,metrics.est,"MSE"),B74:FO74,0)+1)), ", ", INDIRECT(ADDRESS(2,MATCH(_xlfn.MINIFS(B74:FO74,metrics.est,"MSE"),B74:FO74,0)+1)))</f>
        <v>#NAME?</v>
      </c>
      <c r="FW74" s="1" t="e" cm="1">
        <f t="array" aca="1" ref="FW74" ca="1">CONCATENATE(INDIRECT(ADDRESS(1,MATCH(_xlfn.MAXIFS(B74:FO74,metrics.est,"R"),B74:FO74,0)+1)), ", ", INDIRECT(ADDRESS(2,MATCH(_xlfn.MAXIFS(B74:FO74,metrics.est,"R"),B74:FO74,0)+1)))</f>
        <v>#NAME?</v>
      </c>
      <c r="FX74" s="1" t="e" cm="1">
        <f t="array" aca="1" ref="FX74" ca="1">CONCATENATE(INDIRECT(ADDRESS(1,MATCH(_xlfn.MAXIFS(B74:FO74,metrics.est,"Coverage"),B74:FO74,0)+1)), ", ", INDIRECT(ADDRESS(2,MATCH(_xlfn.MAXIFS(B74:FO74,metrics.est,"Coverage"),B74:FO74,0)+1)))</f>
        <v>#NAME?</v>
      </c>
      <c r="FY74" s="1" t="e" cm="1">
        <f t="array" aca="1" ref="FY74" ca="1">CONCATENATE(INDIRECT(ADDRESS(1,MATCH(_xlfn.MINIFS(B74:FO74,metrics.est,"Time"),B74:FO74,0)+1)), ", ", INDIRECT(ADDRESS(2,MATCH(_xlfn.MINIFS(B74:FO74,metrics.est,"Time"),B74:FO74,0)+1)))</f>
        <v>#NAME?</v>
      </c>
    </row>
    <row r="75" spans="1:181" x14ac:dyDescent="0.3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>
        <v>0.63180000000000003</v>
      </c>
      <c r="CE75" s="4">
        <v>0.70920000000000005</v>
      </c>
      <c r="CF75" s="4">
        <v>0.23150000000000001</v>
      </c>
      <c r="CG75" s="4">
        <v>0.94869999999999999</v>
      </c>
      <c r="CH75" s="4">
        <v>4.4999999999999997E-3</v>
      </c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>
        <v>0.62239999999999995</v>
      </c>
      <c r="CT75" s="5">
        <v>0.6825</v>
      </c>
      <c r="CU75" s="5">
        <v>0.22209999999999999</v>
      </c>
      <c r="CV75" s="5">
        <v>0.9738</v>
      </c>
      <c r="CW75" s="5">
        <v>4.0000000000000001E-3</v>
      </c>
      <c r="CX75" s="4">
        <v>0.62570000000000003</v>
      </c>
      <c r="CY75" s="4">
        <v>0.69240000000000002</v>
      </c>
      <c r="CZ75" s="4">
        <v>0.2341</v>
      </c>
      <c r="DA75" s="4">
        <v>0.96350000000000002</v>
      </c>
      <c r="DB75" s="4">
        <v>4.5999999999999999E-3</v>
      </c>
      <c r="DC75" s="5">
        <v>0.63100000000000001</v>
      </c>
      <c r="DD75" s="5">
        <v>0.70760000000000001</v>
      </c>
      <c r="DE75" s="5">
        <v>0.2366</v>
      </c>
      <c r="DF75" s="5">
        <v>0.94699999999999995</v>
      </c>
      <c r="DG75" s="5">
        <v>4.3E-3</v>
      </c>
      <c r="DH75" s="4">
        <v>0.64439999999999997</v>
      </c>
      <c r="DI75" s="4">
        <v>0.7409</v>
      </c>
      <c r="DJ75" s="4">
        <v>0.2172</v>
      </c>
      <c r="DK75" s="4">
        <v>0.91779999999999995</v>
      </c>
      <c r="DL75" s="4">
        <v>3.0000000000000001E-3</v>
      </c>
      <c r="DM75" s="5">
        <v>0.70379999999999998</v>
      </c>
      <c r="DN75" s="5">
        <v>0.88429999999999997</v>
      </c>
      <c r="DO75" s="5">
        <v>0.1368</v>
      </c>
      <c r="DP75" s="5">
        <v>0.80500000000000005</v>
      </c>
      <c r="DQ75" s="5">
        <v>1.1999999999999999E-3</v>
      </c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>
        <v>0.6452</v>
      </c>
      <c r="EH75" s="5">
        <v>0.74119999999999997</v>
      </c>
      <c r="EI75" s="5">
        <v>0.2157</v>
      </c>
      <c r="EJ75" s="5">
        <v>0.91779999999999995</v>
      </c>
      <c r="EK75" s="5">
        <v>2.7000000000000001E-3</v>
      </c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>
        <v>0.64529999999999998</v>
      </c>
      <c r="FG75" s="4">
        <v>0.74139999999999995</v>
      </c>
      <c r="FH75" s="4">
        <v>0.21490000000000001</v>
      </c>
      <c r="FI75" s="4">
        <v>0.91859999999999997</v>
      </c>
      <c r="FJ75" s="4">
        <v>1.8E-3</v>
      </c>
      <c r="FK75" s="5"/>
      <c r="FL75" s="5"/>
      <c r="FM75" s="5"/>
      <c r="FN75" s="5"/>
      <c r="FO75" s="5"/>
      <c r="FP75" s="4">
        <f t="shared" si="6"/>
        <v>0.64240000000000008</v>
      </c>
      <c r="FQ75" s="4">
        <f t="shared" si="7"/>
        <v>0.73457142857142832</v>
      </c>
      <c r="FR75" s="4">
        <f t="shared" si="8"/>
        <v>0.21499285714285718</v>
      </c>
      <c r="FS75" s="4">
        <f t="shared" si="9"/>
        <v>0.92561071428571429</v>
      </c>
      <c r="FT75" s="4">
        <f t="shared" si="10"/>
        <v>3.7857142857142859E-3</v>
      </c>
      <c r="FU75" s="1" t="e" cm="1">
        <f t="array" aca="1" ref="FU75" ca="1">CONCATENATE(INDIRECT(ADDRESS(1,MATCH(_xlfn.MINIFS(B75:FO75,metrics.est,"MAE"),B75:FO75,0)+1)), ", ", INDIRECT(ADDRESS(2,MATCH(_xlfn.MINIFS(B75:FO75,metrics.est,"MAE"),B75:FO75,0)+1)))</f>
        <v>#NAME?</v>
      </c>
      <c r="FV75" s="1" t="e" cm="1">
        <f t="array" aca="1" ref="FV75" ca="1">CONCATENATE(INDIRECT(ADDRESS(1,MATCH(_xlfn.MINIFS(B75:FO75,metrics.est,"MSE"),B75:FO75,0)+1)), ", ", INDIRECT(ADDRESS(2,MATCH(_xlfn.MINIFS(B75:FO75,metrics.est,"MSE"),B75:FO75,0)+1)))</f>
        <v>#NAME?</v>
      </c>
      <c r="FW75" s="1" t="e" cm="1">
        <f t="array" aca="1" ref="FW75" ca="1">CONCATENATE(INDIRECT(ADDRESS(1,MATCH(_xlfn.MAXIFS(B75:FO75,metrics.est,"R"),B75:FO75,0)+1)), ", ", INDIRECT(ADDRESS(2,MATCH(_xlfn.MAXIFS(B75:FO75,metrics.est,"R"),B75:FO75,0)+1)))</f>
        <v>#NAME?</v>
      </c>
      <c r="FX75" s="1" t="e" cm="1">
        <f t="array" aca="1" ref="FX75" ca="1">CONCATENATE(INDIRECT(ADDRESS(1,MATCH(_xlfn.MAXIFS(B75:FO75,metrics.est,"Coverage"),B75:FO75,0)+1)), ", ", INDIRECT(ADDRESS(2,MATCH(_xlfn.MAXIFS(B75:FO75,metrics.est,"Coverage"),B75:FO75,0)+1)))</f>
        <v>#NAME?</v>
      </c>
      <c r="FY75" s="1" t="e" cm="1">
        <f t="array" aca="1" ref="FY75" ca="1">CONCATENATE(INDIRECT(ADDRESS(1,MATCH(_xlfn.MINIFS(B75:FO75,metrics.est,"Time"),B75:FO75,0)+1)), ", ", INDIRECT(ADDRESS(2,MATCH(_xlfn.MINIFS(B75:FO75,metrics.est,"Time"),B75:FO75,0)+1)))</f>
        <v>#NAME?</v>
      </c>
    </row>
    <row r="76" spans="1:181" x14ac:dyDescent="0.3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>
        <v>0.63470000000000004</v>
      </c>
      <c r="CE76" s="4">
        <v>0.70989999999999998</v>
      </c>
      <c r="CF76" s="4">
        <v>0.21299999999999999</v>
      </c>
      <c r="CG76" s="4">
        <v>0.94869999999999999</v>
      </c>
      <c r="CH76" s="4">
        <v>4.4000000000000003E-3</v>
      </c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>
        <v>0.63049999999999995</v>
      </c>
      <c r="CT76" s="5">
        <v>0.69510000000000005</v>
      </c>
      <c r="CU76" s="5">
        <v>0.19270000000000001</v>
      </c>
      <c r="CV76" s="5">
        <v>0.9738</v>
      </c>
      <c r="CW76" s="5">
        <v>3.3999999999999998E-3</v>
      </c>
      <c r="CX76" s="4">
        <v>0.63180000000000003</v>
      </c>
      <c r="CY76" s="4">
        <v>0.70079999999999998</v>
      </c>
      <c r="CZ76" s="4">
        <v>0.20880000000000001</v>
      </c>
      <c r="DA76" s="4">
        <v>0.96350000000000002</v>
      </c>
      <c r="DB76" s="4">
        <v>4.1999999999999997E-3</v>
      </c>
      <c r="DC76" s="5">
        <v>0.63400000000000001</v>
      </c>
      <c r="DD76" s="5">
        <v>0.70820000000000005</v>
      </c>
      <c r="DE76" s="5">
        <v>0.21870000000000001</v>
      </c>
      <c r="DF76" s="5">
        <v>0.94699999999999995</v>
      </c>
      <c r="DG76" s="5">
        <v>4.0000000000000001E-3</v>
      </c>
      <c r="DH76" s="4">
        <v>0.6462</v>
      </c>
      <c r="DI76" s="4">
        <v>0.74219999999999997</v>
      </c>
      <c r="DJ76" s="4">
        <v>0.20799999999999999</v>
      </c>
      <c r="DK76" s="4">
        <v>0.91779999999999995</v>
      </c>
      <c r="DL76" s="4">
        <v>3.0000000000000001E-3</v>
      </c>
      <c r="DM76" s="5">
        <v>0.68500000000000005</v>
      </c>
      <c r="DN76" s="5">
        <v>0.83560000000000001</v>
      </c>
      <c r="DO76" s="5">
        <v>0.17610000000000001</v>
      </c>
      <c r="DP76" s="5">
        <v>0.80500000000000005</v>
      </c>
      <c r="DQ76" s="5">
        <v>1.1999999999999999E-3</v>
      </c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>
        <v>0.64659999999999995</v>
      </c>
      <c r="EH76" s="5">
        <v>0.74160000000000004</v>
      </c>
      <c r="EI76" s="5">
        <v>0.20749999999999999</v>
      </c>
      <c r="EJ76" s="5">
        <v>0.91779999999999995</v>
      </c>
      <c r="EK76" s="5">
        <v>2.5999999999999999E-3</v>
      </c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>
        <v>0.64649999999999996</v>
      </c>
      <c r="FG76" s="4">
        <v>0.74129999999999996</v>
      </c>
      <c r="FH76" s="4">
        <v>0.2069</v>
      </c>
      <c r="FI76" s="4">
        <v>0.91859999999999997</v>
      </c>
      <c r="FJ76" s="4">
        <v>1.8E-3</v>
      </c>
      <c r="FK76" s="5"/>
      <c r="FL76" s="5"/>
      <c r="FM76" s="5"/>
      <c r="FN76" s="5"/>
      <c r="FO76" s="5"/>
      <c r="FP76" s="4">
        <f t="shared" si="6"/>
        <v>0.64326428571428562</v>
      </c>
      <c r="FQ76" s="4">
        <f t="shared" si="7"/>
        <v>0.73164285714285715</v>
      </c>
      <c r="FR76" s="4">
        <f t="shared" si="8"/>
        <v>0.20460357142857141</v>
      </c>
      <c r="FS76" s="4">
        <f t="shared" si="9"/>
        <v>0.92561071428571429</v>
      </c>
      <c r="FT76" s="4">
        <f t="shared" si="10"/>
        <v>3.5249999999999999E-3</v>
      </c>
      <c r="FU76" s="1" t="e" cm="1">
        <f t="array" aca="1" ref="FU76" ca="1">CONCATENATE(INDIRECT(ADDRESS(1,MATCH(_xlfn.MINIFS(B76:FO76,metrics.est,"MAE"),B76:FO76,0)+1)), ", ", INDIRECT(ADDRESS(2,MATCH(_xlfn.MINIFS(B76:FO76,metrics.est,"MAE"),B76:FO76,0)+1)))</f>
        <v>#NAME?</v>
      </c>
      <c r="FV76" s="1" t="e" cm="1">
        <f t="array" aca="1" ref="FV76" ca="1">CONCATENATE(INDIRECT(ADDRESS(1,MATCH(_xlfn.MINIFS(B76:FO76,metrics.est,"MSE"),B76:FO76,0)+1)), ", ", INDIRECT(ADDRESS(2,MATCH(_xlfn.MINIFS(B76:FO76,metrics.est,"MSE"),B76:FO76,0)+1)))</f>
        <v>#NAME?</v>
      </c>
      <c r="FW76" s="1" t="e" cm="1">
        <f t="array" aca="1" ref="FW76" ca="1">CONCATENATE(INDIRECT(ADDRESS(1,MATCH(_xlfn.MAXIFS(B76:FO76,metrics.est,"R"),B76:FO76,0)+1)), ", ", INDIRECT(ADDRESS(2,MATCH(_xlfn.MAXIFS(B76:FO76,metrics.est,"R"),B76:FO76,0)+1)))</f>
        <v>#NAME?</v>
      </c>
      <c r="FX76" s="1" t="e" cm="1">
        <f t="array" aca="1" ref="FX76" ca="1">CONCATENATE(INDIRECT(ADDRESS(1,MATCH(_xlfn.MAXIFS(B76:FO76,metrics.est,"Coverage"),B76:FO76,0)+1)), ", ", INDIRECT(ADDRESS(2,MATCH(_xlfn.MAXIFS(B76:FO76,metrics.est,"Coverage"),B76:FO76,0)+1)))</f>
        <v>#NAME?</v>
      </c>
      <c r="FY76" s="1" t="e" cm="1">
        <f t="array" aca="1" ref="FY76" ca="1">CONCATENATE(INDIRECT(ADDRESS(1,MATCH(_xlfn.MINIFS(B76:FO76,metrics.est,"Time"),B76:FO76,0)+1)), ", ", INDIRECT(ADDRESS(2,MATCH(_xlfn.MINIFS(B76:FO76,metrics.est,"Time"),B76:FO76,0)+1)))</f>
        <v>#NAME?</v>
      </c>
    </row>
    <row r="77" spans="1:181" x14ac:dyDescent="0.3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>
        <v>0.78269999999999995</v>
      </c>
      <c r="CE77" s="4">
        <v>1.008</v>
      </c>
      <c r="CF77" s="4">
        <v>0.20469999999999999</v>
      </c>
      <c r="CG77" s="4">
        <v>0.93820000000000003</v>
      </c>
      <c r="CH77" s="4">
        <v>4.4000000000000003E-3</v>
      </c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>
        <v>0.74929999999999997</v>
      </c>
      <c r="CT77" s="5">
        <v>0.92779999999999996</v>
      </c>
      <c r="CU77" s="5">
        <v>0.2379</v>
      </c>
      <c r="CV77" s="5">
        <v>0.97140000000000004</v>
      </c>
      <c r="CW77" s="5">
        <v>3.3999999999999998E-3</v>
      </c>
      <c r="CX77" s="4">
        <v>0.76339999999999997</v>
      </c>
      <c r="CY77" s="4">
        <v>0.96060000000000001</v>
      </c>
      <c r="CZ77" s="4">
        <v>0.23169999999999999</v>
      </c>
      <c r="DA77" s="4">
        <v>0.9587</v>
      </c>
      <c r="DB77" s="4">
        <v>4.1999999999999997E-3</v>
      </c>
      <c r="DC77" s="5">
        <v>0.78359999999999996</v>
      </c>
      <c r="DD77" s="5">
        <v>1.0088999999999999</v>
      </c>
      <c r="DE77" s="5">
        <v>0.20880000000000001</v>
      </c>
      <c r="DF77" s="5">
        <v>0.93640000000000001</v>
      </c>
      <c r="DG77" s="5">
        <v>4.1000000000000003E-3</v>
      </c>
      <c r="DH77" s="4">
        <v>0.81410000000000005</v>
      </c>
      <c r="DI77" s="4">
        <v>1.0841000000000001</v>
      </c>
      <c r="DJ77" s="4">
        <v>0.1623</v>
      </c>
      <c r="DK77" s="4">
        <v>0.88819999999999999</v>
      </c>
      <c r="DL77" s="4">
        <v>3.0000000000000001E-3</v>
      </c>
      <c r="DM77" s="5">
        <v>0.86140000000000005</v>
      </c>
      <c r="DN77" s="5">
        <v>1.204</v>
      </c>
      <c r="DO77" s="5">
        <v>9.9199999999999997E-2</v>
      </c>
      <c r="DP77" s="5">
        <v>0.72850000000000004</v>
      </c>
      <c r="DQ77" s="5">
        <v>1.1999999999999999E-3</v>
      </c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>
        <v>0.81330000000000002</v>
      </c>
      <c r="EH77" s="5">
        <v>1.0818000000000001</v>
      </c>
      <c r="EI77" s="5">
        <v>0.16309999999999999</v>
      </c>
      <c r="EJ77" s="5">
        <v>0.88839999999999997</v>
      </c>
      <c r="EK77" s="5">
        <v>2.5999999999999999E-3</v>
      </c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>
        <v>0.81379999999999997</v>
      </c>
      <c r="FG77" s="4">
        <v>1.0821000000000001</v>
      </c>
      <c r="FH77" s="4">
        <v>0.16209999999999999</v>
      </c>
      <c r="FI77" s="4">
        <v>0.88890000000000002</v>
      </c>
      <c r="FJ77" s="4">
        <v>1.8E-3</v>
      </c>
      <c r="FK77" s="5"/>
      <c r="FL77" s="5"/>
      <c r="FM77" s="5"/>
      <c r="FN77" s="5"/>
      <c r="FO77" s="5"/>
      <c r="FP77" s="4">
        <f t="shared" si="6"/>
        <v>0.79322857142857151</v>
      </c>
      <c r="FQ77" s="4">
        <f t="shared" si="7"/>
        <v>1.0335785714285717</v>
      </c>
      <c r="FR77" s="4">
        <f t="shared" si="8"/>
        <v>0.19049999999999997</v>
      </c>
      <c r="FS77" s="4">
        <f t="shared" si="9"/>
        <v>0.90220714285714287</v>
      </c>
      <c r="FT77" s="4">
        <f t="shared" si="10"/>
        <v>3.6821428571428569E-3</v>
      </c>
      <c r="FU77" s="1" t="e" cm="1">
        <f t="array" aca="1" ref="FU77" ca="1">CONCATENATE(INDIRECT(ADDRESS(1,MATCH(_xlfn.MINIFS(B77:FO77,metrics.est,"MAE"),B77:FO77,0)+1)), ", ", INDIRECT(ADDRESS(2,MATCH(_xlfn.MINIFS(B77:FO77,metrics.est,"MAE"),B77:FO77,0)+1)))</f>
        <v>#NAME?</v>
      </c>
      <c r="FV77" s="1" t="e" cm="1">
        <f t="array" aca="1" ref="FV77" ca="1">CONCATENATE(INDIRECT(ADDRESS(1,MATCH(_xlfn.MINIFS(B77:FO77,metrics.est,"MSE"),B77:FO77,0)+1)), ", ", INDIRECT(ADDRESS(2,MATCH(_xlfn.MINIFS(B77:FO77,metrics.est,"MSE"),B77:FO77,0)+1)))</f>
        <v>#NAME?</v>
      </c>
      <c r="FW77" s="1" t="e" cm="1">
        <f t="array" aca="1" ref="FW77" ca="1">CONCATENATE(INDIRECT(ADDRESS(1,MATCH(_xlfn.MAXIFS(B77:FO77,metrics.est,"R"),B77:FO77,0)+1)), ", ", INDIRECT(ADDRESS(2,MATCH(_xlfn.MAXIFS(B77:FO77,metrics.est,"R"),B77:FO77,0)+1)))</f>
        <v>#NAME?</v>
      </c>
      <c r="FX77" s="1" t="e" cm="1">
        <f t="array" aca="1" ref="FX77" ca="1">CONCATENATE(INDIRECT(ADDRESS(1,MATCH(_xlfn.MAXIFS(B77:FO77,metrics.est,"Coverage"),B77:FO77,0)+1)), ", ", INDIRECT(ADDRESS(2,MATCH(_xlfn.MAXIFS(B77:FO77,metrics.est,"Coverage"),B77:FO77,0)+1)))</f>
        <v>#NAME?</v>
      </c>
      <c r="FY77" s="1" t="e" cm="1">
        <f t="array" aca="1" ref="FY77" ca="1">CONCATENATE(INDIRECT(ADDRESS(1,MATCH(_xlfn.MINIFS(B77:FO77,metrics.est,"Time"),B77:FO77,0)+1)), ", ", INDIRECT(ADDRESS(2,MATCH(_xlfn.MINIFS(B77:FO77,metrics.est,"Time"),B77:FO77,0)+1)))</f>
        <v>#NAME?</v>
      </c>
    </row>
    <row r="78" spans="1:181" x14ac:dyDescent="0.3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>
        <v>0.63290000000000002</v>
      </c>
      <c r="CE78" s="4">
        <v>0.7077</v>
      </c>
      <c r="CF78" s="4">
        <v>0.22520000000000001</v>
      </c>
      <c r="CG78" s="4">
        <v>0.94869999999999999</v>
      </c>
      <c r="CH78" s="4">
        <v>5.5999999999999999E-3</v>
      </c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3.3999999999999998E-3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>
        <v>0.62680000000000002</v>
      </c>
      <c r="CT78" s="5">
        <v>0.68859999999999999</v>
      </c>
      <c r="CU78" s="5">
        <v>0.2077</v>
      </c>
      <c r="CV78" s="5">
        <v>0.9738</v>
      </c>
      <c r="CW78" s="5">
        <v>4.4000000000000003E-3</v>
      </c>
      <c r="CX78" s="4">
        <v>0.62870000000000004</v>
      </c>
      <c r="CY78" s="4">
        <v>0.69510000000000005</v>
      </c>
      <c r="CZ78" s="4">
        <v>0.22439999999999999</v>
      </c>
      <c r="DA78" s="4">
        <v>0.96350000000000002</v>
      </c>
      <c r="DB78" s="4">
        <v>5.3E-3</v>
      </c>
      <c r="DC78" s="5">
        <v>0.63200000000000001</v>
      </c>
      <c r="DD78" s="5">
        <v>0.70509999999999995</v>
      </c>
      <c r="DE78" s="5">
        <v>0.23180000000000001</v>
      </c>
      <c r="DF78" s="5">
        <v>0.94699999999999995</v>
      </c>
      <c r="DG78" s="5">
        <v>4.8999999999999998E-3</v>
      </c>
      <c r="DH78" s="4">
        <v>0.64559999999999995</v>
      </c>
      <c r="DI78" s="4">
        <v>0.74180000000000001</v>
      </c>
      <c r="DJ78" s="4">
        <v>0.214</v>
      </c>
      <c r="DK78" s="4">
        <v>0.91779999999999995</v>
      </c>
      <c r="DL78" s="4">
        <v>3.5000000000000001E-3</v>
      </c>
      <c r="DM78" s="5">
        <v>0.69069999999999998</v>
      </c>
      <c r="DN78" s="5">
        <v>0.85209999999999997</v>
      </c>
      <c r="DO78" s="5">
        <v>0.1668</v>
      </c>
      <c r="DP78" s="5">
        <v>0.80500000000000005</v>
      </c>
      <c r="DQ78" s="5">
        <v>1.2999999999999999E-3</v>
      </c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>
        <v>0.64590000000000003</v>
      </c>
      <c r="EH78" s="5">
        <v>0.74129999999999996</v>
      </c>
      <c r="EI78" s="5">
        <v>0.2132</v>
      </c>
      <c r="EJ78" s="5">
        <v>0.91779999999999995</v>
      </c>
      <c r="EK78" s="5">
        <v>3.0000000000000001E-3</v>
      </c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>
        <v>0.64590000000000003</v>
      </c>
      <c r="FG78" s="4">
        <v>0.74129999999999996</v>
      </c>
      <c r="FH78" s="4">
        <v>0.21279999999999999</v>
      </c>
      <c r="FI78" s="4">
        <v>0.91859999999999997</v>
      </c>
      <c r="FJ78" s="4">
        <v>2.0999999999999999E-3</v>
      </c>
      <c r="FK78" s="5"/>
      <c r="FL78" s="5"/>
      <c r="FM78" s="5"/>
      <c r="FN78" s="5"/>
      <c r="FO78" s="5"/>
      <c r="FP78" s="4">
        <f t="shared" si="6"/>
        <v>0.6422214285714285</v>
      </c>
      <c r="FQ78" s="4">
        <f t="shared" si="7"/>
        <v>0.73098928571428556</v>
      </c>
      <c r="FR78" s="4">
        <f t="shared" si="8"/>
        <v>0.21278214285714286</v>
      </c>
      <c r="FS78" s="4">
        <f t="shared" si="9"/>
        <v>0.92561071428571429</v>
      </c>
      <c r="FT78" s="4">
        <f t="shared" si="10"/>
        <v>4.4250000000000001E-3</v>
      </c>
      <c r="FU78" s="1" t="e" cm="1">
        <f t="array" aca="1" ref="FU78" ca="1">CONCATENATE(INDIRECT(ADDRESS(1,MATCH(_xlfn.MINIFS(B78:FO78,metrics.est,"MAE"),B78:FO78,0)+1)), ", ", INDIRECT(ADDRESS(2,MATCH(_xlfn.MINIFS(B78:FO78,metrics.est,"MAE"),B78:FO78,0)+1)))</f>
        <v>#NAME?</v>
      </c>
      <c r="FV78" s="1" t="e" cm="1">
        <f t="array" aca="1" ref="FV78" ca="1">CONCATENATE(INDIRECT(ADDRESS(1,MATCH(_xlfn.MINIFS(B78:FO78,metrics.est,"MSE"),B78:FO78,0)+1)), ", ", INDIRECT(ADDRESS(2,MATCH(_xlfn.MINIFS(B78:FO78,metrics.est,"MSE"),B78:FO78,0)+1)))</f>
        <v>#NAME?</v>
      </c>
      <c r="FW78" s="1" t="e" cm="1">
        <f t="array" aca="1" ref="FW78" ca="1">CONCATENATE(INDIRECT(ADDRESS(1,MATCH(_xlfn.MAXIFS(B78:FO78,metrics.est,"R"),B78:FO78,0)+1)), ", ", INDIRECT(ADDRESS(2,MATCH(_xlfn.MAXIFS(B78:FO78,metrics.est,"R"),B78:FO78,0)+1)))</f>
        <v>#NAME?</v>
      </c>
      <c r="FX78" s="1" t="e" cm="1">
        <f t="array" aca="1" ref="FX78" ca="1">CONCATENATE(INDIRECT(ADDRESS(1,MATCH(_xlfn.MAXIFS(B78:FO78,metrics.est,"Coverage"),B78:FO78,0)+1)), ", ", INDIRECT(ADDRESS(2,MATCH(_xlfn.MAXIFS(B78:FO78,metrics.est,"Coverage"),B78:FO78,0)+1)))</f>
        <v>#NAME?</v>
      </c>
      <c r="FY78" s="1" t="e" cm="1">
        <f t="array" aca="1" ref="FY78" ca="1">CONCATENATE(INDIRECT(ADDRESS(1,MATCH(_xlfn.MINIFS(B78:FO78,metrics.est,"Time"),B78:FO78,0)+1)), ", ", INDIRECT(ADDRESS(2,MATCH(_xlfn.MINIFS(B78:FO78,metrics.est,"Time"),B78:FO78,0)+1)))</f>
        <v>#NAME?</v>
      </c>
    </row>
    <row r="79" spans="1:181" x14ac:dyDescent="0.3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>
        <v>0.62270000000000003</v>
      </c>
      <c r="BZ79" s="5">
        <v>0.68779999999999997</v>
      </c>
      <c r="CA79" s="5">
        <v>0.23039999999999999</v>
      </c>
      <c r="CB79" s="5">
        <v>0.95930000000000004</v>
      </c>
      <c r="CC79" s="5">
        <v>7.3000000000000001E-3</v>
      </c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>
        <v>0.63590000000000002</v>
      </c>
      <c r="CJ79" s="5">
        <v>0.71460000000000001</v>
      </c>
      <c r="CK79" s="5">
        <v>0.22120000000000001</v>
      </c>
      <c r="CL79" s="5">
        <v>0.88890000000000002</v>
      </c>
      <c r="CM79" s="5">
        <v>3.8999999999999998E-3</v>
      </c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>
        <v>0.62380000000000002</v>
      </c>
      <c r="CT79" s="5">
        <v>0.68469999999999998</v>
      </c>
      <c r="CU79" s="5">
        <v>0.21529999999999999</v>
      </c>
      <c r="CV79" s="5">
        <v>0.97170000000000001</v>
      </c>
      <c r="CW79" s="5">
        <v>5.7000000000000002E-3</v>
      </c>
      <c r="CX79" s="4">
        <v>0.62529999999999997</v>
      </c>
      <c r="CY79" s="4">
        <v>0.68940000000000001</v>
      </c>
      <c r="CZ79" s="4">
        <v>0.2281</v>
      </c>
      <c r="DA79" s="4">
        <v>0.95909999999999995</v>
      </c>
      <c r="DB79" s="4">
        <v>6.7999999999999996E-3</v>
      </c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>
        <v>0.63680000000000003</v>
      </c>
      <c r="DI79" s="4">
        <v>0.71779999999999999</v>
      </c>
      <c r="DJ79" s="4">
        <v>0.21790000000000001</v>
      </c>
      <c r="DK79" s="4">
        <v>0.8891</v>
      </c>
      <c r="DL79" s="4">
        <v>3.8999999999999998E-3</v>
      </c>
      <c r="DM79" s="5">
        <v>0.6754</v>
      </c>
      <c r="DN79" s="5">
        <v>0.80740000000000001</v>
      </c>
      <c r="DO79" s="5">
        <v>0.1721</v>
      </c>
      <c r="DP79" s="5">
        <v>0.73070000000000002</v>
      </c>
      <c r="DQ79" s="5">
        <v>1.4E-3</v>
      </c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>
        <v>0.63700000000000001</v>
      </c>
      <c r="EH79" s="5">
        <v>0.71689999999999998</v>
      </c>
      <c r="EI79" s="5">
        <v>0.21809999999999999</v>
      </c>
      <c r="EJ79" s="5">
        <v>0.88939999999999997</v>
      </c>
      <c r="EK79" s="5">
        <v>3.5000000000000001E-3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>
        <v>0.6371</v>
      </c>
      <c r="FG79" s="4">
        <v>0.71730000000000005</v>
      </c>
      <c r="FH79" s="4">
        <v>0.21690000000000001</v>
      </c>
      <c r="FI79" s="4">
        <v>0.88990000000000002</v>
      </c>
      <c r="FJ79" s="4">
        <v>2.3E-3</v>
      </c>
      <c r="FK79" s="5"/>
      <c r="FL79" s="5"/>
      <c r="FM79" s="5"/>
      <c r="FN79" s="5"/>
      <c r="FO79" s="5"/>
      <c r="FP79" s="4">
        <f t="shared" si="6"/>
        <v>0.63538214285714278</v>
      </c>
      <c r="FQ79" s="4">
        <f t="shared" si="7"/>
        <v>0.71337857142857142</v>
      </c>
      <c r="FR79" s="4">
        <f t="shared" si="8"/>
        <v>0.21636428571428573</v>
      </c>
      <c r="FS79" s="4">
        <f t="shared" si="9"/>
        <v>0.90306428571428554</v>
      </c>
      <c r="FT79" s="4">
        <f t="shared" si="10"/>
        <v>5.1107142857142861E-3</v>
      </c>
      <c r="FU79" s="1" t="e" cm="1">
        <f t="array" aca="1" ref="FU79" ca="1">CONCATENATE(INDIRECT(ADDRESS(1,MATCH(_xlfn.MINIFS(B79:FO79,metrics.est,"MAE"),B79:FO79,0)+1)), ", ", INDIRECT(ADDRESS(2,MATCH(_xlfn.MINIFS(B79:FO79,metrics.est,"MAE"),B79:FO79,0)+1)))</f>
        <v>#NAME?</v>
      </c>
      <c r="FV79" s="1" t="e" cm="1">
        <f t="array" aca="1" ref="FV79" ca="1">CONCATENATE(INDIRECT(ADDRESS(1,MATCH(_xlfn.MINIFS(B79:FO79,metrics.est,"MSE"),B79:FO79,0)+1)), ", ", INDIRECT(ADDRESS(2,MATCH(_xlfn.MINIFS(B79:FO79,metrics.est,"MSE"),B79:FO79,0)+1)))</f>
        <v>#NAME?</v>
      </c>
      <c r="FW79" s="1" t="e" cm="1">
        <f t="array" aca="1" ref="FW79" ca="1">CONCATENATE(INDIRECT(ADDRESS(1,MATCH(_xlfn.MAXIFS(B79:FO79,metrics.est,"R"),B79:FO79,0)+1)), ", ", INDIRECT(ADDRESS(2,MATCH(_xlfn.MAXIFS(B79:FO79,metrics.est,"R"),B79:FO79,0)+1)))</f>
        <v>#NAME?</v>
      </c>
      <c r="FX79" s="1" t="e" cm="1">
        <f t="array" aca="1" ref="FX79" ca="1">CONCATENATE(INDIRECT(ADDRESS(1,MATCH(_xlfn.MAXIFS(B79:FO79,metrics.est,"Coverage"),B79:FO79,0)+1)), ", ", INDIRECT(ADDRESS(2,MATCH(_xlfn.MAXIFS(B79:FO79,metrics.est,"Coverage"),B79:FO79,0)+1)))</f>
        <v>#NAME?</v>
      </c>
      <c r="FY79" s="1" t="e" cm="1">
        <f t="array" aca="1" ref="FY79" ca="1">CONCATENATE(INDIRECT(ADDRESS(1,MATCH(_xlfn.MINIFS(B79:FO79,metrics.est,"Time"),B79:FO79,0)+1)), ", ", INDIRECT(ADDRESS(2,MATCH(_xlfn.MINIFS(B79:FO79,metrics.est,"Time"),B79:FO79,0)+1)))</f>
        <v>#NAME?</v>
      </c>
    </row>
    <row r="80" spans="1:181" x14ac:dyDescent="0.3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>
        <v>0.62609999999999999</v>
      </c>
      <c r="BZ80" s="5">
        <v>0.6875</v>
      </c>
      <c r="CA80" s="5">
        <v>0.22320000000000001</v>
      </c>
      <c r="CB80" s="5">
        <v>0.95930000000000004</v>
      </c>
      <c r="CC80" s="5">
        <v>4.5999999999999999E-3</v>
      </c>
      <c r="CD80" s="4">
        <v>0.63160000000000005</v>
      </c>
      <c r="CE80" s="4">
        <v>0.69779999999999998</v>
      </c>
      <c r="CF80" s="4">
        <v>0.22059999999999999</v>
      </c>
      <c r="CG80" s="4">
        <v>0.93869999999999998</v>
      </c>
      <c r="CH80" s="4">
        <v>4.4999999999999997E-3</v>
      </c>
      <c r="CI80" s="5">
        <v>0.63749999999999996</v>
      </c>
      <c r="CJ80" s="5">
        <v>0.71389999999999998</v>
      </c>
      <c r="CK80" s="5">
        <v>0.21640000000000001</v>
      </c>
      <c r="CL80" s="5">
        <v>0.88890000000000002</v>
      </c>
      <c r="CM80" s="5">
        <v>2.8999999999999998E-3</v>
      </c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>
        <v>0.62819999999999998</v>
      </c>
      <c r="CT80" s="5">
        <v>0.68600000000000005</v>
      </c>
      <c r="CU80" s="5">
        <v>0.20380000000000001</v>
      </c>
      <c r="CV80" s="5">
        <v>0.97170000000000001</v>
      </c>
      <c r="CW80" s="5">
        <v>3.5000000000000001E-3</v>
      </c>
      <c r="CX80" s="4">
        <v>0.62849999999999995</v>
      </c>
      <c r="CY80" s="4">
        <v>0.68779999999999997</v>
      </c>
      <c r="CZ80" s="4">
        <v>0.22120000000000001</v>
      </c>
      <c r="DA80" s="4">
        <v>0.95909999999999995</v>
      </c>
      <c r="DB80" s="4">
        <v>4.1999999999999997E-3</v>
      </c>
      <c r="DC80" s="5">
        <v>0.62980000000000003</v>
      </c>
      <c r="DD80" s="5">
        <v>0.69350000000000001</v>
      </c>
      <c r="DE80" s="5">
        <v>0.22989999999999999</v>
      </c>
      <c r="DF80" s="5">
        <v>0.93700000000000006</v>
      </c>
      <c r="DG80" s="5">
        <v>4.0000000000000001E-3</v>
      </c>
      <c r="DH80" s="4">
        <v>0.63759999999999994</v>
      </c>
      <c r="DI80" s="4">
        <v>0.71499999999999997</v>
      </c>
      <c r="DJ80" s="4">
        <v>0.21210000000000001</v>
      </c>
      <c r="DK80" s="4">
        <v>0.8891</v>
      </c>
      <c r="DL80" s="4">
        <v>3.0000000000000001E-3</v>
      </c>
      <c r="DM80" s="5">
        <v>0.6976</v>
      </c>
      <c r="DN80" s="5">
        <v>0.84489999999999998</v>
      </c>
      <c r="DO80" s="5">
        <v>0.13469999999999999</v>
      </c>
      <c r="DP80" s="5">
        <v>0.73070000000000002</v>
      </c>
      <c r="DQ80" s="5">
        <v>1.1999999999999999E-3</v>
      </c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>
        <v>0.63839999999999997</v>
      </c>
      <c r="EH80" s="5">
        <v>0.71540000000000004</v>
      </c>
      <c r="EI80" s="5">
        <v>0.2122</v>
      </c>
      <c r="EJ80" s="5">
        <v>0.88939999999999997</v>
      </c>
      <c r="EK80" s="5">
        <v>2.5999999999999999E-3</v>
      </c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>
        <v>0.63839999999999997</v>
      </c>
      <c r="FG80" s="4">
        <v>0.71479999999999999</v>
      </c>
      <c r="FH80" s="4">
        <v>0.2112</v>
      </c>
      <c r="FI80" s="4">
        <v>0.88990000000000002</v>
      </c>
      <c r="FJ80" s="4">
        <v>1.6000000000000001E-3</v>
      </c>
      <c r="FK80" s="5"/>
      <c r="FL80" s="5"/>
      <c r="FM80" s="5"/>
      <c r="FN80" s="5"/>
      <c r="FO80" s="5"/>
      <c r="FP80" s="4">
        <f t="shared" si="6"/>
        <v>0.64103928571428581</v>
      </c>
      <c r="FQ80" s="4">
        <f t="shared" si="7"/>
        <v>0.71829285714285707</v>
      </c>
      <c r="FR80" s="4">
        <f t="shared" si="8"/>
        <v>0.20632142857142857</v>
      </c>
      <c r="FS80" s="4">
        <f t="shared" si="9"/>
        <v>0.90306428571428554</v>
      </c>
      <c r="FT80" s="4">
        <f t="shared" si="10"/>
        <v>3.6285714285714294E-3</v>
      </c>
      <c r="FU80" s="1" t="e" cm="1">
        <f t="array" aca="1" ref="FU80" ca="1">CONCATENATE(INDIRECT(ADDRESS(1,MATCH(_xlfn.MINIFS(B80:FO80,metrics.est,"MAE"),B80:FO80,0)+1)), ", ", INDIRECT(ADDRESS(2,MATCH(_xlfn.MINIFS(B80:FO80,metrics.est,"MAE"),B80:FO80,0)+1)))</f>
        <v>#NAME?</v>
      </c>
      <c r="FV80" s="1" t="e" cm="1">
        <f t="array" aca="1" ref="FV80" ca="1">CONCATENATE(INDIRECT(ADDRESS(1,MATCH(_xlfn.MINIFS(B80:FO80,metrics.est,"MSE"),B80:FO80,0)+1)), ", ", INDIRECT(ADDRESS(2,MATCH(_xlfn.MINIFS(B80:FO80,metrics.est,"MSE"),B80:FO80,0)+1)))</f>
        <v>#NAME?</v>
      </c>
      <c r="FW80" s="1" t="e" cm="1">
        <f t="array" aca="1" ref="FW80" ca="1">CONCATENATE(INDIRECT(ADDRESS(1,MATCH(_xlfn.MAXIFS(B80:FO80,metrics.est,"R"),B80:FO80,0)+1)), ", ", INDIRECT(ADDRESS(2,MATCH(_xlfn.MAXIFS(B80:FO80,metrics.est,"R"),B80:FO80,0)+1)))</f>
        <v>#NAME?</v>
      </c>
      <c r="FX80" s="1" t="e" cm="1">
        <f t="array" aca="1" ref="FX80" ca="1">CONCATENATE(INDIRECT(ADDRESS(1,MATCH(_xlfn.MAXIFS(B80:FO80,metrics.est,"Coverage"),B80:FO80,0)+1)), ", ", INDIRECT(ADDRESS(2,MATCH(_xlfn.MAXIFS(B80:FO80,metrics.est,"Coverage"),B80:FO80,0)+1)))</f>
        <v>#NAME?</v>
      </c>
      <c r="FY80" s="1" t="e" cm="1">
        <f t="array" aca="1" ref="FY80" ca="1">CONCATENATE(INDIRECT(ADDRESS(1,MATCH(_xlfn.MINIFS(B80:FO80,metrics.est,"Time"),B80:FO80,0)+1)), ", ", INDIRECT(ADDRESS(2,MATCH(_xlfn.MINIFS(B80:FO80,metrics.est,"Time"),B80:FO80,0)+1)))</f>
        <v>#NAME?</v>
      </c>
    </row>
    <row r="81" spans="1:181" x14ac:dyDescent="0.3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>
        <v>0.62949999999999995</v>
      </c>
      <c r="BZ81" s="5">
        <v>0.70920000000000005</v>
      </c>
      <c r="CA81" s="5">
        <v>0.22620000000000001</v>
      </c>
      <c r="CB81" s="5">
        <v>0.96279999999999999</v>
      </c>
      <c r="CC81" s="5">
        <v>1.06E-2</v>
      </c>
      <c r="CD81" s="4">
        <v>0.63639999999999997</v>
      </c>
      <c r="CE81" s="4">
        <v>0.7218</v>
      </c>
      <c r="CF81" s="4">
        <v>0.22140000000000001</v>
      </c>
      <c r="CG81" s="4">
        <v>0.94730000000000003</v>
      </c>
      <c r="CH81" s="4">
        <v>8.6999999999999994E-3</v>
      </c>
      <c r="CI81" s="5">
        <v>0.64849999999999997</v>
      </c>
      <c r="CJ81" s="5">
        <v>0.75270000000000004</v>
      </c>
      <c r="CK81" s="5">
        <v>0.2097</v>
      </c>
      <c r="CL81" s="5">
        <v>0.91539999999999999</v>
      </c>
      <c r="CM81" s="5">
        <v>4.8999999999999998E-3</v>
      </c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>
        <v>0.95</v>
      </c>
      <c r="CT81" s="5">
        <v>2.2250000000000001</v>
      </c>
      <c r="CU81" s="5">
        <v>0.33329999999999999</v>
      </c>
      <c r="CV81" s="5">
        <v>2.0000000000000001E-4</v>
      </c>
      <c r="CW81" s="5">
        <v>2.3E-3</v>
      </c>
      <c r="CX81" s="4">
        <v>1.2321</v>
      </c>
      <c r="CY81" s="4">
        <v>2.8780000000000001</v>
      </c>
      <c r="CZ81" s="4">
        <v>0.33629999999999999</v>
      </c>
      <c r="DA81" s="4">
        <v>1E-4</v>
      </c>
      <c r="DB81" s="4">
        <v>4.1000000000000003E-3</v>
      </c>
      <c r="DC81" s="5">
        <v>0.63580000000000003</v>
      </c>
      <c r="DD81" s="5">
        <v>0.72030000000000005</v>
      </c>
      <c r="DE81" s="5">
        <v>0.22839999999999999</v>
      </c>
      <c r="DF81" s="5">
        <v>0.94579999999999997</v>
      </c>
      <c r="DG81" s="5">
        <v>8.0000000000000002E-3</v>
      </c>
      <c r="DH81" s="4">
        <v>0.75</v>
      </c>
      <c r="DI81" s="4">
        <v>1.3837999999999999</v>
      </c>
      <c r="DJ81" s="4">
        <v>0.26929999999999998</v>
      </c>
      <c r="DK81" s="4">
        <v>1E-4</v>
      </c>
      <c r="DL81" s="4">
        <v>4.4999999999999997E-3</v>
      </c>
      <c r="DM81" s="5">
        <v>0.97219999999999995</v>
      </c>
      <c r="DN81" s="5">
        <v>2.3380000000000001</v>
      </c>
      <c r="DO81" s="5">
        <v>0.44259999999999999</v>
      </c>
      <c r="DP81" s="5">
        <v>0</v>
      </c>
      <c r="DQ81" s="5">
        <v>2.2000000000000001E-3</v>
      </c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>
        <v>0.6492</v>
      </c>
      <c r="EH81" s="5">
        <v>0.75290000000000001</v>
      </c>
      <c r="EI81" s="5">
        <v>0.2072</v>
      </c>
      <c r="EJ81" s="5">
        <v>0.91520000000000001</v>
      </c>
      <c r="EK81" s="5">
        <v>4.3E-3</v>
      </c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>
        <v>1.2042999999999999</v>
      </c>
      <c r="FG81" s="4">
        <v>2.6753</v>
      </c>
      <c r="FH81" s="4">
        <v>0.1113</v>
      </c>
      <c r="FI81" s="4">
        <v>1E-4</v>
      </c>
      <c r="FJ81" s="4">
        <v>2.5000000000000001E-3</v>
      </c>
      <c r="FK81" s="5"/>
      <c r="FL81" s="5"/>
      <c r="FM81" s="5"/>
      <c r="FN81" s="5"/>
      <c r="FO81" s="5"/>
      <c r="FP81" s="4">
        <f t="shared" si="6"/>
        <v>0.71291785714285727</v>
      </c>
      <c r="FQ81" s="4">
        <f t="shared" si="7"/>
        <v>1.0224500000000001</v>
      </c>
      <c r="FR81" s="4">
        <f t="shared" si="8"/>
        <v>0.22526785714285719</v>
      </c>
      <c r="FS81" s="4">
        <f t="shared" si="9"/>
        <v>0.75979999999999992</v>
      </c>
      <c r="FT81" s="4">
        <f t="shared" si="10"/>
        <v>6.7071428571428568E-3</v>
      </c>
      <c r="FU81" s="1" t="e" cm="1">
        <f t="array" aca="1" ref="FU81" ca="1">CONCATENATE(INDIRECT(ADDRESS(1,MATCH(_xlfn.MINIFS(B81:FO81,metrics.est,"MAE"),B81:FO81,0)+1)), ", ", INDIRECT(ADDRESS(2,MATCH(_xlfn.MINIFS(B81:FO81,metrics.est,"MAE"),B81:FO81,0)+1)))</f>
        <v>#NAME?</v>
      </c>
      <c r="FV81" s="1" t="e" cm="1">
        <f t="array" aca="1" ref="FV81" ca="1">CONCATENATE(INDIRECT(ADDRESS(1,MATCH(_xlfn.MINIFS(B81:FO81,metrics.est,"MSE"),B81:FO81,0)+1)), ", ", INDIRECT(ADDRESS(2,MATCH(_xlfn.MINIFS(B81:FO81,metrics.est,"MSE"),B81:FO81,0)+1)))</f>
        <v>#NAME?</v>
      </c>
      <c r="FW81" s="1" t="e" cm="1">
        <f t="array" aca="1" ref="FW81" ca="1">CONCATENATE(INDIRECT(ADDRESS(1,MATCH(_xlfn.MAXIFS(B81:FO81,metrics.est,"R"),B81:FO81,0)+1)), ", ", INDIRECT(ADDRESS(2,MATCH(_xlfn.MAXIFS(B81:FO81,metrics.est,"R"),B81:FO81,0)+1)))</f>
        <v>#NAME?</v>
      </c>
      <c r="FX81" s="1" t="e" cm="1">
        <f t="array" aca="1" ref="FX81" ca="1">CONCATENATE(INDIRECT(ADDRESS(1,MATCH(_xlfn.MAXIFS(B81:FO81,metrics.est,"Coverage"),B81:FO81,0)+1)), ", ", INDIRECT(ADDRESS(2,MATCH(_xlfn.MAXIFS(B81:FO81,metrics.est,"Coverage"),B81:FO81,0)+1)))</f>
        <v>#NAME?</v>
      </c>
      <c r="FY81" s="1" t="e" cm="1">
        <f t="array" aca="1" ref="FY81" ca="1">CONCATENATE(INDIRECT(ADDRESS(1,MATCH(_xlfn.MINIFS(B81:FO81,metrics.est,"Time"),B81:FO81,0)+1)), ", ", INDIRECT(ADDRESS(2,MATCH(_xlfn.MINIFS(B81:FO81,metrics.est,"Time"),B81:FO81,0)+1)))</f>
        <v>#NAME?</v>
      </c>
    </row>
    <row r="82" spans="1:181" x14ac:dyDescent="0.3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>
        <v>0.60909999999999997</v>
      </c>
      <c r="BZ82" s="5">
        <v>0.64390000000000003</v>
      </c>
      <c r="CA82" s="5">
        <v>0.2235</v>
      </c>
      <c r="CB82" s="5">
        <v>0.92649999999999999</v>
      </c>
      <c r="CC82" s="5">
        <v>2.0899999999999998E-2</v>
      </c>
      <c r="CD82" s="4">
        <v>0.61480000000000001</v>
      </c>
      <c r="CE82" s="4">
        <v>0.65300000000000002</v>
      </c>
      <c r="CF82" s="4">
        <v>0.22589999999999999</v>
      </c>
      <c r="CG82" s="4">
        <v>0.90920000000000001</v>
      </c>
      <c r="CH82" s="4">
        <v>1.7000000000000001E-2</v>
      </c>
      <c r="CI82" s="5">
        <v>0.62370000000000003</v>
      </c>
      <c r="CJ82" s="5">
        <v>0.67569999999999997</v>
      </c>
      <c r="CK82" s="5">
        <v>0.22320000000000001</v>
      </c>
      <c r="CL82" s="5">
        <v>0.87580000000000002</v>
      </c>
      <c r="CM82" s="5">
        <v>8.3999999999999995E-3</v>
      </c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>
        <v>0.95</v>
      </c>
      <c r="CT82" s="5">
        <v>2.2250000000000001</v>
      </c>
      <c r="CU82" s="5">
        <v>0.33329999999999999</v>
      </c>
      <c r="CV82" s="5">
        <v>2.0000000000000001E-4</v>
      </c>
      <c r="CW82" s="5">
        <v>5.4000000000000003E-3</v>
      </c>
      <c r="CX82" s="4">
        <v>1.2321</v>
      </c>
      <c r="CY82" s="4">
        <v>2.8780000000000001</v>
      </c>
      <c r="CZ82" s="4">
        <v>0.33629999999999999</v>
      </c>
      <c r="DA82" s="4">
        <v>1E-4</v>
      </c>
      <c r="DB82" s="4">
        <v>9.4000000000000004E-3</v>
      </c>
      <c r="DC82" s="5">
        <v>0.61370000000000002</v>
      </c>
      <c r="DD82" s="5">
        <v>0.65069999999999995</v>
      </c>
      <c r="DE82" s="5">
        <v>0.23089999999999999</v>
      </c>
      <c r="DF82" s="5">
        <v>0.90880000000000005</v>
      </c>
      <c r="DG82" s="5">
        <v>1.5699999999999999E-2</v>
      </c>
      <c r="DH82" s="4">
        <v>0.75</v>
      </c>
      <c r="DI82" s="4">
        <v>1.3837999999999999</v>
      </c>
      <c r="DJ82" s="4">
        <v>0.26929999999999998</v>
      </c>
      <c r="DK82" s="4">
        <v>1E-4</v>
      </c>
      <c r="DL82" s="4">
        <v>8.9999999999999993E-3</v>
      </c>
      <c r="DM82" s="5">
        <v>0.97219999999999995</v>
      </c>
      <c r="DN82" s="5">
        <v>2.3380000000000001</v>
      </c>
      <c r="DO82" s="5">
        <v>0.44259999999999999</v>
      </c>
      <c r="DP82" s="5">
        <v>0</v>
      </c>
      <c r="DQ82" s="5">
        <v>3.5000000000000001E-3</v>
      </c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>
        <v>0.62429999999999997</v>
      </c>
      <c r="EH82" s="5">
        <v>0.67630000000000001</v>
      </c>
      <c r="EI82" s="5">
        <v>0.2213</v>
      </c>
      <c r="EJ82" s="5">
        <v>0.87490000000000001</v>
      </c>
      <c r="EK82" s="5">
        <v>7.7000000000000002E-3</v>
      </c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>
        <v>1.2042999999999999</v>
      </c>
      <c r="FG82" s="4">
        <v>2.6753</v>
      </c>
      <c r="FH82" s="4">
        <v>0.1113</v>
      </c>
      <c r="FI82" s="4">
        <v>1E-4</v>
      </c>
      <c r="FJ82" s="4">
        <v>5.3E-3</v>
      </c>
      <c r="FK82" s="5"/>
      <c r="FL82" s="5"/>
      <c r="FM82" s="5"/>
      <c r="FN82" s="5"/>
      <c r="FO82" s="5"/>
      <c r="FP82" s="4">
        <f t="shared" si="6"/>
        <v>0.69349642857142857</v>
      </c>
      <c r="FQ82" s="4">
        <f t="shared" si="7"/>
        <v>0.96233571428571441</v>
      </c>
      <c r="FR82" s="4">
        <f t="shared" si="8"/>
        <v>0.23248571428571432</v>
      </c>
      <c r="FS82" s="4">
        <f t="shared" si="9"/>
        <v>0.7290321428571428</v>
      </c>
      <c r="FT82" s="4">
        <f t="shared" si="10"/>
        <v>1.2350000000000002E-2</v>
      </c>
      <c r="FU82" s="1" t="e" cm="1">
        <f t="array" aca="1" ref="FU82" ca="1">CONCATENATE(INDIRECT(ADDRESS(1,MATCH(_xlfn.MINIFS(B82:FO82,metrics.est,"MAE"),B82:FO82,0)+1)), ", ", INDIRECT(ADDRESS(2,MATCH(_xlfn.MINIFS(B82:FO82,metrics.est,"MAE"),B82:FO82,0)+1)))</f>
        <v>#NAME?</v>
      </c>
      <c r="FV82" s="1" t="e" cm="1">
        <f t="array" aca="1" ref="FV82" ca="1">CONCATENATE(INDIRECT(ADDRESS(1,MATCH(_xlfn.MINIFS(B82:FO82,metrics.est,"MSE"),B82:FO82,0)+1)), ", ", INDIRECT(ADDRESS(2,MATCH(_xlfn.MINIFS(B82:FO82,metrics.est,"MSE"),B82:FO82,0)+1)))</f>
        <v>#NAME?</v>
      </c>
      <c r="FW82" s="1" t="e" cm="1">
        <f t="array" aca="1" ref="FW82" ca="1">CONCATENATE(INDIRECT(ADDRESS(1,MATCH(_xlfn.MAXIFS(B82:FO82,metrics.est,"R"),B82:FO82,0)+1)), ", ", INDIRECT(ADDRESS(2,MATCH(_xlfn.MAXIFS(B82:FO82,metrics.est,"R"),B82:FO82,0)+1)))</f>
        <v>#NAME?</v>
      </c>
      <c r="FX82" s="1" t="e" cm="1">
        <f t="array" aca="1" ref="FX82" ca="1">CONCATENATE(INDIRECT(ADDRESS(1,MATCH(_xlfn.MAXIFS(B82:FO82,metrics.est,"Coverage"),B82:FO82,0)+1)), ", ", INDIRECT(ADDRESS(2,MATCH(_xlfn.MAXIFS(B82:FO82,metrics.est,"Coverage"),B82:FO82,0)+1)))</f>
        <v>#NAME?</v>
      </c>
      <c r="FY82" s="1" t="e" cm="1">
        <f t="array" aca="1" ref="FY82" ca="1">CONCATENATE(INDIRECT(ADDRESS(1,MATCH(_xlfn.MINIFS(B82:FO82,metrics.est,"Time"),B82:FO82,0)+1)), ", ", INDIRECT(ADDRESS(2,MATCH(_xlfn.MINIFS(B82:FO82,metrics.est,"Time"),B82:FO82,0)+1)))</f>
        <v>#NAME?</v>
      </c>
    </row>
    <row r="83" spans="1:181" x14ac:dyDescent="0.3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>
        <v>0.82889999999999997</v>
      </c>
      <c r="BZ83" s="5">
        <v>1.1672</v>
      </c>
      <c r="CA83" s="5">
        <v>0.13789999999999999</v>
      </c>
      <c r="CB83" s="5">
        <v>0.57430000000000003</v>
      </c>
      <c r="CC83" s="5">
        <v>6.4199999999999993E-2</v>
      </c>
      <c r="CD83" s="4">
        <v>0.83540000000000003</v>
      </c>
      <c r="CE83" s="4">
        <v>1.1632</v>
      </c>
      <c r="CF83" s="4">
        <v>0.13350000000000001</v>
      </c>
      <c r="CG83" s="4">
        <v>0.76380000000000003</v>
      </c>
      <c r="CH83" s="4">
        <v>5.0599999999999999E-2</v>
      </c>
      <c r="CI83" s="5">
        <v>0.84160000000000001</v>
      </c>
      <c r="CJ83" s="5">
        <v>1.1687000000000001</v>
      </c>
      <c r="CK83" s="5">
        <v>0.12529999999999999</v>
      </c>
      <c r="CL83" s="5">
        <v>0.75719999999999998</v>
      </c>
      <c r="CM83" s="5">
        <v>2.1999999999999999E-2</v>
      </c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>
        <v>0.81630000000000003</v>
      </c>
      <c r="CT83" s="5">
        <v>1.1308</v>
      </c>
      <c r="CU83" s="5">
        <v>0.15570000000000001</v>
      </c>
      <c r="CV83" s="5">
        <v>0.3982</v>
      </c>
      <c r="CW83" s="5">
        <v>4.5400000000000003E-2</v>
      </c>
      <c r="CX83" s="4">
        <v>0.83760000000000001</v>
      </c>
      <c r="CY83" s="4">
        <v>1.1792</v>
      </c>
      <c r="CZ83" s="4">
        <v>0.1452</v>
      </c>
      <c r="DA83" s="4">
        <v>0.62980000000000003</v>
      </c>
      <c r="DB83" s="4">
        <v>5.7000000000000002E-2</v>
      </c>
      <c r="DC83" s="5">
        <v>0.83530000000000004</v>
      </c>
      <c r="DD83" s="5">
        <v>1.1616</v>
      </c>
      <c r="DE83" s="5">
        <v>0.1386</v>
      </c>
      <c r="DF83" s="5">
        <v>0.75539999999999996</v>
      </c>
      <c r="DG83" s="5">
        <v>4.6399999999999997E-2</v>
      </c>
      <c r="DH83" s="4">
        <v>0.84199999999999997</v>
      </c>
      <c r="DI83" s="4">
        <v>1.1697</v>
      </c>
      <c r="DJ83" s="4">
        <v>0.123</v>
      </c>
      <c r="DK83" s="4">
        <v>0.75549999999999995</v>
      </c>
      <c r="DL83" s="4">
        <v>2.24E-2</v>
      </c>
      <c r="DM83" s="5">
        <v>0.87</v>
      </c>
      <c r="DN83" s="5">
        <v>1.2306999999999999</v>
      </c>
      <c r="DO83" s="5">
        <v>8.7999999999999995E-2</v>
      </c>
      <c r="DP83" s="5">
        <v>0.54520000000000002</v>
      </c>
      <c r="DQ83" s="5">
        <v>3.2000000000000002E-3</v>
      </c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>
        <v>0.84550000000000003</v>
      </c>
      <c r="EH83" s="5">
        <v>1.1780999999999999</v>
      </c>
      <c r="EI83" s="5">
        <v>0.12280000000000001</v>
      </c>
      <c r="EJ83" s="5">
        <v>0.75560000000000005</v>
      </c>
      <c r="EK83" s="5">
        <v>1.9400000000000001E-2</v>
      </c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>
        <v>0.84419999999999995</v>
      </c>
      <c r="FG83" s="4">
        <v>1.1742999999999999</v>
      </c>
      <c r="FH83" s="4">
        <v>0.1221</v>
      </c>
      <c r="FI83" s="4">
        <v>0.75890000000000002</v>
      </c>
      <c r="FJ83" s="4">
        <v>1.3599999999999999E-2</v>
      </c>
      <c r="FK83" s="5"/>
      <c r="FL83" s="5"/>
      <c r="FM83" s="5"/>
      <c r="FN83" s="5"/>
      <c r="FO83" s="5"/>
      <c r="FP83" s="4">
        <f t="shared" si="6"/>
        <v>0.83989999999999998</v>
      </c>
      <c r="FQ83" s="4">
        <f t="shared" si="7"/>
        <v>1.1740428571428574</v>
      </c>
      <c r="FR83" s="4">
        <f t="shared" si="8"/>
        <v>0.129075</v>
      </c>
      <c r="FS83" s="4">
        <f t="shared" si="9"/>
        <v>0.64410714285714277</v>
      </c>
      <c r="FT83" s="4">
        <f t="shared" si="10"/>
        <v>3.8767857142857153E-2</v>
      </c>
      <c r="FU83" s="1" t="e" cm="1">
        <f t="array" aca="1" ref="FU83" ca="1">CONCATENATE(INDIRECT(ADDRESS(1,MATCH(_xlfn.MINIFS(B83:FO83,metrics.est,"MAE"),B83:FO83,0)+1)), ", ", INDIRECT(ADDRESS(2,MATCH(_xlfn.MINIFS(B83:FO83,metrics.est,"MAE"),B83:FO83,0)+1)))</f>
        <v>#NAME?</v>
      </c>
      <c r="FV83" s="1" t="e" cm="1">
        <f t="array" aca="1" ref="FV83" ca="1">CONCATENATE(INDIRECT(ADDRESS(1,MATCH(_xlfn.MINIFS(B83:FO83,metrics.est,"MSE"),B83:FO83,0)+1)), ", ", INDIRECT(ADDRESS(2,MATCH(_xlfn.MINIFS(B83:FO83,metrics.est,"MSE"),B83:FO83,0)+1)))</f>
        <v>#NAME?</v>
      </c>
      <c r="FW83" s="1" t="e" cm="1">
        <f t="array" aca="1" ref="FW83" ca="1">CONCATENATE(INDIRECT(ADDRESS(1,MATCH(_xlfn.MAXIFS(B83:FO83,metrics.est,"R"),B83:FO83,0)+1)), ", ", INDIRECT(ADDRESS(2,MATCH(_xlfn.MAXIFS(B83:FO83,metrics.est,"R"),B83:FO83,0)+1)))</f>
        <v>#NAME?</v>
      </c>
      <c r="FX83" s="1" t="e" cm="1">
        <f t="array" aca="1" ref="FX83" ca="1">CONCATENATE(INDIRECT(ADDRESS(1,MATCH(_xlfn.MAXIFS(B83:FO83,metrics.est,"Coverage"),B83:FO83,0)+1)), ", ", INDIRECT(ADDRESS(2,MATCH(_xlfn.MAXIFS(B83:FO83,metrics.est,"Coverage"),B83:FO83,0)+1)))</f>
        <v>#NAME?</v>
      </c>
      <c r="FY83" s="1" t="e" cm="1">
        <f t="array" aca="1" ref="FY83" ca="1">CONCATENATE(INDIRECT(ADDRESS(1,MATCH(_xlfn.MINIFS(B83:FO83,metrics.est,"Time"),B83:FO83,0)+1)), ", ", INDIRECT(ADDRESS(2,MATCH(_xlfn.MINIFS(B83:FO83,metrics.est,"Time"),B83:FO83,0)+1)))</f>
        <v>#NAME?</v>
      </c>
    </row>
    <row r="84" spans="1:181" x14ac:dyDescent="0.3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>
        <v>0.60489999999999999</v>
      </c>
      <c r="BZ84" s="5">
        <v>0.64410000000000001</v>
      </c>
      <c r="CA84" s="5">
        <v>0.25559999999999999</v>
      </c>
      <c r="CB84" s="5">
        <v>0.91849999999999998</v>
      </c>
      <c r="CC84" s="5">
        <v>9.5999999999999992E-3</v>
      </c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>
        <v>0.629</v>
      </c>
      <c r="CJ84" s="5">
        <v>0.69220000000000004</v>
      </c>
      <c r="CK84" s="5">
        <v>0.20849999999999999</v>
      </c>
      <c r="CL84" s="5">
        <v>0.85840000000000005</v>
      </c>
      <c r="CM84" s="5">
        <v>4.7000000000000002E-3</v>
      </c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>
        <v>0.60389999999999999</v>
      </c>
      <c r="CT84" s="5">
        <v>0.63629999999999998</v>
      </c>
      <c r="CU84" s="5">
        <v>0.23930000000000001</v>
      </c>
      <c r="CV84" s="5">
        <v>0.93049999999999999</v>
      </c>
      <c r="CW84" s="5">
        <v>7.4000000000000003E-3</v>
      </c>
      <c r="CX84" s="4">
        <v>0.60799999999999998</v>
      </c>
      <c r="CY84" s="4">
        <v>0.64549999999999996</v>
      </c>
      <c r="CZ84" s="4">
        <v>0.25369999999999998</v>
      </c>
      <c r="DA84" s="4">
        <v>0.91779999999999995</v>
      </c>
      <c r="DB84" s="4">
        <v>8.6E-3</v>
      </c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>
        <v>0.62870000000000004</v>
      </c>
      <c r="DI84" s="4">
        <v>0.69220000000000004</v>
      </c>
      <c r="DJ84" s="4">
        <v>0.20219999999999999</v>
      </c>
      <c r="DK84" s="4">
        <v>0.85680000000000001</v>
      </c>
      <c r="DL84" s="4">
        <v>4.7000000000000002E-3</v>
      </c>
      <c r="DM84" s="5">
        <v>0.73609999999999998</v>
      </c>
      <c r="DN84" s="5">
        <v>0.92069999999999996</v>
      </c>
      <c r="DO84" s="5">
        <v>0.1075</v>
      </c>
      <c r="DP84" s="5">
        <v>0.7228</v>
      </c>
      <c r="DQ84" s="5">
        <v>1.5E-3</v>
      </c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>
        <v>0.62890000000000001</v>
      </c>
      <c r="EH84" s="5">
        <v>0.6915</v>
      </c>
      <c r="EI84" s="5">
        <v>0.2054</v>
      </c>
      <c r="EJ84" s="5">
        <v>0.85750000000000004</v>
      </c>
      <c r="EK84" s="5">
        <v>4.1000000000000003E-3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>
        <v>0.62949999999999995</v>
      </c>
      <c r="FG84" s="4">
        <v>0.69310000000000005</v>
      </c>
      <c r="FH84" s="4">
        <v>0.20330000000000001</v>
      </c>
      <c r="FI84" s="4">
        <v>0.85770000000000002</v>
      </c>
      <c r="FJ84" s="4">
        <v>2.5000000000000001E-3</v>
      </c>
      <c r="FK84" s="5"/>
      <c r="FL84" s="5"/>
      <c r="FM84" s="5"/>
      <c r="FN84" s="5"/>
      <c r="FO84" s="5"/>
      <c r="FP84" s="4">
        <f t="shared" si="6"/>
        <v>0.632957142857143</v>
      </c>
      <c r="FQ84" s="4">
        <f t="shared" si="7"/>
        <v>0.70005000000000006</v>
      </c>
      <c r="FR84" s="4">
        <f t="shared" si="8"/>
        <v>0.21498571428571428</v>
      </c>
      <c r="FS84" s="4">
        <f t="shared" si="9"/>
        <v>0.87009642857142855</v>
      </c>
      <c r="FT84" s="4">
        <f t="shared" si="10"/>
        <v>6.9035714285714282E-3</v>
      </c>
      <c r="FU84" s="1" t="e" cm="1">
        <f t="array" aca="1" ref="FU84" ca="1">CONCATENATE(INDIRECT(ADDRESS(1,MATCH(_xlfn.MINIFS(B84:FO84,metrics.est,"MAE"),B84:FO84,0)+1)), ", ", INDIRECT(ADDRESS(2,MATCH(_xlfn.MINIFS(B84:FO84,metrics.est,"MAE"),B84:FO84,0)+1)))</f>
        <v>#NAME?</v>
      </c>
      <c r="FV84" s="1" t="e" cm="1">
        <f t="array" aca="1" ref="FV84" ca="1">CONCATENATE(INDIRECT(ADDRESS(1,MATCH(_xlfn.MINIFS(B84:FO84,metrics.est,"MSE"),B84:FO84,0)+1)), ", ", INDIRECT(ADDRESS(2,MATCH(_xlfn.MINIFS(B84:FO84,metrics.est,"MSE"),B84:FO84,0)+1)))</f>
        <v>#NAME?</v>
      </c>
      <c r="FW84" s="1" t="e" cm="1">
        <f t="array" aca="1" ref="FW84" ca="1">CONCATENATE(INDIRECT(ADDRESS(1,MATCH(_xlfn.MAXIFS(B84:FO84,metrics.est,"R"),B84:FO84,0)+1)), ", ", INDIRECT(ADDRESS(2,MATCH(_xlfn.MAXIFS(B84:FO84,metrics.est,"R"),B84:FO84,0)+1)))</f>
        <v>#NAME?</v>
      </c>
      <c r="FX84" s="1" t="e" cm="1">
        <f t="array" aca="1" ref="FX84" ca="1">CONCATENATE(INDIRECT(ADDRESS(1,MATCH(_xlfn.MAXIFS(B84:FO84,metrics.est,"Coverage"),B84:FO84,0)+1)), ", ", INDIRECT(ADDRESS(2,MATCH(_xlfn.MAXIFS(B84:FO84,metrics.est,"Coverage"),B84:FO84,0)+1)))</f>
        <v>#NAME?</v>
      </c>
      <c r="FY84" s="1" t="e" cm="1">
        <f t="array" aca="1" ref="FY84" ca="1">CONCATENATE(INDIRECT(ADDRESS(1,MATCH(_xlfn.MINIFS(B84:FO84,metrics.est,"Time"),B84:FO84,0)+1)), ", ", INDIRECT(ADDRESS(2,MATCH(_xlfn.MINIFS(B84:FO84,metrics.est,"Time"),B84:FO84,0)+1)))</f>
        <v>#NAME?</v>
      </c>
    </row>
    <row r="85" spans="1:181" x14ac:dyDescent="0.3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>
        <v>0.60860000000000003</v>
      </c>
      <c r="BZ85" s="5">
        <v>0.64649999999999996</v>
      </c>
      <c r="CA85" s="5">
        <v>0.23930000000000001</v>
      </c>
      <c r="CB85" s="5">
        <v>0.91849999999999998</v>
      </c>
      <c r="CC85" s="5">
        <v>9.9000000000000008E-3</v>
      </c>
      <c r="CD85" s="4">
        <v>0.61580000000000001</v>
      </c>
      <c r="CE85" s="4">
        <v>0.65920000000000001</v>
      </c>
      <c r="CF85" s="4">
        <v>0.2278</v>
      </c>
      <c r="CG85" s="4">
        <v>0.89959999999999996</v>
      </c>
      <c r="CH85" s="4">
        <v>8.5000000000000006E-3</v>
      </c>
      <c r="CI85" s="5">
        <v>0.63080000000000003</v>
      </c>
      <c r="CJ85" s="5">
        <v>0.69259999999999999</v>
      </c>
      <c r="CK85" s="5">
        <v>0.20119999999999999</v>
      </c>
      <c r="CL85" s="5">
        <v>0.85840000000000005</v>
      </c>
      <c r="CM85" s="5">
        <v>4.5999999999999999E-3</v>
      </c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>
        <v>0.60940000000000005</v>
      </c>
      <c r="CT85" s="5">
        <v>0.64059999999999995</v>
      </c>
      <c r="CU85" s="5">
        <v>0.22470000000000001</v>
      </c>
      <c r="CV85" s="5">
        <v>0.93049999999999999</v>
      </c>
      <c r="CW85" s="5">
        <v>7.4999999999999997E-3</v>
      </c>
      <c r="CX85" s="4">
        <v>0.61219999999999997</v>
      </c>
      <c r="CY85" s="4">
        <v>0.64910000000000001</v>
      </c>
      <c r="CZ85" s="4">
        <v>0.23860000000000001</v>
      </c>
      <c r="DA85" s="4">
        <v>0.91779999999999995</v>
      </c>
      <c r="DB85" s="4">
        <v>8.5000000000000006E-3</v>
      </c>
      <c r="DC85" s="5">
        <v>0.61460000000000004</v>
      </c>
      <c r="DD85" s="5">
        <v>0.65629999999999999</v>
      </c>
      <c r="DE85" s="5">
        <v>0.23480000000000001</v>
      </c>
      <c r="DF85" s="5">
        <v>0.89859999999999995</v>
      </c>
      <c r="DG85" s="5">
        <v>7.7000000000000002E-3</v>
      </c>
      <c r="DH85" s="4">
        <v>0.63039999999999996</v>
      </c>
      <c r="DI85" s="4">
        <v>0.69259999999999999</v>
      </c>
      <c r="DJ85" s="4">
        <v>0.19400000000000001</v>
      </c>
      <c r="DK85" s="4">
        <v>0.85680000000000001</v>
      </c>
      <c r="DL85" s="4">
        <v>4.7999999999999996E-3</v>
      </c>
      <c r="DM85" s="5">
        <v>0.73819999999999997</v>
      </c>
      <c r="DN85" s="5">
        <v>0.92259999999999998</v>
      </c>
      <c r="DO85" s="5">
        <v>0.10630000000000001</v>
      </c>
      <c r="DP85" s="5">
        <v>0.7228</v>
      </c>
      <c r="DQ85" s="5">
        <v>1.4E-3</v>
      </c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>
        <v>0.63060000000000005</v>
      </c>
      <c r="EH85" s="5">
        <v>0.69179999999999997</v>
      </c>
      <c r="EI85" s="5">
        <v>0.19850000000000001</v>
      </c>
      <c r="EJ85" s="5">
        <v>0.85750000000000004</v>
      </c>
      <c r="EK85" s="5">
        <v>4.1999999999999997E-3</v>
      </c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>
        <v>0.63119999999999998</v>
      </c>
      <c r="FG85" s="4">
        <v>0.69310000000000005</v>
      </c>
      <c r="FH85" s="4">
        <v>0.1966</v>
      </c>
      <c r="FI85" s="4">
        <v>0.85770000000000002</v>
      </c>
      <c r="FJ85" s="4">
        <v>2.5999999999999999E-3</v>
      </c>
      <c r="FK85" s="5"/>
      <c r="FL85" s="5"/>
      <c r="FM85" s="5"/>
      <c r="FN85" s="5"/>
      <c r="FO85" s="5"/>
      <c r="FP85" s="4">
        <f t="shared" si="6"/>
        <v>0.63600714285714288</v>
      </c>
      <c r="FQ85" s="4">
        <f t="shared" si="7"/>
        <v>0.70196428571428571</v>
      </c>
      <c r="FR85" s="4">
        <f t="shared" si="8"/>
        <v>0.20457500000000001</v>
      </c>
      <c r="FS85" s="4">
        <f t="shared" si="9"/>
        <v>0.87009642857142855</v>
      </c>
      <c r="FT85" s="4">
        <f t="shared" si="10"/>
        <v>6.5928571428571434E-3</v>
      </c>
      <c r="FU85" s="1" t="e" cm="1">
        <f t="array" aca="1" ref="FU85" ca="1">CONCATENATE(INDIRECT(ADDRESS(1,MATCH(_xlfn.MINIFS(B85:FO85,metrics.est,"MAE"),B85:FO85,0)+1)), ", ", INDIRECT(ADDRESS(2,MATCH(_xlfn.MINIFS(B85:FO85,metrics.est,"MAE"),B85:FO85,0)+1)))</f>
        <v>#NAME?</v>
      </c>
      <c r="FV85" s="1" t="e" cm="1">
        <f t="array" aca="1" ref="FV85" ca="1">CONCATENATE(INDIRECT(ADDRESS(1,MATCH(_xlfn.MINIFS(B85:FO85,metrics.est,"MSE"),B85:FO85,0)+1)), ", ", INDIRECT(ADDRESS(2,MATCH(_xlfn.MINIFS(B85:FO85,metrics.est,"MSE"),B85:FO85,0)+1)))</f>
        <v>#NAME?</v>
      </c>
      <c r="FW85" s="1" t="e" cm="1">
        <f t="array" aca="1" ref="FW85" ca="1">CONCATENATE(INDIRECT(ADDRESS(1,MATCH(_xlfn.MAXIFS(B85:FO85,metrics.est,"R"),B85:FO85,0)+1)), ", ", INDIRECT(ADDRESS(2,MATCH(_xlfn.MAXIFS(B85:FO85,metrics.est,"R"),B85:FO85,0)+1)))</f>
        <v>#NAME?</v>
      </c>
      <c r="FX85" s="1" t="e" cm="1">
        <f t="array" aca="1" ref="FX85" ca="1">CONCATENATE(INDIRECT(ADDRESS(1,MATCH(_xlfn.MAXIFS(B85:FO85,metrics.est,"Coverage"),B85:FO85,0)+1)), ", ", INDIRECT(ADDRESS(2,MATCH(_xlfn.MAXIFS(B85:FO85,metrics.est,"Coverage"),B85:FO85,0)+1)))</f>
        <v>#NAME?</v>
      </c>
      <c r="FY85" s="1" t="e" cm="1">
        <f t="array" aca="1" ref="FY85" ca="1">CONCATENATE(INDIRECT(ADDRESS(1,MATCH(_xlfn.MINIFS(B85:FO85,metrics.est,"Time"),B85:FO85,0)+1)), ", ", INDIRECT(ADDRESS(2,MATCH(_xlfn.MINIFS(B85:FO85,metrics.est,"Time"),B85:FO85,0)+1)))</f>
        <v>#NAME?</v>
      </c>
    </row>
    <row r="86" spans="1:181" x14ac:dyDescent="0.3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>
        <v>0.60589999999999999</v>
      </c>
      <c r="BZ86" s="5">
        <v>0.64280000000000004</v>
      </c>
      <c r="CA86" s="5">
        <v>0.24809999999999999</v>
      </c>
      <c r="CB86" s="5">
        <v>0.91849999999999998</v>
      </c>
      <c r="CC86" s="5">
        <v>1.04E-2</v>
      </c>
      <c r="CD86" s="4">
        <v>0.61360000000000003</v>
      </c>
      <c r="CE86" s="4">
        <v>0.65639999999999998</v>
      </c>
      <c r="CF86" s="4">
        <v>0.2346</v>
      </c>
      <c r="CG86" s="4">
        <v>0.89959999999999996</v>
      </c>
      <c r="CH86" s="4">
        <v>8.5000000000000006E-3</v>
      </c>
      <c r="CI86" s="5">
        <v>0.62980000000000003</v>
      </c>
      <c r="CJ86" s="5">
        <v>0.69130000000000003</v>
      </c>
      <c r="CK86" s="5">
        <v>0.20760000000000001</v>
      </c>
      <c r="CL86" s="5">
        <v>0.85840000000000005</v>
      </c>
      <c r="CM86" s="5">
        <v>4.7000000000000002E-3</v>
      </c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1.5E-3</v>
      </c>
      <c r="CS86" s="5">
        <v>0.60570000000000002</v>
      </c>
      <c r="CT86" s="5">
        <v>0.63580000000000003</v>
      </c>
      <c r="CU86" s="5">
        <v>0.2316</v>
      </c>
      <c r="CV86" s="5">
        <v>0.93049999999999999</v>
      </c>
      <c r="CW86" s="5">
        <v>7.4000000000000003E-3</v>
      </c>
      <c r="CX86" s="4">
        <v>0.60940000000000005</v>
      </c>
      <c r="CY86" s="4">
        <v>0.6452</v>
      </c>
      <c r="CZ86" s="4">
        <v>0.247</v>
      </c>
      <c r="DA86" s="4">
        <v>0.91779999999999995</v>
      </c>
      <c r="DB86" s="4">
        <v>8.3999999999999995E-3</v>
      </c>
      <c r="DC86" s="5">
        <v>0.61240000000000006</v>
      </c>
      <c r="DD86" s="5">
        <v>0.65380000000000005</v>
      </c>
      <c r="DE86" s="5">
        <v>0.24179999999999999</v>
      </c>
      <c r="DF86" s="5">
        <v>0.89859999999999995</v>
      </c>
      <c r="DG86" s="5">
        <v>7.6E-3</v>
      </c>
      <c r="DH86" s="4">
        <v>0.62949999999999995</v>
      </c>
      <c r="DI86" s="4">
        <v>0.69130000000000003</v>
      </c>
      <c r="DJ86" s="4">
        <v>0.20100000000000001</v>
      </c>
      <c r="DK86" s="4">
        <v>0.85680000000000001</v>
      </c>
      <c r="DL86" s="4">
        <v>4.7999999999999996E-3</v>
      </c>
      <c r="DM86" s="5">
        <v>0.73709999999999998</v>
      </c>
      <c r="DN86" s="5">
        <v>0.92210000000000003</v>
      </c>
      <c r="DO86" s="5">
        <v>0.1077</v>
      </c>
      <c r="DP86" s="5">
        <v>0.7228</v>
      </c>
      <c r="DQ86" s="5">
        <v>1.5E-3</v>
      </c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>
        <v>0.62970000000000004</v>
      </c>
      <c r="EH86" s="5">
        <v>0.69040000000000001</v>
      </c>
      <c r="EI86" s="5">
        <v>0.20419999999999999</v>
      </c>
      <c r="EJ86" s="5">
        <v>0.85750000000000004</v>
      </c>
      <c r="EK86" s="5">
        <v>4.1999999999999997E-3</v>
      </c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>
        <v>0.63039999999999996</v>
      </c>
      <c r="FG86" s="4">
        <v>0.69199999999999995</v>
      </c>
      <c r="FH86" s="4">
        <v>0.20250000000000001</v>
      </c>
      <c r="FI86" s="4">
        <v>0.85770000000000002</v>
      </c>
      <c r="FJ86" s="4">
        <v>2.5999999999999999E-3</v>
      </c>
      <c r="FK86" s="5"/>
      <c r="FL86" s="5"/>
      <c r="FM86" s="5"/>
      <c r="FN86" s="5"/>
      <c r="FO86" s="5"/>
      <c r="FP86" s="4">
        <f t="shared" si="6"/>
        <v>0.63393214285714294</v>
      </c>
      <c r="FQ86" s="4">
        <f t="shared" si="7"/>
        <v>0.69938571428571417</v>
      </c>
      <c r="FR86" s="4">
        <f t="shared" si="8"/>
        <v>0.21068214285714282</v>
      </c>
      <c r="FS86" s="4">
        <f t="shared" si="9"/>
        <v>0.87009642857142855</v>
      </c>
      <c r="FT86" s="4">
        <f t="shared" si="10"/>
        <v>6.4964285714285697E-3</v>
      </c>
      <c r="FU86" s="1" t="e" cm="1">
        <f t="array" aca="1" ref="FU86" ca="1">CONCATENATE(INDIRECT(ADDRESS(1,MATCH(_xlfn.MINIFS(B86:FO86,metrics.est,"MAE"),B86:FO86,0)+1)), ", ", INDIRECT(ADDRESS(2,MATCH(_xlfn.MINIFS(B86:FO86,metrics.est,"MAE"),B86:FO86,0)+1)))</f>
        <v>#NAME?</v>
      </c>
      <c r="FV86" s="1" t="e" cm="1">
        <f t="array" aca="1" ref="FV86" ca="1">CONCATENATE(INDIRECT(ADDRESS(1,MATCH(_xlfn.MINIFS(B86:FO86,metrics.est,"MSE"),B86:FO86,0)+1)), ", ", INDIRECT(ADDRESS(2,MATCH(_xlfn.MINIFS(B86:FO86,metrics.est,"MSE"),B86:FO86,0)+1)))</f>
        <v>#NAME?</v>
      </c>
      <c r="FW86" s="1" t="e" cm="1">
        <f t="array" aca="1" ref="FW86" ca="1">CONCATENATE(INDIRECT(ADDRESS(1,MATCH(_xlfn.MAXIFS(B86:FO86,metrics.est,"R"),B86:FO86,0)+1)), ", ", INDIRECT(ADDRESS(2,MATCH(_xlfn.MAXIFS(B86:FO86,metrics.est,"R"),B86:FO86,0)+1)))</f>
        <v>#NAME?</v>
      </c>
      <c r="FX86" s="1" t="e" cm="1">
        <f t="array" aca="1" ref="FX86" ca="1">CONCATENATE(INDIRECT(ADDRESS(1,MATCH(_xlfn.MAXIFS(B86:FO86,metrics.est,"Coverage"),B86:FO86,0)+1)), ", ", INDIRECT(ADDRESS(2,MATCH(_xlfn.MAXIFS(B86:FO86,metrics.est,"Coverage"),B86:FO86,0)+1)))</f>
        <v>#NAME?</v>
      </c>
      <c r="FY86" s="1" t="e" cm="1">
        <f t="array" aca="1" ref="FY86" ca="1">CONCATENATE(INDIRECT(ADDRESS(1,MATCH(_xlfn.MINIFS(B86:FO86,metrics.est,"Time"),B86:FO86,0)+1)), ", ", INDIRECT(ADDRESS(2,MATCH(_xlfn.MINIFS(B86:FO86,metrics.est,"Time"),B86:FO86,0)+1)))</f>
        <v>#NAME?</v>
      </c>
    </row>
    <row r="87" spans="1:181" x14ac:dyDescent="0.3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>
        <v>0.62129999999999996</v>
      </c>
      <c r="BZ87" s="5">
        <v>0.68300000000000005</v>
      </c>
      <c r="CA87" s="5">
        <v>0.23230000000000001</v>
      </c>
      <c r="CB87" s="5">
        <v>0.95930000000000004</v>
      </c>
      <c r="CC87" s="5">
        <v>7.3000000000000001E-3</v>
      </c>
      <c r="CD87" s="4">
        <v>0.62770000000000004</v>
      </c>
      <c r="CE87" s="4">
        <v>0.69510000000000005</v>
      </c>
      <c r="CF87" s="4">
        <v>0.2291</v>
      </c>
      <c r="CG87" s="4">
        <v>0.93869999999999998</v>
      </c>
      <c r="CH87" s="4">
        <v>7.1000000000000004E-3</v>
      </c>
      <c r="CI87" s="5">
        <v>0.63549999999999995</v>
      </c>
      <c r="CJ87" s="5">
        <v>0.71350000000000002</v>
      </c>
      <c r="CK87" s="5">
        <v>0.2218</v>
      </c>
      <c r="CL87" s="5">
        <v>0.88890000000000002</v>
      </c>
      <c r="CM87" s="5">
        <v>4.0000000000000001E-3</v>
      </c>
      <c r="CN87" s="4">
        <v>0.67869999999999997</v>
      </c>
      <c r="CO87" s="4">
        <v>0.81240000000000001</v>
      </c>
      <c r="CP87" s="4">
        <v>0.1736</v>
      </c>
      <c r="CQ87" s="4">
        <v>0.73029999999999995</v>
      </c>
      <c r="CR87" s="4">
        <v>1.4E-3</v>
      </c>
      <c r="CS87" s="5">
        <v>0.62209999999999999</v>
      </c>
      <c r="CT87" s="5">
        <v>0.67879999999999996</v>
      </c>
      <c r="CU87" s="5">
        <v>0.21629999999999999</v>
      </c>
      <c r="CV87" s="5">
        <v>0.97170000000000001</v>
      </c>
      <c r="CW87" s="5">
        <v>5.5999999999999999E-3</v>
      </c>
      <c r="CX87" s="4">
        <v>0.624</v>
      </c>
      <c r="CY87" s="4">
        <v>0.68530000000000002</v>
      </c>
      <c r="CZ87" s="4">
        <v>0.2293</v>
      </c>
      <c r="DA87" s="4">
        <v>0.95909999999999995</v>
      </c>
      <c r="DB87" s="4">
        <v>6.6E-3</v>
      </c>
      <c r="DC87" s="5">
        <v>0.62709999999999999</v>
      </c>
      <c r="DD87" s="5">
        <v>0.69359999999999999</v>
      </c>
      <c r="DE87" s="5">
        <v>0.23419999999999999</v>
      </c>
      <c r="DF87" s="5">
        <v>0.93700000000000006</v>
      </c>
      <c r="DG87" s="5">
        <v>6.1000000000000004E-3</v>
      </c>
      <c r="DH87" s="4">
        <v>0.63629999999999998</v>
      </c>
      <c r="DI87" s="4">
        <v>0.71640000000000004</v>
      </c>
      <c r="DJ87" s="4">
        <v>0.21820000000000001</v>
      </c>
      <c r="DK87" s="4">
        <v>0.8891</v>
      </c>
      <c r="DL87" s="4">
        <v>4.1000000000000003E-3</v>
      </c>
      <c r="DM87" s="5">
        <v>0.67559999999999998</v>
      </c>
      <c r="DN87" s="5">
        <v>0.80789999999999995</v>
      </c>
      <c r="DO87" s="5">
        <v>0.17180000000000001</v>
      </c>
      <c r="DP87" s="5">
        <v>0.73070000000000002</v>
      </c>
      <c r="DQ87" s="5">
        <v>1.2999999999999999E-3</v>
      </c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>
        <v>0.63649999999999995</v>
      </c>
      <c r="EH87" s="5">
        <v>0.71560000000000001</v>
      </c>
      <c r="EI87" s="5">
        <v>0.2185</v>
      </c>
      <c r="EJ87" s="5">
        <v>0.88939999999999997</v>
      </c>
      <c r="EK87" s="5">
        <v>3.5000000000000001E-3</v>
      </c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>
        <v>0.63660000000000005</v>
      </c>
      <c r="FG87" s="4">
        <v>0.71599999999999997</v>
      </c>
      <c r="FH87" s="4">
        <v>0.2175</v>
      </c>
      <c r="FI87" s="4">
        <v>0.88990000000000002</v>
      </c>
      <c r="FJ87" s="4">
        <v>2.3999999999999998E-3</v>
      </c>
      <c r="FK87" s="5"/>
      <c r="FL87" s="5"/>
      <c r="FM87" s="5"/>
      <c r="FN87" s="5"/>
      <c r="FO87" s="5"/>
      <c r="FP87" s="4">
        <f t="shared" si="6"/>
        <v>0.63452857142857155</v>
      </c>
      <c r="FQ87" s="4">
        <f t="shared" si="7"/>
        <v>0.71067142857142862</v>
      </c>
      <c r="FR87" s="4">
        <f t="shared" si="8"/>
        <v>0.21703214285714292</v>
      </c>
      <c r="FS87" s="4">
        <f t="shared" si="9"/>
        <v>0.90306428571428554</v>
      </c>
      <c r="FT87" s="4">
        <f t="shared" si="10"/>
        <v>5.1964285714285715E-3</v>
      </c>
      <c r="FU87" s="1" t="e" cm="1">
        <f t="array" aca="1" ref="FU87" ca="1">CONCATENATE(INDIRECT(ADDRESS(1,MATCH(_xlfn.MINIFS(B87:FO87,metrics.est,"MAE"),B87:FO87,0)+1)), ", ", INDIRECT(ADDRESS(2,MATCH(_xlfn.MINIFS(B87:FO87,metrics.est,"MAE"),B87:FO87,0)+1)))</f>
        <v>#NAME?</v>
      </c>
      <c r="FV87" s="1" t="e" cm="1">
        <f t="array" aca="1" ref="FV87" ca="1">CONCATENATE(INDIRECT(ADDRESS(1,MATCH(_xlfn.MINIFS(B87:FO87,metrics.est,"MSE"),B87:FO87,0)+1)), ", ", INDIRECT(ADDRESS(2,MATCH(_xlfn.MINIFS(B87:FO87,metrics.est,"MSE"),B87:FO87,0)+1)))</f>
        <v>#NAME?</v>
      </c>
      <c r="FW87" s="1" t="e" cm="1">
        <f t="array" aca="1" ref="FW87" ca="1">CONCATENATE(INDIRECT(ADDRESS(1,MATCH(_xlfn.MAXIFS(B87:FO87,metrics.est,"R"),B87:FO87,0)+1)), ", ", INDIRECT(ADDRESS(2,MATCH(_xlfn.MAXIFS(B87:FO87,metrics.est,"R"),B87:FO87,0)+1)))</f>
        <v>#NAME?</v>
      </c>
      <c r="FX87" s="1" t="e" cm="1">
        <f t="array" aca="1" ref="FX87" ca="1">CONCATENATE(INDIRECT(ADDRESS(1,MATCH(_xlfn.MAXIFS(B87:FO87,metrics.est,"Coverage"),B87:FO87,0)+1)), ", ", INDIRECT(ADDRESS(2,MATCH(_xlfn.MAXIFS(B87:FO87,metrics.est,"Coverage"),B87:FO87,0)+1)))</f>
        <v>#NAME?</v>
      </c>
      <c r="FY87" s="1" t="e" cm="1">
        <f t="array" aca="1" ref="FY87" ca="1">CONCATENATE(INDIRECT(ADDRESS(1,MATCH(_xlfn.MINIFS(B87:FO87,metrics.est,"Time"),B87:FO87,0)+1)), ", ", INDIRECT(ADDRESS(2,MATCH(_xlfn.MINIFS(B87:FO87,metrics.est,"Time"),B87:FO87,0)+1)))</f>
        <v>#NAME?</v>
      </c>
    </row>
    <row r="88" spans="1:181" x14ac:dyDescent="0.3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>
        <v>0.62270000000000003</v>
      </c>
      <c r="BZ88" s="5">
        <v>0.68159999999999998</v>
      </c>
      <c r="CA88" s="5">
        <v>0.2356</v>
      </c>
      <c r="CB88" s="5">
        <v>0.95930000000000004</v>
      </c>
      <c r="CC88" s="5">
        <v>4.7000000000000002E-3</v>
      </c>
      <c r="CD88" s="4">
        <v>0.629</v>
      </c>
      <c r="CE88" s="4">
        <v>0.69469999999999998</v>
      </c>
      <c r="CF88" s="4">
        <v>0.23269999999999999</v>
      </c>
      <c r="CG88" s="4">
        <v>0.93869999999999998</v>
      </c>
      <c r="CH88" s="4">
        <v>4.5999999999999999E-3</v>
      </c>
      <c r="CI88" s="5">
        <v>0.63670000000000004</v>
      </c>
      <c r="CJ88" s="5">
        <v>0.71489999999999998</v>
      </c>
      <c r="CK88" s="5">
        <v>0.22439999999999999</v>
      </c>
      <c r="CL88" s="5">
        <v>0.88890000000000002</v>
      </c>
      <c r="CM88" s="5">
        <v>2.8999999999999998E-3</v>
      </c>
      <c r="CN88" s="4">
        <v>0.68489999999999995</v>
      </c>
      <c r="CO88" s="4">
        <v>0.82769999999999999</v>
      </c>
      <c r="CP88" s="4">
        <v>0.17100000000000001</v>
      </c>
      <c r="CQ88" s="4">
        <v>0.73029999999999995</v>
      </c>
      <c r="CR88" s="4">
        <v>1.2999999999999999E-3</v>
      </c>
      <c r="CS88" s="5">
        <v>0.62380000000000002</v>
      </c>
      <c r="CT88" s="5">
        <v>0.67830000000000001</v>
      </c>
      <c r="CU88" s="5">
        <v>0.21609999999999999</v>
      </c>
      <c r="CV88" s="5">
        <v>0.97170000000000001</v>
      </c>
      <c r="CW88" s="5">
        <v>3.5000000000000001E-3</v>
      </c>
      <c r="CX88" s="4">
        <v>0.62549999999999994</v>
      </c>
      <c r="CY88" s="4">
        <v>0.68420000000000003</v>
      </c>
      <c r="CZ88" s="4">
        <v>0.23269999999999999</v>
      </c>
      <c r="DA88" s="4">
        <v>0.95909999999999995</v>
      </c>
      <c r="DB88" s="4">
        <v>4.3E-3</v>
      </c>
      <c r="DC88" s="5">
        <v>0.62809999999999999</v>
      </c>
      <c r="DD88" s="5">
        <v>0.69289999999999996</v>
      </c>
      <c r="DE88" s="5">
        <v>0.24</v>
      </c>
      <c r="DF88" s="5">
        <v>0.93700000000000006</v>
      </c>
      <c r="DG88" s="5">
        <v>4.1999999999999997E-3</v>
      </c>
      <c r="DH88" s="4">
        <v>0.63770000000000004</v>
      </c>
      <c r="DI88" s="4">
        <v>0.71799999999999997</v>
      </c>
      <c r="DJ88" s="4">
        <v>0.2213</v>
      </c>
      <c r="DK88" s="4">
        <v>0.8891</v>
      </c>
      <c r="DL88" s="4">
        <v>3.0000000000000001E-3</v>
      </c>
      <c r="DM88" s="5">
        <v>0.68159999999999998</v>
      </c>
      <c r="DN88" s="5">
        <v>0.82350000000000001</v>
      </c>
      <c r="DO88" s="5">
        <v>0.16889999999999999</v>
      </c>
      <c r="DP88" s="5">
        <v>0.73070000000000002</v>
      </c>
      <c r="DQ88" s="5">
        <v>1.1999999999999999E-3</v>
      </c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>
        <v>0.63790000000000002</v>
      </c>
      <c r="EH88" s="5">
        <v>0.71719999999999995</v>
      </c>
      <c r="EI88" s="5">
        <v>0.2218</v>
      </c>
      <c r="EJ88" s="5">
        <v>0.88939999999999997</v>
      </c>
      <c r="EK88" s="5">
        <v>2.5999999999999999E-3</v>
      </c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>
        <v>0.63790000000000002</v>
      </c>
      <c r="FG88" s="4">
        <v>0.71709999999999996</v>
      </c>
      <c r="FH88" s="4">
        <v>0.22070000000000001</v>
      </c>
      <c r="FI88" s="4">
        <v>0.88990000000000002</v>
      </c>
      <c r="FJ88" s="4">
        <v>1.6000000000000001E-3</v>
      </c>
      <c r="FK88" s="5"/>
      <c r="FL88" s="5"/>
      <c r="FM88" s="5"/>
      <c r="FN88" s="5"/>
      <c r="FO88" s="5"/>
      <c r="FP88" s="4">
        <f t="shared" si="6"/>
        <v>0.63666428571428557</v>
      </c>
      <c r="FQ88" s="4">
        <f t="shared" si="7"/>
        <v>0.71309642857142852</v>
      </c>
      <c r="FR88" s="4">
        <f t="shared" si="8"/>
        <v>0.21993928571428573</v>
      </c>
      <c r="FS88" s="4">
        <f t="shared" si="9"/>
        <v>0.90306428571428554</v>
      </c>
      <c r="FT88" s="4">
        <f t="shared" si="10"/>
        <v>3.5535714285714294E-3</v>
      </c>
      <c r="FU88" s="1" t="e" cm="1">
        <f t="array" aca="1" ref="FU88" ca="1">CONCATENATE(INDIRECT(ADDRESS(1,MATCH(_xlfn.MINIFS(B88:FO88,metrics.est,"MAE"),B88:FO88,0)+1)), ", ", INDIRECT(ADDRESS(2,MATCH(_xlfn.MINIFS(B88:FO88,metrics.est,"MAE"),B88:FO88,0)+1)))</f>
        <v>#NAME?</v>
      </c>
      <c r="FV88" s="1" t="e" cm="1">
        <f t="array" aca="1" ref="FV88" ca="1">CONCATENATE(INDIRECT(ADDRESS(1,MATCH(_xlfn.MINIFS(B88:FO88,metrics.est,"MSE"),B88:FO88,0)+1)), ", ", INDIRECT(ADDRESS(2,MATCH(_xlfn.MINIFS(B88:FO88,metrics.est,"MSE"),B88:FO88,0)+1)))</f>
        <v>#NAME?</v>
      </c>
      <c r="FW88" s="1" t="e" cm="1">
        <f t="array" aca="1" ref="FW88" ca="1">CONCATENATE(INDIRECT(ADDRESS(1,MATCH(_xlfn.MAXIFS(B88:FO88,metrics.est,"R"),B88:FO88,0)+1)), ", ", INDIRECT(ADDRESS(2,MATCH(_xlfn.MAXIFS(B88:FO88,metrics.est,"R"),B88:FO88,0)+1)))</f>
        <v>#NAME?</v>
      </c>
      <c r="FX88" s="1" t="e" cm="1">
        <f t="array" aca="1" ref="FX88" ca="1">CONCATENATE(INDIRECT(ADDRESS(1,MATCH(_xlfn.MAXIFS(B88:FO88,metrics.est,"Coverage"),B88:FO88,0)+1)), ", ", INDIRECT(ADDRESS(2,MATCH(_xlfn.MAXIFS(B88:FO88,metrics.est,"Coverage"),B88:FO88,0)+1)))</f>
        <v>#NAME?</v>
      </c>
      <c r="FY88" s="1" t="e" cm="1">
        <f t="array" aca="1" ref="FY88" ca="1">CONCATENATE(INDIRECT(ADDRESS(1,MATCH(_xlfn.MINIFS(B88:FO88,metrics.est,"Time"),B88:FO88,0)+1)), ", ", INDIRECT(ADDRESS(2,MATCH(_xlfn.MINIFS(B88:FO88,metrics.est,"Time"),B88:FO88,0)+1)))</f>
        <v>#NAME?</v>
      </c>
    </row>
    <row r="89" spans="1:181" x14ac:dyDescent="0.3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>
        <v>0.62090000000000001</v>
      </c>
      <c r="BZ89" s="5">
        <v>0.68510000000000004</v>
      </c>
      <c r="CA89" s="5">
        <v>0.2369</v>
      </c>
      <c r="CB89" s="5">
        <v>0.95930000000000004</v>
      </c>
      <c r="CC89" s="5">
        <v>1.38E-2</v>
      </c>
      <c r="CD89" s="4">
        <v>0.62709999999999999</v>
      </c>
      <c r="CE89" s="4">
        <v>0.69630000000000003</v>
      </c>
      <c r="CF89" s="4">
        <v>0.2324</v>
      </c>
      <c r="CG89" s="4">
        <v>0.93869999999999998</v>
      </c>
      <c r="CH89" s="4">
        <v>1.1900000000000001E-2</v>
      </c>
      <c r="CI89" s="5">
        <v>0.63560000000000005</v>
      </c>
      <c r="CJ89" s="5">
        <v>0.71540000000000004</v>
      </c>
      <c r="CK89" s="5">
        <v>0.2205</v>
      </c>
      <c r="CL89" s="5">
        <v>0.88890000000000002</v>
      </c>
      <c r="CM89" s="5">
        <v>6.1000000000000004E-3</v>
      </c>
      <c r="CN89" s="4">
        <v>0.69030000000000002</v>
      </c>
      <c r="CO89" s="4">
        <v>0.84550000000000003</v>
      </c>
      <c r="CP89" s="4">
        <v>0.16059999999999999</v>
      </c>
      <c r="CQ89" s="4">
        <v>0.73029999999999995</v>
      </c>
      <c r="CR89" s="4">
        <v>1.6999999999999999E-3</v>
      </c>
      <c r="CS89" s="5">
        <v>0.62170000000000003</v>
      </c>
      <c r="CT89" s="5">
        <v>0.68079999999999996</v>
      </c>
      <c r="CU89" s="5">
        <v>0.22020000000000001</v>
      </c>
      <c r="CV89" s="5">
        <v>0.97170000000000001</v>
      </c>
      <c r="CW89" s="5">
        <v>1.09E-2</v>
      </c>
      <c r="CX89" s="4">
        <v>0.62339999999999995</v>
      </c>
      <c r="CY89" s="4">
        <v>0.6865</v>
      </c>
      <c r="CZ89" s="4">
        <v>0.23330000000000001</v>
      </c>
      <c r="DA89" s="4">
        <v>0.95909999999999995</v>
      </c>
      <c r="DB89" s="4">
        <v>1.2E-2</v>
      </c>
      <c r="DC89" s="5">
        <v>0.62660000000000005</v>
      </c>
      <c r="DD89" s="5">
        <v>0.69479999999999997</v>
      </c>
      <c r="DE89" s="5">
        <v>0.2394</v>
      </c>
      <c r="DF89" s="5">
        <v>0.93700000000000006</v>
      </c>
      <c r="DG89" s="5">
        <v>1.0800000000000001E-2</v>
      </c>
      <c r="DH89" s="4">
        <v>0.63619999999999999</v>
      </c>
      <c r="DI89" s="4">
        <v>0.71799999999999997</v>
      </c>
      <c r="DJ89" s="4">
        <v>0.21829999999999999</v>
      </c>
      <c r="DK89" s="4">
        <v>0.8891</v>
      </c>
      <c r="DL89" s="4">
        <v>6.1999999999999998E-3</v>
      </c>
      <c r="DM89" s="5">
        <v>0.68710000000000004</v>
      </c>
      <c r="DN89" s="5">
        <v>0.84060000000000001</v>
      </c>
      <c r="DO89" s="5">
        <v>0.15959999999999999</v>
      </c>
      <c r="DP89" s="5">
        <v>0.73070000000000002</v>
      </c>
      <c r="DQ89" s="5">
        <v>1.2999999999999999E-3</v>
      </c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>
        <v>0.63649999999999995</v>
      </c>
      <c r="EH89" s="5">
        <v>0.71719999999999995</v>
      </c>
      <c r="EI89" s="5">
        <v>0.21840000000000001</v>
      </c>
      <c r="EJ89" s="5">
        <v>0.88939999999999997</v>
      </c>
      <c r="EK89" s="5">
        <v>5.4999999999999997E-3</v>
      </c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>
        <v>0.63660000000000005</v>
      </c>
      <c r="FG89" s="4">
        <v>0.7177</v>
      </c>
      <c r="FH89" s="4">
        <v>0.2172</v>
      </c>
      <c r="FI89" s="4">
        <v>0.88990000000000002</v>
      </c>
      <c r="FJ89" s="4">
        <v>3.2000000000000002E-3</v>
      </c>
      <c r="FK89" s="5"/>
      <c r="FL89" s="5"/>
      <c r="FM89" s="5"/>
      <c r="FN89" s="5"/>
      <c r="FO89" s="5"/>
      <c r="FP89" s="4">
        <f t="shared" si="6"/>
        <v>0.63593928571428582</v>
      </c>
      <c r="FQ89" s="4">
        <f t="shared" si="7"/>
        <v>0.71682857142857148</v>
      </c>
      <c r="FR89" s="4">
        <f t="shared" si="8"/>
        <v>0.21788214285714289</v>
      </c>
      <c r="FS89" s="4">
        <f t="shared" si="9"/>
        <v>0.90306428571428554</v>
      </c>
      <c r="FT89" s="4">
        <f t="shared" si="10"/>
        <v>8.7428571428571442E-3</v>
      </c>
      <c r="FU89" s="1" t="e" cm="1">
        <f t="array" aca="1" ref="FU89" ca="1">CONCATENATE(INDIRECT(ADDRESS(1,MATCH(_xlfn.MINIFS(B89:FO89,metrics.est,"MAE"),B89:FO89,0)+1)), ", ", INDIRECT(ADDRESS(2,MATCH(_xlfn.MINIFS(B89:FO89,metrics.est,"MAE"),B89:FO89,0)+1)))</f>
        <v>#NAME?</v>
      </c>
      <c r="FV89" s="1" t="e" cm="1">
        <f t="array" aca="1" ref="FV89" ca="1">CONCATENATE(INDIRECT(ADDRESS(1,MATCH(_xlfn.MINIFS(B89:FO89,metrics.est,"MSE"),B89:FO89,0)+1)), ", ", INDIRECT(ADDRESS(2,MATCH(_xlfn.MINIFS(B89:FO89,metrics.est,"MSE"),B89:FO89,0)+1)))</f>
        <v>#NAME?</v>
      </c>
      <c r="FW89" s="1" t="e" cm="1">
        <f t="array" aca="1" ref="FW89" ca="1">CONCATENATE(INDIRECT(ADDRESS(1,MATCH(_xlfn.MAXIFS(B89:FO89,metrics.est,"R"),B89:FO89,0)+1)), ", ", INDIRECT(ADDRESS(2,MATCH(_xlfn.MAXIFS(B89:FO89,metrics.est,"R"),B89:FO89,0)+1)))</f>
        <v>#NAME?</v>
      </c>
      <c r="FX89" s="1" t="e" cm="1">
        <f t="array" aca="1" ref="FX89" ca="1">CONCATENATE(INDIRECT(ADDRESS(1,MATCH(_xlfn.MAXIFS(B89:FO89,metrics.est,"Coverage"),B89:FO89,0)+1)), ", ", INDIRECT(ADDRESS(2,MATCH(_xlfn.MAXIFS(B89:FO89,metrics.est,"Coverage"),B89:FO89,0)+1)))</f>
        <v>#NAME?</v>
      </c>
      <c r="FY89" s="1" t="e" cm="1">
        <f t="array" aca="1" ref="FY89" ca="1">CONCATENATE(INDIRECT(ADDRESS(1,MATCH(_xlfn.MINIFS(B89:FO89,metrics.est,"Time"),B89:FO89,0)+1)), ", ", INDIRECT(ADDRESS(2,MATCH(_xlfn.MINIFS(B89:FO89,metrics.est,"Time"),B89:FO89,0)+1)))</f>
        <v>#NAME?</v>
      </c>
    </row>
    <row r="90" spans="1:181" x14ac:dyDescent="0.3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>
        <v>0.61739999999999995</v>
      </c>
      <c r="BU90" s="4">
        <v>0.67210000000000003</v>
      </c>
      <c r="BV90" s="4">
        <v>0.221</v>
      </c>
      <c r="BW90" s="4">
        <v>0.97399999999999998</v>
      </c>
      <c r="BX90" s="4">
        <v>1.3100000000000001E-2</v>
      </c>
      <c r="BY90" s="5">
        <v>0.62139999999999995</v>
      </c>
      <c r="BZ90" s="5">
        <v>0.68389999999999995</v>
      </c>
      <c r="CA90" s="5">
        <v>0.24079999999999999</v>
      </c>
      <c r="CB90" s="5">
        <v>0.95930000000000004</v>
      </c>
      <c r="CC90" s="5">
        <v>1.54E-2</v>
      </c>
      <c r="CD90" s="4">
        <v>0.62790000000000001</v>
      </c>
      <c r="CE90" s="4">
        <v>0.69589999999999996</v>
      </c>
      <c r="CF90" s="4">
        <v>0.2354</v>
      </c>
      <c r="CG90" s="4">
        <v>0.93869999999999998</v>
      </c>
      <c r="CH90" s="4">
        <v>1.2999999999999999E-2</v>
      </c>
      <c r="CI90" s="5">
        <v>0.6371</v>
      </c>
      <c r="CJ90" s="5">
        <v>0.71750000000000003</v>
      </c>
      <c r="CK90" s="5">
        <v>0.2218</v>
      </c>
      <c r="CL90" s="5">
        <v>0.88890000000000002</v>
      </c>
      <c r="CM90" s="5">
        <v>6.4000000000000003E-3</v>
      </c>
      <c r="CN90" s="4">
        <v>0.69289999999999996</v>
      </c>
      <c r="CO90" s="4">
        <v>0.85140000000000005</v>
      </c>
      <c r="CP90" s="4">
        <v>0.16189999999999999</v>
      </c>
      <c r="CQ90" s="4">
        <v>0.73029999999999995</v>
      </c>
      <c r="CR90" s="4">
        <v>1.8E-3</v>
      </c>
      <c r="CS90" s="5">
        <v>0.62190000000000001</v>
      </c>
      <c r="CT90" s="5">
        <v>0.67900000000000005</v>
      </c>
      <c r="CU90" s="5">
        <v>0.22459999999999999</v>
      </c>
      <c r="CV90" s="5">
        <v>0.97170000000000001</v>
      </c>
      <c r="CW90" s="5">
        <v>1.18E-2</v>
      </c>
      <c r="CX90" s="4">
        <v>0.62390000000000001</v>
      </c>
      <c r="CY90" s="4">
        <v>0.68510000000000004</v>
      </c>
      <c r="CZ90" s="4">
        <v>0.2361</v>
      </c>
      <c r="DA90" s="4">
        <v>0.95909999999999995</v>
      </c>
      <c r="DB90" s="4">
        <v>1.32E-2</v>
      </c>
      <c r="DC90" s="5">
        <v>0.62729999999999997</v>
      </c>
      <c r="DD90" s="5">
        <v>0.69440000000000002</v>
      </c>
      <c r="DE90" s="5">
        <v>0.24210000000000001</v>
      </c>
      <c r="DF90" s="5">
        <v>0.93700000000000006</v>
      </c>
      <c r="DG90" s="5">
        <v>1.1599999999999999E-2</v>
      </c>
      <c r="DH90" s="4">
        <v>0.63759999999999994</v>
      </c>
      <c r="DI90" s="4">
        <v>0.71950000000000003</v>
      </c>
      <c r="DJ90" s="4">
        <v>0.2198</v>
      </c>
      <c r="DK90" s="4">
        <v>0.8891</v>
      </c>
      <c r="DL90" s="4">
        <v>6.6E-3</v>
      </c>
      <c r="DM90" s="5">
        <v>0.68959999999999999</v>
      </c>
      <c r="DN90" s="5">
        <v>0.84660000000000002</v>
      </c>
      <c r="DO90" s="5">
        <v>0.16039999999999999</v>
      </c>
      <c r="DP90" s="5">
        <v>0.73070000000000002</v>
      </c>
      <c r="DQ90" s="5">
        <v>1E-3</v>
      </c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>
        <v>0.63800000000000001</v>
      </c>
      <c r="EH90" s="5">
        <v>0.71919999999999995</v>
      </c>
      <c r="EI90" s="5">
        <v>0.2195</v>
      </c>
      <c r="EJ90" s="5">
        <v>0.88939999999999997</v>
      </c>
      <c r="EK90" s="5">
        <v>5.7999999999999996E-3</v>
      </c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>
        <v>0.6381</v>
      </c>
      <c r="FG90" s="4">
        <v>0.71940000000000004</v>
      </c>
      <c r="FH90" s="4">
        <v>0.2185</v>
      </c>
      <c r="FI90" s="4">
        <v>0.88990000000000002</v>
      </c>
      <c r="FJ90" s="4">
        <v>3.3E-3</v>
      </c>
      <c r="FK90" s="5"/>
      <c r="FL90" s="5"/>
      <c r="FM90" s="5"/>
      <c r="FN90" s="5"/>
      <c r="FO90" s="5"/>
      <c r="FP90" s="4">
        <f t="shared" ref="FP90" si="11">AVERAGEIFS(B90:FO90,metrics.est,"MAE")</f>
        <v>0.63703928571428581</v>
      </c>
      <c r="FQ90" s="4">
        <f t="shared" ref="FQ90" si="12">AVERAGEIFS(B90:FO90,metrics.est,"MSE")</f>
        <v>0.71764642857142857</v>
      </c>
      <c r="FR90" s="4">
        <f t="shared" ref="FR90" si="13">AVERAGEIFS(B90:FO90,metrics.est,"R")</f>
        <v>0.22049999999999997</v>
      </c>
      <c r="FS90" s="4">
        <f t="shared" ref="FS90" si="14">AVERAGEIFS(B90:FO90,metrics.est,"Coverage")</f>
        <v>0.90306428571428554</v>
      </c>
      <c r="FT90" s="4">
        <f t="shared" ref="FT90" si="15">AVERAGEIFS(B90:FO90,metrics.est,"Time")</f>
        <v>9.1642857142857134E-3</v>
      </c>
      <c r="FU90" s="1" t="e" cm="1">
        <f t="array" aca="1" ref="FU90" ca="1">CONCATENATE(INDIRECT(ADDRESS(1,MATCH(_xlfn.MINIFS(B90:FO90,metrics.est,"MAE"),B90:FO90,0)+1)), ", ", INDIRECT(ADDRESS(2,MATCH(_xlfn.MINIFS(B90:FO90,metrics.est,"MAE"),B90:FO90,0)+1)))</f>
        <v>#NAME?</v>
      </c>
      <c r="FV90" s="1" t="e" cm="1">
        <f t="array" aca="1" ref="FV90" ca="1">CONCATENATE(INDIRECT(ADDRESS(1,MATCH(_xlfn.MINIFS(B90:FO90,metrics.est,"MSE"),B90:FO90,0)+1)), ", ", INDIRECT(ADDRESS(2,MATCH(_xlfn.MINIFS(B90:FO90,metrics.est,"MSE"),B90:FO90,0)+1)))</f>
        <v>#NAME?</v>
      </c>
      <c r="FW90" s="1" t="e" cm="1">
        <f t="array" aca="1" ref="FW90" ca="1">CONCATENATE(INDIRECT(ADDRESS(1,MATCH(_xlfn.MAXIFS(B90:FO90,metrics.est,"R"),B90:FO90,0)+1)), ", ", INDIRECT(ADDRESS(2,MATCH(_xlfn.MAXIFS(B90:FO90,metrics.est,"R"),B90:FO90,0)+1)))</f>
        <v>#NAME?</v>
      </c>
      <c r="FX90" s="1" t="e" cm="1">
        <f t="array" aca="1" ref="FX90" ca="1">CONCATENATE(INDIRECT(ADDRESS(1,MATCH(_xlfn.MAXIFS(B90:FO90,metrics.est,"Coverage"),B90:FO90,0)+1)), ", ", INDIRECT(ADDRESS(2,MATCH(_xlfn.MAXIFS(B90:FO90,metrics.est,"Coverage"),B90:FO90,0)+1)))</f>
        <v>#NAME?</v>
      </c>
      <c r="FY90" s="1" t="e" cm="1">
        <f t="array" aca="1" ref="FY90" ca="1">CONCATENATE(INDIRECT(ADDRESS(1,MATCH(_xlfn.MINIFS(B90:FO90,metrics.est,"Time"),B90:FO90,0)+1)), ", ", INDIRECT(ADDRESS(2,MATCH(_xlfn.MINIFS(B90:FO90,metrics.est,"Time"),B90:FO90,0)+1)))</f>
        <v>#NAME?</v>
      </c>
    </row>
    <row r="91" spans="1:181" x14ac:dyDescent="0.3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>
        <v>0.61839999999999995</v>
      </c>
      <c r="BU91" s="4">
        <v>0.67490000000000006</v>
      </c>
      <c r="BV91" s="4">
        <v>0.22009999999999999</v>
      </c>
      <c r="BW91" s="4">
        <v>0.97399999999999998</v>
      </c>
      <c r="BX91" s="4">
        <v>1.32E-2</v>
      </c>
      <c r="BY91" s="5">
        <v>0.62209999999999999</v>
      </c>
      <c r="BZ91" s="5">
        <v>0.68589999999999995</v>
      </c>
      <c r="CA91" s="5">
        <v>0.23949999999999999</v>
      </c>
      <c r="CB91" s="5">
        <v>0.95930000000000004</v>
      </c>
      <c r="CC91" s="5">
        <v>1.5299999999999999E-2</v>
      </c>
      <c r="CD91" s="4">
        <v>0.62839999999999996</v>
      </c>
      <c r="CE91" s="4">
        <v>0.69720000000000004</v>
      </c>
      <c r="CF91" s="4">
        <v>0.23419999999999999</v>
      </c>
      <c r="CG91" s="4">
        <v>0.93869999999999998</v>
      </c>
      <c r="CH91" s="4">
        <v>1.32E-2</v>
      </c>
      <c r="CI91" s="5">
        <v>0.63729999999999998</v>
      </c>
      <c r="CJ91" s="5">
        <v>0.7177</v>
      </c>
      <c r="CK91" s="5">
        <v>0.22140000000000001</v>
      </c>
      <c r="CL91" s="5">
        <v>0.88890000000000002</v>
      </c>
      <c r="CM91" s="5">
        <v>6.6E-3</v>
      </c>
      <c r="CN91" s="4">
        <v>0.69240000000000002</v>
      </c>
      <c r="CO91" s="4">
        <v>0.85009999999999997</v>
      </c>
      <c r="CP91" s="4">
        <v>0.16189999999999999</v>
      </c>
      <c r="CQ91" s="4">
        <v>0.73029999999999995</v>
      </c>
      <c r="CR91" s="4">
        <v>1.8E-3</v>
      </c>
      <c r="CS91" s="5">
        <v>0.62290000000000001</v>
      </c>
      <c r="CT91" s="5">
        <v>0.68169999999999997</v>
      </c>
      <c r="CU91" s="5">
        <v>0.2225</v>
      </c>
      <c r="CV91" s="5">
        <v>0.97170000000000001</v>
      </c>
      <c r="CW91" s="5">
        <v>1.17E-2</v>
      </c>
      <c r="CX91" s="4">
        <v>0.62460000000000004</v>
      </c>
      <c r="CY91" s="4">
        <v>0.68710000000000004</v>
      </c>
      <c r="CZ91" s="4">
        <v>0.2351</v>
      </c>
      <c r="DA91" s="4">
        <v>0.95909999999999995</v>
      </c>
      <c r="DB91" s="4">
        <v>1.3100000000000001E-2</v>
      </c>
      <c r="DC91" s="5">
        <v>0.62790000000000001</v>
      </c>
      <c r="DD91" s="5">
        <v>0.69589999999999996</v>
      </c>
      <c r="DE91" s="5">
        <v>0.24079999999999999</v>
      </c>
      <c r="DF91" s="5">
        <v>0.93700000000000006</v>
      </c>
      <c r="DG91" s="5">
        <v>1.15E-2</v>
      </c>
      <c r="DH91" s="4">
        <v>0.63780000000000003</v>
      </c>
      <c r="DI91" s="4">
        <v>0.72</v>
      </c>
      <c r="DJ91" s="4">
        <v>0.21909999999999999</v>
      </c>
      <c r="DK91" s="4">
        <v>0.8891</v>
      </c>
      <c r="DL91" s="4">
        <v>6.4999999999999997E-3</v>
      </c>
      <c r="DM91" s="5">
        <v>0.68910000000000005</v>
      </c>
      <c r="DN91" s="5">
        <v>0.84519999999999995</v>
      </c>
      <c r="DO91" s="5">
        <v>0.16039999999999999</v>
      </c>
      <c r="DP91" s="5">
        <v>0.73070000000000002</v>
      </c>
      <c r="DQ91" s="5">
        <v>1E-3</v>
      </c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>
        <v>0.63819999999999999</v>
      </c>
      <c r="EH91" s="5">
        <v>0.71960000000000002</v>
      </c>
      <c r="EI91" s="5">
        <v>0.21890000000000001</v>
      </c>
      <c r="EJ91" s="5">
        <v>0.88939999999999997</v>
      </c>
      <c r="EK91" s="5">
        <v>5.7999999999999996E-3</v>
      </c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>
        <v>0.63829999999999998</v>
      </c>
      <c r="FG91" s="4">
        <v>0.7198</v>
      </c>
      <c r="FH91" s="4">
        <v>0.21790000000000001</v>
      </c>
      <c r="FI91" s="4">
        <v>0.88990000000000002</v>
      </c>
      <c r="FJ91" s="4">
        <v>4.0000000000000001E-3</v>
      </c>
      <c r="FK91" s="5"/>
      <c r="FL91" s="5"/>
      <c r="FM91" s="5"/>
      <c r="FN91" s="5"/>
      <c r="FO91" s="5"/>
      <c r="FP91" s="4">
        <f t="shared" ref="FP91" si="16">AVERAGEIFS(B91:FO91,metrics.est,"MAE")</f>
        <v>0.63741071428571416</v>
      </c>
      <c r="FQ91" s="4">
        <f t="shared" ref="FQ91" si="17">AVERAGEIFS(B91:FO91,metrics.est,"MSE")</f>
        <v>0.71859642857142858</v>
      </c>
      <c r="FR91" s="4">
        <f t="shared" ref="FR91" si="18">AVERAGEIFS(B91:FO91,metrics.est,"R")</f>
        <v>0.21941071428571432</v>
      </c>
      <c r="FS91" s="4">
        <f t="shared" ref="FS91" si="19">AVERAGEIFS(B91:FO91,metrics.est,"Coverage")</f>
        <v>0.90306428571428554</v>
      </c>
      <c r="FT91" s="4">
        <f t="shared" ref="FT91" si="20">AVERAGEIFS(B91:FO91,metrics.est,"Time")</f>
        <v>9.2035714285714307E-3</v>
      </c>
      <c r="FU91" s="1" t="e" cm="1">
        <f t="array" aca="1" ref="FU91" ca="1">CONCATENATE(INDIRECT(ADDRESS(1,MATCH(_xlfn.MINIFS(B91:FO91,metrics.est,"MAE"),B91:FO91,0)+1)), ", ", INDIRECT(ADDRESS(2,MATCH(_xlfn.MINIFS(B91:FO91,metrics.est,"MAE"),B91:FO91,0)+1)))</f>
        <v>#NAME?</v>
      </c>
      <c r="FV91" s="1" t="e" cm="1">
        <f t="array" aca="1" ref="FV91" ca="1">CONCATENATE(INDIRECT(ADDRESS(1,MATCH(_xlfn.MINIFS(B91:FO91,metrics.est,"MSE"),B91:FO91,0)+1)), ", ", INDIRECT(ADDRESS(2,MATCH(_xlfn.MINIFS(B91:FO91,metrics.est,"MSE"),B91:FO91,0)+1)))</f>
        <v>#NAME?</v>
      </c>
      <c r="FW91" s="1" t="e" cm="1">
        <f t="array" aca="1" ref="FW91" ca="1">CONCATENATE(INDIRECT(ADDRESS(1,MATCH(_xlfn.MAXIFS(B91:FO91,metrics.est,"R"),B91:FO91,0)+1)), ", ", INDIRECT(ADDRESS(2,MATCH(_xlfn.MAXIFS(B91:FO91,metrics.est,"R"),B91:FO91,0)+1)))</f>
        <v>#NAME?</v>
      </c>
      <c r="FX91" s="1" t="e" cm="1">
        <f t="array" aca="1" ref="FX91" ca="1">CONCATENATE(INDIRECT(ADDRESS(1,MATCH(_xlfn.MAXIFS(B91:FO91,metrics.est,"Coverage"),B91:FO91,0)+1)), ", ", INDIRECT(ADDRESS(2,MATCH(_xlfn.MAXIFS(B91:FO91,metrics.est,"Coverage"),B91:FO91,0)+1)))</f>
        <v>#NAME?</v>
      </c>
      <c r="FY91" s="1" t="e" cm="1">
        <f t="array" aca="1" ref="FY91" ca="1">CONCATENATE(INDIRECT(ADDRESS(1,MATCH(_xlfn.MINIFS(B91:FO91,metrics.est,"Time"),B91:FO91,0)+1)), ", ", INDIRECT(ADDRESS(2,MATCH(_xlfn.MINIFS(B91:FO91,metrics.est,"Time"),B91:FO91,0)+1)))</f>
        <v>#NAME?</v>
      </c>
    </row>
    <row r="92" spans="1:181" x14ac:dyDescent="0.3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>
        <v>0.61760000000000004</v>
      </c>
      <c r="BU92" s="4">
        <v>0.67059999999999997</v>
      </c>
      <c r="BV92" s="4">
        <v>0.22140000000000001</v>
      </c>
      <c r="BW92" s="4">
        <v>0.97399999999999998</v>
      </c>
      <c r="BX92" s="4">
        <v>6.4000000000000003E-3</v>
      </c>
      <c r="BY92" s="5">
        <v>0.62150000000000005</v>
      </c>
      <c r="BZ92" s="5">
        <v>0.68259999999999998</v>
      </c>
      <c r="CA92" s="5">
        <v>0.24079999999999999</v>
      </c>
      <c r="CB92" s="5">
        <v>0.95930000000000004</v>
      </c>
      <c r="CC92" s="5">
        <v>7.7000000000000002E-3</v>
      </c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>
        <v>0.63739999999999997</v>
      </c>
      <c r="CJ92" s="5">
        <v>0.71750000000000003</v>
      </c>
      <c r="CK92" s="5">
        <v>0.221</v>
      </c>
      <c r="CL92" s="5">
        <v>0.88890000000000002</v>
      </c>
      <c r="CM92" s="5">
        <v>3.8999999999999998E-3</v>
      </c>
      <c r="CN92" s="4">
        <v>0.69269999999999998</v>
      </c>
      <c r="CO92" s="4">
        <v>0.8508</v>
      </c>
      <c r="CP92" s="4">
        <v>0.16170000000000001</v>
      </c>
      <c r="CQ92" s="4">
        <v>0.73029999999999995</v>
      </c>
      <c r="CR92" s="4">
        <v>1.4E-3</v>
      </c>
      <c r="CS92" s="5">
        <v>0.62190000000000001</v>
      </c>
      <c r="CT92" s="5">
        <v>0.67769999999999997</v>
      </c>
      <c r="CU92" s="5">
        <v>0.22320000000000001</v>
      </c>
      <c r="CV92" s="5">
        <v>0.97170000000000001</v>
      </c>
      <c r="CW92" s="5">
        <v>5.7999999999999996E-3</v>
      </c>
      <c r="CX92" s="4">
        <v>0.62419999999999998</v>
      </c>
      <c r="CY92" s="4">
        <v>0.6845</v>
      </c>
      <c r="CZ92" s="4">
        <v>0.23649999999999999</v>
      </c>
      <c r="DA92" s="4">
        <v>0.95909999999999995</v>
      </c>
      <c r="DB92" s="4">
        <v>6.7999999999999996E-3</v>
      </c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>
        <v>0.63800000000000001</v>
      </c>
      <c r="DI92" s="4">
        <v>0.71989999999999998</v>
      </c>
      <c r="DJ92" s="4">
        <v>0.21909999999999999</v>
      </c>
      <c r="DK92" s="4">
        <v>0.8891</v>
      </c>
      <c r="DL92" s="4">
        <v>3.8999999999999998E-3</v>
      </c>
      <c r="DM92" s="5">
        <v>0.68940000000000001</v>
      </c>
      <c r="DN92" s="5">
        <v>0.8458</v>
      </c>
      <c r="DO92" s="5">
        <v>0.16020000000000001</v>
      </c>
      <c r="DP92" s="5">
        <v>0.73070000000000002</v>
      </c>
      <c r="DQ92" s="5">
        <v>8.0000000000000004E-4</v>
      </c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>
        <v>0.63829999999999998</v>
      </c>
      <c r="EH92" s="5">
        <v>0.71930000000000005</v>
      </c>
      <c r="EI92" s="5">
        <v>0.21879999999999999</v>
      </c>
      <c r="EJ92" s="5">
        <v>0.88939999999999997</v>
      </c>
      <c r="EK92" s="5">
        <v>3.5000000000000001E-3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>
        <v>0.63839999999999997</v>
      </c>
      <c r="FG92" s="4">
        <v>0.71960000000000002</v>
      </c>
      <c r="FH92" s="4">
        <v>0.2177</v>
      </c>
      <c r="FI92" s="4">
        <v>0.88990000000000002</v>
      </c>
      <c r="FJ92" s="4">
        <v>2.5000000000000001E-3</v>
      </c>
      <c r="FK92" s="5"/>
      <c r="FL92" s="5"/>
      <c r="FM92" s="5"/>
      <c r="FN92" s="5"/>
      <c r="FO92" s="5"/>
      <c r="FP92" s="4">
        <f t="shared" si="6"/>
        <v>0.63721071428571441</v>
      </c>
      <c r="FQ92" s="4">
        <f t="shared" si="7"/>
        <v>0.71712500000000012</v>
      </c>
      <c r="FR92" s="4">
        <f t="shared" si="8"/>
        <v>0.22003928571428569</v>
      </c>
      <c r="FS92" s="4">
        <f t="shared" si="9"/>
        <v>0.90306428571428554</v>
      </c>
      <c r="FT92" s="4">
        <f t="shared" si="10"/>
        <v>4.8107142857142854E-3</v>
      </c>
      <c r="FU92" s="1" t="e" cm="1">
        <f t="array" aca="1" ref="FU92" ca="1">CONCATENATE(INDIRECT(ADDRESS(1,MATCH(_xlfn.MINIFS(B92:FO92,metrics.est,"MAE"),B92:FO92,0)+1)), ", ", INDIRECT(ADDRESS(2,MATCH(_xlfn.MINIFS(B92:FO92,metrics.est,"MAE"),B92:FO92,0)+1)))</f>
        <v>#NAME?</v>
      </c>
      <c r="FV92" s="1" t="e" cm="1">
        <f t="array" aca="1" ref="FV92" ca="1">CONCATENATE(INDIRECT(ADDRESS(1,MATCH(_xlfn.MINIFS(B92:FO92,metrics.est,"MSE"),B92:FO92,0)+1)), ", ", INDIRECT(ADDRESS(2,MATCH(_xlfn.MINIFS(B92:FO92,metrics.est,"MSE"),B92:FO92,0)+1)))</f>
        <v>#NAME?</v>
      </c>
      <c r="FW92" s="1" t="e" cm="1">
        <f t="array" aca="1" ref="FW92" ca="1">CONCATENATE(INDIRECT(ADDRESS(1,MATCH(_xlfn.MAXIFS(B92:FO92,metrics.est,"R"),B92:FO92,0)+1)), ", ", INDIRECT(ADDRESS(2,MATCH(_xlfn.MAXIFS(B92:FO92,metrics.est,"R"),B92:FO92,0)+1)))</f>
        <v>#NAME?</v>
      </c>
      <c r="FX92" s="1" t="e" cm="1">
        <f t="array" aca="1" ref="FX92" ca="1">CONCATENATE(INDIRECT(ADDRESS(1,MATCH(_xlfn.MAXIFS(B92:FO92,metrics.est,"Coverage"),B92:FO92,0)+1)), ", ", INDIRECT(ADDRESS(2,MATCH(_xlfn.MAXIFS(B92:FO92,metrics.est,"Coverage"),B92:FO92,0)+1)))</f>
        <v>#NAME?</v>
      </c>
      <c r="FY92" s="1" t="e" cm="1">
        <f t="array" aca="1" ref="FY92" ca="1">CONCATENATE(INDIRECT(ADDRESS(1,MATCH(_xlfn.MINIFS(B92:FO92,metrics.est,"Time"),B92:FO92,0)+1)), ", ", INDIRECT(ADDRESS(2,MATCH(_xlfn.MINIFS(B92:FO92,metrics.est,"Time"),B92:FO92,0)+1)))</f>
        <v>#NAME?</v>
      </c>
    </row>
    <row r="93" spans="1:181" x14ac:dyDescent="0.3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>
        <v>0.6371</v>
      </c>
      <c r="BU93" s="4">
        <v>0.70909999999999995</v>
      </c>
      <c r="BV93" s="4">
        <v>0.18790000000000001</v>
      </c>
      <c r="BW93" s="4">
        <v>0.97640000000000005</v>
      </c>
      <c r="BX93" s="4">
        <v>0.20300000000000001</v>
      </c>
      <c r="BY93" s="5">
        <v>0.6411</v>
      </c>
      <c r="BZ93" s="5">
        <v>0.72019999999999995</v>
      </c>
      <c r="CA93" s="5">
        <v>0.21329999999999999</v>
      </c>
      <c r="CB93" s="5">
        <v>0.96379999999999999</v>
      </c>
      <c r="CC93" s="5">
        <v>0.1182</v>
      </c>
      <c r="CD93" s="4">
        <v>0.64739999999999998</v>
      </c>
      <c r="CE93" s="4">
        <v>0.73209999999999997</v>
      </c>
      <c r="CF93" s="4">
        <v>0.21540000000000001</v>
      </c>
      <c r="CG93" s="4">
        <v>0.94869999999999999</v>
      </c>
      <c r="CH93" s="4">
        <v>7.1999999999999995E-2</v>
      </c>
      <c r="CI93" s="5">
        <v>0.65749999999999997</v>
      </c>
      <c r="CJ93" s="5">
        <v>0.76119999999999999</v>
      </c>
      <c r="CK93" s="5">
        <v>0.2155</v>
      </c>
      <c r="CL93" s="5">
        <v>0.91800000000000004</v>
      </c>
      <c r="CM93" s="5">
        <v>2.8000000000000001E-2</v>
      </c>
      <c r="CN93" s="4">
        <v>0.70050000000000001</v>
      </c>
      <c r="CO93" s="4">
        <v>0.8669</v>
      </c>
      <c r="CP93" s="4">
        <v>0.18629999999999999</v>
      </c>
      <c r="CQ93" s="4">
        <v>0.80389999999999995</v>
      </c>
      <c r="CR93" s="4">
        <v>5.1000000000000004E-3</v>
      </c>
      <c r="CS93" s="5">
        <v>0.64300000000000002</v>
      </c>
      <c r="CT93" s="5">
        <v>0.71930000000000005</v>
      </c>
      <c r="CU93" s="5">
        <v>0.19389999999999999</v>
      </c>
      <c r="CV93" s="5">
        <v>0.9738</v>
      </c>
      <c r="CW93" s="5">
        <v>0.18010000000000001</v>
      </c>
      <c r="CX93" s="4">
        <v>0.64329999999999998</v>
      </c>
      <c r="CY93" s="4">
        <v>0.72009999999999996</v>
      </c>
      <c r="CZ93" s="4">
        <v>0.21179999999999999</v>
      </c>
      <c r="DA93" s="4">
        <v>0.96350000000000002</v>
      </c>
      <c r="DB93" s="4">
        <v>0.1062</v>
      </c>
      <c r="DC93" s="5">
        <v>0.6462</v>
      </c>
      <c r="DD93" s="5">
        <v>0.7288</v>
      </c>
      <c r="DE93" s="5">
        <v>0.22239999999999999</v>
      </c>
      <c r="DF93" s="5">
        <v>0.94699999999999995</v>
      </c>
      <c r="DG93" s="5">
        <v>6.7900000000000002E-2</v>
      </c>
      <c r="DH93" s="4">
        <v>0.6573</v>
      </c>
      <c r="DI93" s="4">
        <v>0.76</v>
      </c>
      <c r="DJ93" s="4">
        <v>0.21240000000000001</v>
      </c>
      <c r="DK93" s="4">
        <v>0.91779999999999995</v>
      </c>
      <c r="DL93" s="4">
        <v>2.53E-2</v>
      </c>
      <c r="DM93" s="5">
        <v>0.69810000000000005</v>
      </c>
      <c r="DN93" s="5">
        <v>0.86450000000000005</v>
      </c>
      <c r="DO93" s="5">
        <v>0.1835</v>
      </c>
      <c r="DP93" s="5">
        <v>0.80500000000000005</v>
      </c>
      <c r="DQ93" s="5">
        <v>2.7000000000000001E-3</v>
      </c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>
        <v>0.65810000000000002</v>
      </c>
      <c r="EH93" s="5">
        <v>0.76129999999999998</v>
      </c>
      <c r="EI93" s="5">
        <v>0.21210000000000001</v>
      </c>
      <c r="EJ93" s="5">
        <v>0.91779999999999995</v>
      </c>
      <c r="EK93" s="5">
        <v>2.63E-2</v>
      </c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>
        <v>0.65810000000000002</v>
      </c>
      <c r="FG93" s="4">
        <v>0.76090000000000002</v>
      </c>
      <c r="FH93" s="4">
        <v>0.21190000000000001</v>
      </c>
      <c r="FI93" s="4">
        <v>0.91859999999999997</v>
      </c>
      <c r="FJ93" s="4">
        <v>1.6799999999999999E-2</v>
      </c>
      <c r="FK93" s="5"/>
      <c r="FL93" s="5"/>
      <c r="FM93" s="5"/>
      <c r="FN93" s="5"/>
      <c r="FO93" s="5"/>
      <c r="FP93" s="4">
        <f t="shared" si="6"/>
        <v>0.65527500000000016</v>
      </c>
      <c r="FQ93" s="4">
        <f t="shared" si="7"/>
        <v>0.75351428571428569</v>
      </c>
      <c r="FR93" s="4">
        <f t="shared" si="8"/>
        <v>0.20853214285714289</v>
      </c>
      <c r="FS93" s="4">
        <f t="shared" si="9"/>
        <v>0.92561071428571429</v>
      </c>
      <c r="FT93" s="4">
        <f t="shared" si="10"/>
        <v>8.0646428571428577E-2</v>
      </c>
      <c r="FU93" s="1" t="e" cm="1">
        <f t="array" aca="1" ref="FU93" ca="1">CONCATENATE(INDIRECT(ADDRESS(1,MATCH(_xlfn.MINIFS(B93:FO93,metrics.est,"MAE"),B93:FO93,0)+1)), ", ", INDIRECT(ADDRESS(2,MATCH(_xlfn.MINIFS(B93:FO93,metrics.est,"MAE"),B93:FO93,0)+1)))</f>
        <v>#NAME?</v>
      </c>
      <c r="FV93" s="1" t="e" cm="1">
        <f t="array" aca="1" ref="FV93" ca="1">CONCATENATE(INDIRECT(ADDRESS(1,MATCH(_xlfn.MINIFS(B93:FO93,metrics.est,"MSE"),B93:FO93,0)+1)), ", ", INDIRECT(ADDRESS(2,MATCH(_xlfn.MINIFS(B93:FO93,metrics.est,"MSE"),B93:FO93,0)+1)))</f>
        <v>#NAME?</v>
      </c>
      <c r="FW93" s="1" t="e" cm="1">
        <f t="array" aca="1" ref="FW93" ca="1">CONCATENATE(INDIRECT(ADDRESS(1,MATCH(_xlfn.MAXIFS(B93:FO93,metrics.est,"R"),B93:FO93,0)+1)), ", ", INDIRECT(ADDRESS(2,MATCH(_xlfn.MAXIFS(B93:FO93,metrics.est,"R"),B93:FO93,0)+1)))</f>
        <v>#NAME?</v>
      </c>
      <c r="FX93" s="1" t="e" cm="1">
        <f t="array" aca="1" ref="FX93" ca="1">CONCATENATE(INDIRECT(ADDRESS(1,MATCH(_xlfn.MAXIFS(B93:FO93,metrics.est,"Coverage"),B93:FO93,0)+1)), ", ", INDIRECT(ADDRESS(2,MATCH(_xlfn.MAXIFS(B93:FO93,metrics.est,"Coverage"),B93:FO93,0)+1)))</f>
        <v>#NAME?</v>
      </c>
      <c r="FY93" s="1" t="e" cm="1">
        <f t="array" aca="1" ref="FY93" ca="1">CONCATENATE(INDIRECT(ADDRESS(1,MATCH(_xlfn.MINIFS(B93:FO93,metrics.est,"Time"),B93:FO93,0)+1)), ", ", INDIRECT(ADDRESS(2,MATCH(_xlfn.MINIFS(B93:FO93,metrics.est,"Time"),B93:FO93,0)+1)))</f>
        <v>#NAME?</v>
      </c>
    </row>
    <row r="94" spans="1:181" x14ac:dyDescent="0.3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>
        <v>0.62180000000000002</v>
      </c>
      <c r="BU94" s="4">
        <v>0.68</v>
      </c>
      <c r="BV94" s="4">
        <v>0.2044</v>
      </c>
      <c r="BW94" s="4">
        <v>0.97399999999999998</v>
      </c>
      <c r="BX94" s="4">
        <v>1.0800000000000001E-2</v>
      </c>
      <c r="BY94" s="5">
        <v>0.62429999999999997</v>
      </c>
      <c r="BZ94" s="5">
        <v>0.68810000000000004</v>
      </c>
      <c r="CA94" s="5">
        <v>0.22070000000000001</v>
      </c>
      <c r="CB94" s="5">
        <v>0.95930000000000004</v>
      </c>
      <c r="CC94" s="5">
        <v>1.2500000000000001E-2</v>
      </c>
      <c r="CD94" s="4">
        <v>0.62919999999999998</v>
      </c>
      <c r="CE94" s="4">
        <v>0.69610000000000005</v>
      </c>
      <c r="CF94" s="4">
        <v>0.2195</v>
      </c>
      <c r="CG94" s="4">
        <v>0.93869999999999998</v>
      </c>
      <c r="CH94" s="4">
        <v>1.09E-2</v>
      </c>
      <c r="CI94" s="5">
        <v>0.63519999999999999</v>
      </c>
      <c r="CJ94" s="5">
        <v>0.71030000000000004</v>
      </c>
      <c r="CK94" s="5">
        <v>0.21640000000000001</v>
      </c>
      <c r="CL94" s="5">
        <v>0.88890000000000002</v>
      </c>
      <c r="CM94" s="5">
        <v>5.8999999999999999E-3</v>
      </c>
      <c r="CN94" s="4">
        <v>0.6734</v>
      </c>
      <c r="CO94" s="4">
        <v>0.79659999999999997</v>
      </c>
      <c r="CP94" s="4">
        <v>0.18290000000000001</v>
      </c>
      <c r="CQ94" s="4">
        <v>0.73029999999999995</v>
      </c>
      <c r="CR94" s="4">
        <v>1.6000000000000001E-3</v>
      </c>
      <c r="CS94" s="5">
        <v>0.62570000000000003</v>
      </c>
      <c r="CT94" s="5">
        <v>0.68559999999999999</v>
      </c>
      <c r="CU94" s="5">
        <v>0.2051</v>
      </c>
      <c r="CV94" s="5">
        <v>0.97170000000000001</v>
      </c>
      <c r="CW94" s="5">
        <v>9.7999999999999997E-3</v>
      </c>
      <c r="CX94" s="4">
        <v>0.627</v>
      </c>
      <c r="CY94" s="4">
        <v>0.69010000000000005</v>
      </c>
      <c r="CZ94" s="4">
        <v>0.21879999999999999</v>
      </c>
      <c r="DA94" s="4">
        <v>0.95909999999999995</v>
      </c>
      <c r="DB94" s="4">
        <v>1.0999999999999999E-2</v>
      </c>
      <c r="DC94" s="5">
        <v>0.62860000000000005</v>
      </c>
      <c r="DD94" s="5">
        <v>0.69479999999999997</v>
      </c>
      <c r="DE94" s="5">
        <v>0.22639999999999999</v>
      </c>
      <c r="DF94" s="5">
        <v>0.93700000000000006</v>
      </c>
      <c r="DG94" s="5">
        <v>9.7999999999999997E-3</v>
      </c>
      <c r="DH94" s="4">
        <v>0.63629999999999998</v>
      </c>
      <c r="DI94" s="4">
        <v>0.71419999999999995</v>
      </c>
      <c r="DJ94" s="4">
        <v>0.21229999999999999</v>
      </c>
      <c r="DK94" s="4">
        <v>0.8891</v>
      </c>
      <c r="DL94" s="4">
        <v>5.7000000000000002E-3</v>
      </c>
      <c r="DM94" s="5">
        <v>0.67059999999999997</v>
      </c>
      <c r="DN94" s="5">
        <v>0.79239999999999999</v>
      </c>
      <c r="DO94" s="5">
        <v>0.17979999999999999</v>
      </c>
      <c r="DP94" s="5">
        <v>0.73070000000000002</v>
      </c>
      <c r="DQ94" s="5">
        <v>1E-3</v>
      </c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>
        <v>0.63639999999999997</v>
      </c>
      <c r="EH94" s="5">
        <v>0.71319999999999995</v>
      </c>
      <c r="EI94" s="5">
        <v>0.2135</v>
      </c>
      <c r="EJ94" s="5">
        <v>0.88939999999999997</v>
      </c>
      <c r="EK94" s="5">
        <v>5.1000000000000004E-3</v>
      </c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>
        <v>0.63649999999999995</v>
      </c>
      <c r="FG94" s="4">
        <v>0.71319999999999995</v>
      </c>
      <c r="FH94" s="4">
        <v>0.21260000000000001</v>
      </c>
      <c r="FI94" s="4">
        <v>0.88990000000000002</v>
      </c>
      <c r="FJ94" s="4">
        <v>2.5000000000000001E-3</v>
      </c>
      <c r="FK94" s="5"/>
      <c r="FL94" s="5"/>
      <c r="FM94" s="5"/>
      <c r="FN94" s="5"/>
      <c r="FO94" s="5"/>
      <c r="FP94" s="4">
        <f t="shared" si="6"/>
        <v>0.63537857142857146</v>
      </c>
      <c r="FQ94" s="4">
        <f t="shared" si="7"/>
        <v>0.71036071428571435</v>
      </c>
      <c r="FR94" s="4">
        <f t="shared" si="8"/>
        <v>0.21159999999999998</v>
      </c>
      <c r="FS94" s="4">
        <f t="shared" si="9"/>
        <v>0.90306428571428554</v>
      </c>
      <c r="FT94" s="4">
        <f t="shared" si="10"/>
        <v>7.9642857142857137E-3</v>
      </c>
      <c r="FU94" s="1" t="e" cm="1">
        <f t="array" aca="1" ref="FU94" ca="1">CONCATENATE(INDIRECT(ADDRESS(1,MATCH(_xlfn.MINIFS(B94:FO94,metrics.est,"MAE"),B94:FO94,0)+1)), ", ", INDIRECT(ADDRESS(2,MATCH(_xlfn.MINIFS(B94:FO94,metrics.est,"MAE"),B94:FO94,0)+1)))</f>
        <v>#NAME?</v>
      </c>
      <c r="FV94" s="1" t="e" cm="1">
        <f t="array" aca="1" ref="FV94" ca="1">CONCATENATE(INDIRECT(ADDRESS(1,MATCH(_xlfn.MINIFS(B94:FO94,metrics.est,"MSE"),B94:FO94,0)+1)), ", ", INDIRECT(ADDRESS(2,MATCH(_xlfn.MINIFS(B94:FO94,metrics.est,"MSE"),B94:FO94,0)+1)))</f>
        <v>#NAME?</v>
      </c>
      <c r="FW94" s="1" t="e" cm="1">
        <f t="array" aca="1" ref="FW94" ca="1">CONCATENATE(INDIRECT(ADDRESS(1,MATCH(_xlfn.MAXIFS(B94:FO94,metrics.est,"R"),B94:FO94,0)+1)), ", ", INDIRECT(ADDRESS(2,MATCH(_xlfn.MAXIFS(B94:FO94,metrics.est,"R"),B94:FO94,0)+1)))</f>
        <v>#NAME?</v>
      </c>
      <c r="FX94" s="1" t="e" cm="1">
        <f t="array" aca="1" ref="FX94" ca="1">CONCATENATE(INDIRECT(ADDRESS(1,MATCH(_xlfn.MAXIFS(B94:FO94,metrics.est,"Coverage"),B94:FO94,0)+1)), ", ", INDIRECT(ADDRESS(2,MATCH(_xlfn.MAXIFS(B94:FO94,metrics.est,"Coverage"),B94:FO94,0)+1)))</f>
        <v>#NAME?</v>
      </c>
      <c r="FY94" s="1" t="e" cm="1">
        <f t="array" aca="1" ref="FY94" ca="1">CONCATENATE(INDIRECT(ADDRESS(1,MATCH(_xlfn.MINIFS(B94:FO94,metrics.est,"Time"),B94:FO94,0)+1)), ", ", INDIRECT(ADDRESS(2,MATCH(_xlfn.MINIFS(B94:FO94,metrics.est,"Time"),B94:FO94,0)+1)))</f>
        <v>#NAME?</v>
      </c>
    </row>
    <row r="95" spans="1:181" x14ac:dyDescent="0.3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>
        <v>0.61890000000000001</v>
      </c>
      <c r="BU95" s="4">
        <v>0.67490000000000006</v>
      </c>
      <c r="BV95" s="4">
        <v>0.21079999999999999</v>
      </c>
      <c r="BW95" s="4">
        <v>0.97399999999999998</v>
      </c>
      <c r="BX95" s="4">
        <v>8.3999999999999995E-3</v>
      </c>
      <c r="BY95" s="5">
        <v>0.62219999999999998</v>
      </c>
      <c r="BZ95" s="5">
        <v>0.68569999999999998</v>
      </c>
      <c r="CA95" s="5">
        <v>0.23</v>
      </c>
      <c r="CB95" s="5">
        <v>0.95930000000000004</v>
      </c>
      <c r="CC95" s="5">
        <v>9.5999999999999992E-3</v>
      </c>
      <c r="CD95" s="4">
        <v>0.62839999999999996</v>
      </c>
      <c r="CE95" s="4">
        <v>0.69699999999999995</v>
      </c>
      <c r="CF95" s="4">
        <v>0.22819999999999999</v>
      </c>
      <c r="CG95" s="4">
        <v>0.93869999999999998</v>
      </c>
      <c r="CH95" s="4">
        <v>8.0000000000000002E-3</v>
      </c>
      <c r="CI95" s="5">
        <v>0.63580000000000003</v>
      </c>
      <c r="CJ95" s="5">
        <v>0.71419999999999995</v>
      </c>
      <c r="CK95" s="5">
        <v>0.2208</v>
      </c>
      <c r="CL95" s="5">
        <v>0.88890000000000002</v>
      </c>
      <c r="CM95" s="5">
        <v>4.4000000000000003E-3</v>
      </c>
      <c r="CN95" s="4">
        <v>0.67849999999999999</v>
      </c>
      <c r="CO95" s="4">
        <v>0.81169999999999998</v>
      </c>
      <c r="CP95" s="4">
        <v>0.17399999999999999</v>
      </c>
      <c r="CQ95" s="4">
        <v>0.73029999999999995</v>
      </c>
      <c r="CR95" s="4">
        <v>1.4E-3</v>
      </c>
      <c r="CS95" s="5">
        <v>0.62319999999999998</v>
      </c>
      <c r="CT95" s="5">
        <v>0.68200000000000005</v>
      </c>
      <c r="CU95" s="5">
        <v>0.2152</v>
      </c>
      <c r="CV95" s="5">
        <v>0.97170000000000001</v>
      </c>
      <c r="CW95" s="5">
        <v>7.6E-3</v>
      </c>
      <c r="CX95" s="4">
        <v>0.62490000000000001</v>
      </c>
      <c r="CY95" s="4">
        <v>0.6875</v>
      </c>
      <c r="CZ95" s="4">
        <v>0.22800000000000001</v>
      </c>
      <c r="DA95" s="4">
        <v>0.95909999999999995</v>
      </c>
      <c r="DB95" s="4">
        <v>8.3000000000000001E-3</v>
      </c>
      <c r="DC95" s="5">
        <v>0.62780000000000002</v>
      </c>
      <c r="DD95" s="5">
        <v>0.69550000000000001</v>
      </c>
      <c r="DE95" s="5">
        <v>0.23330000000000001</v>
      </c>
      <c r="DF95" s="5">
        <v>0.93700000000000006</v>
      </c>
      <c r="DG95" s="5">
        <v>7.0000000000000001E-3</v>
      </c>
      <c r="DH95" s="4">
        <v>0.63670000000000004</v>
      </c>
      <c r="DI95" s="4">
        <v>0.71730000000000005</v>
      </c>
      <c r="DJ95" s="4">
        <v>0.2177</v>
      </c>
      <c r="DK95" s="4">
        <v>0.8891</v>
      </c>
      <c r="DL95" s="4">
        <v>4.1999999999999997E-3</v>
      </c>
      <c r="DM95" s="5">
        <v>0.6754</v>
      </c>
      <c r="DN95" s="5">
        <v>0.80730000000000002</v>
      </c>
      <c r="DO95" s="5">
        <v>0.1721</v>
      </c>
      <c r="DP95" s="5">
        <v>0.73070000000000002</v>
      </c>
      <c r="DQ95" s="5">
        <v>8.9999999999999998E-4</v>
      </c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>
        <v>0.63690000000000002</v>
      </c>
      <c r="EH95" s="5">
        <v>0.71640000000000004</v>
      </c>
      <c r="EI95" s="5">
        <v>0.21790000000000001</v>
      </c>
      <c r="EJ95" s="5">
        <v>0.88939999999999997</v>
      </c>
      <c r="EK95" s="5">
        <v>3.8E-3</v>
      </c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>
        <v>0.63700000000000001</v>
      </c>
      <c r="FG95" s="4">
        <v>0.71679999999999999</v>
      </c>
      <c r="FH95" s="4">
        <v>0.21659999999999999</v>
      </c>
      <c r="FI95" s="4">
        <v>0.88990000000000002</v>
      </c>
      <c r="FJ95" s="4">
        <v>2.7000000000000001E-3</v>
      </c>
      <c r="FK95" s="5"/>
      <c r="FL95" s="5"/>
      <c r="FM95" s="5"/>
      <c r="FN95" s="5"/>
      <c r="FO95" s="5"/>
      <c r="FP95" s="4">
        <f t="shared" si="6"/>
        <v>0.63509999999999989</v>
      </c>
      <c r="FQ95" s="4">
        <f t="shared" si="7"/>
        <v>0.71217857142857166</v>
      </c>
      <c r="FR95" s="4">
        <f t="shared" si="8"/>
        <v>0.21612499999999998</v>
      </c>
      <c r="FS95" s="4">
        <f t="shared" si="9"/>
        <v>0.90306428571428554</v>
      </c>
      <c r="FT95" s="4">
        <f t="shared" si="10"/>
        <v>5.985714285714286E-3</v>
      </c>
      <c r="FU95" s="1" t="e" cm="1">
        <f t="array" aca="1" ref="FU95" ca="1">CONCATENATE(INDIRECT(ADDRESS(1,MATCH(_xlfn.MINIFS(B95:FO95,metrics.est,"MAE"),B95:FO95,0)+1)), ", ", INDIRECT(ADDRESS(2,MATCH(_xlfn.MINIFS(B95:FO95,metrics.est,"MAE"),B95:FO95,0)+1)))</f>
        <v>#NAME?</v>
      </c>
      <c r="FV95" s="1" t="e" cm="1">
        <f t="array" aca="1" ref="FV95" ca="1">CONCATENATE(INDIRECT(ADDRESS(1,MATCH(_xlfn.MINIFS(B95:FO95,metrics.est,"MSE"),B95:FO95,0)+1)), ", ", INDIRECT(ADDRESS(2,MATCH(_xlfn.MINIFS(B95:FO95,metrics.est,"MSE"),B95:FO95,0)+1)))</f>
        <v>#NAME?</v>
      </c>
      <c r="FW95" s="1" t="e" cm="1">
        <f t="array" aca="1" ref="FW95" ca="1">CONCATENATE(INDIRECT(ADDRESS(1,MATCH(_xlfn.MAXIFS(B95:FO95,metrics.est,"R"),B95:FO95,0)+1)), ", ", INDIRECT(ADDRESS(2,MATCH(_xlfn.MAXIFS(B95:FO95,metrics.est,"R"),B95:FO95,0)+1)))</f>
        <v>#NAME?</v>
      </c>
      <c r="FX95" s="1" t="e" cm="1">
        <f t="array" aca="1" ref="FX95" ca="1">CONCATENATE(INDIRECT(ADDRESS(1,MATCH(_xlfn.MAXIFS(B95:FO95,metrics.est,"Coverage"),B95:FO95,0)+1)), ", ", INDIRECT(ADDRESS(2,MATCH(_xlfn.MAXIFS(B95:FO95,metrics.est,"Coverage"),B95:FO95,0)+1)))</f>
        <v>#NAME?</v>
      </c>
      <c r="FY95" s="1" t="e" cm="1">
        <f t="array" aca="1" ref="FY95" ca="1">CONCATENATE(INDIRECT(ADDRESS(1,MATCH(_xlfn.MINIFS(B95:FO95,metrics.est,"Time"),B95:FO95,0)+1)), ", ", INDIRECT(ADDRESS(2,MATCH(_xlfn.MINIFS(B95:FO95,metrics.est,"Time"),B95:FO95,0)+1)))</f>
        <v>#NAME?</v>
      </c>
    </row>
    <row r="96" spans="1:181" x14ac:dyDescent="0.3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>
        <v>0.61950000000000005</v>
      </c>
      <c r="BU96" s="4">
        <v>0.67569999999999997</v>
      </c>
      <c r="BV96" s="4">
        <v>0.21010000000000001</v>
      </c>
      <c r="BW96" s="4">
        <v>0.97640000000000005</v>
      </c>
      <c r="BX96" s="4">
        <v>5.1000000000000004E-3</v>
      </c>
      <c r="BY96" s="5">
        <v>0.62360000000000004</v>
      </c>
      <c r="BZ96" s="5">
        <v>0.68930000000000002</v>
      </c>
      <c r="CA96" s="5">
        <v>0.22900000000000001</v>
      </c>
      <c r="CB96" s="5">
        <v>0.96379999999999999</v>
      </c>
      <c r="CC96" s="5">
        <v>6.3E-3</v>
      </c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>
        <v>0.6452</v>
      </c>
      <c r="CJ96" s="5">
        <v>0.74180000000000001</v>
      </c>
      <c r="CK96" s="5">
        <v>0.21690000000000001</v>
      </c>
      <c r="CL96" s="5">
        <v>0.91800000000000004</v>
      </c>
      <c r="CM96" s="5">
        <v>3.3E-3</v>
      </c>
      <c r="CN96" s="4">
        <v>0.69240000000000002</v>
      </c>
      <c r="CO96" s="4">
        <v>0.85429999999999995</v>
      </c>
      <c r="CP96" s="4">
        <v>0.17030000000000001</v>
      </c>
      <c r="CQ96" s="4">
        <v>0.80389999999999995</v>
      </c>
      <c r="CR96" s="4">
        <v>1.1999999999999999E-3</v>
      </c>
      <c r="CS96" s="5">
        <v>0.62390000000000001</v>
      </c>
      <c r="CT96" s="5">
        <v>0.6835</v>
      </c>
      <c r="CU96" s="5">
        <v>0.21310000000000001</v>
      </c>
      <c r="CV96" s="5">
        <v>0.9738</v>
      </c>
      <c r="CW96" s="5">
        <v>4.4000000000000003E-3</v>
      </c>
      <c r="CX96" s="4">
        <v>0.62629999999999997</v>
      </c>
      <c r="CY96" s="4">
        <v>0.69110000000000005</v>
      </c>
      <c r="CZ96" s="4">
        <v>0.22700000000000001</v>
      </c>
      <c r="DA96" s="4">
        <v>0.96350000000000002</v>
      </c>
      <c r="DB96" s="4">
        <v>5.4000000000000003E-3</v>
      </c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>
        <v>0.6452</v>
      </c>
      <c r="DI96" s="4">
        <v>0.74170000000000003</v>
      </c>
      <c r="DJ96" s="4">
        <v>0.21540000000000001</v>
      </c>
      <c r="DK96" s="4">
        <v>0.91779999999999995</v>
      </c>
      <c r="DL96" s="4">
        <v>3.3999999999999998E-3</v>
      </c>
      <c r="DM96" s="5">
        <v>0.68940000000000001</v>
      </c>
      <c r="DN96" s="5">
        <v>0.84919999999999995</v>
      </c>
      <c r="DO96" s="5">
        <v>0.16830000000000001</v>
      </c>
      <c r="DP96" s="5">
        <v>0.80500000000000005</v>
      </c>
      <c r="DQ96" s="5">
        <v>8.0000000000000004E-4</v>
      </c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>
        <v>0.64559999999999995</v>
      </c>
      <c r="EH96" s="5">
        <v>0.74150000000000005</v>
      </c>
      <c r="EI96" s="5">
        <v>0.2145</v>
      </c>
      <c r="EJ96" s="5">
        <v>0.91779999999999995</v>
      </c>
      <c r="EK96" s="5">
        <v>2.8999999999999998E-3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>
        <v>0.64559999999999995</v>
      </c>
      <c r="FG96" s="4">
        <v>0.74160000000000004</v>
      </c>
      <c r="FH96" s="4">
        <v>0.21379999999999999</v>
      </c>
      <c r="FI96" s="4">
        <v>0.91859999999999997</v>
      </c>
      <c r="FJ96" s="4">
        <v>2.3E-3</v>
      </c>
      <c r="FK96" s="5"/>
      <c r="FL96" s="5"/>
      <c r="FM96" s="5"/>
      <c r="FN96" s="5"/>
      <c r="FO96" s="5"/>
      <c r="FP96" s="4">
        <f t="shared" si="6"/>
        <v>0.64077142857142833</v>
      </c>
      <c r="FQ96" s="4">
        <f t="shared" si="7"/>
        <v>0.72873214285714283</v>
      </c>
      <c r="FR96" s="4">
        <f t="shared" si="8"/>
        <v>0.21450714285714284</v>
      </c>
      <c r="FS96" s="4">
        <f t="shared" si="9"/>
        <v>0.92561071428571429</v>
      </c>
      <c r="FT96" s="4">
        <f t="shared" si="10"/>
        <v>3.9357142857142854E-3</v>
      </c>
      <c r="FU96" s="1" t="e" cm="1">
        <f t="array" aca="1" ref="FU96" ca="1">CONCATENATE(INDIRECT(ADDRESS(1,MATCH(_xlfn.MINIFS(B96:FO96,metrics.est,"MAE"),B96:FO96,0)+1)), ", ", INDIRECT(ADDRESS(2,MATCH(_xlfn.MINIFS(B96:FO96,metrics.est,"MAE"),B96:FO96,0)+1)))</f>
        <v>#NAME?</v>
      </c>
      <c r="FV96" s="1" t="e" cm="1">
        <f t="array" aca="1" ref="FV96" ca="1">CONCATENATE(INDIRECT(ADDRESS(1,MATCH(_xlfn.MINIFS(B96:FO96,metrics.est,"MSE"),B96:FO96,0)+1)), ", ", INDIRECT(ADDRESS(2,MATCH(_xlfn.MINIFS(B96:FO96,metrics.est,"MSE"),B96:FO96,0)+1)))</f>
        <v>#NAME?</v>
      </c>
      <c r="FW96" s="1" t="e" cm="1">
        <f t="array" aca="1" ref="FW96" ca="1">CONCATENATE(INDIRECT(ADDRESS(1,MATCH(_xlfn.MAXIFS(B96:FO96,metrics.est,"R"),B96:FO96,0)+1)), ", ", INDIRECT(ADDRESS(2,MATCH(_xlfn.MAXIFS(B96:FO96,metrics.est,"R"),B96:FO96,0)+1)))</f>
        <v>#NAME?</v>
      </c>
      <c r="FX96" s="1" t="e" cm="1">
        <f t="array" aca="1" ref="FX96" ca="1">CONCATENATE(INDIRECT(ADDRESS(1,MATCH(_xlfn.MAXIFS(B96:FO96,metrics.est,"Coverage"),B96:FO96,0)+1)), ", ", INDIRECT(ADDRESS(2,MATCH(_xlfn.MAXIFS(B96:FO96,metrics.est,"Coverage"),B96:FO96,0)+1)))</f>
        <v>#NAME?</v>
      </c>
      <c r="FY96" s="1" t="e" cm="1">
        <f t="array" aca="1" ref="FY96" ca="1">CONCATENATE(INDIRECT(ADDRESS(1,MATCH(_xlfn.MINIFS(B96:FO96,metrics.est,"Time"),B96:FO96,0)+1)), ", ", INDIRECT(ADDRESS(2,MATCH(_xlfn.MINIFS(B96:FO96,metrics.est,"Time"),B96:FO96,0)+1)))</f>
        <v>#NAME?</v>
      </c>
    </row>
    <row r="97" spans="1:181" x14ac:dyDescent="0.3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>
        <v>0.61770000000000003</v>
      </c>
      <c r="BU97" s="4">
        <v>0.67630000000000001</v>
      </c>
      <c r="BV97" s="4">
        <v>0.21740000000000001</v>
      </c>
      <c r="BW97" s="4">
        <v>0.97640000000000005</v>
      </c>
      <c r="BX97" s="4">
        <v>7.7999999999999996E-3</v>
      </c>
      <c r="BY97" s="5">
        <v>0.62239999999999995</v>
      </c>
      <c r="BZ97" s="5">
        <v>0.69040000000000001</v>
      </c>
      <c r="CA97" s="5">
        <v>0.23569999999999999</v>
      </c>
      <c r="CB97" s="5">
        <v>0.96379999999999999</v>
      </c>
      <c r="CC97" s="5">
        <v>8.6999999999999994E-3</v>
      </c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>
        <v>0.64580000000000004</v>
      </c>
      <c r="CJ97" s="5">
        <v>0.74560000000000004</v>
      </c>
      <c r="CK97" s="5">
        <v>0.21529999999999999</v>
      </c>
      <c r="CL97" s="5">
        <v>0.91800000000000004</v>
      </c>
      <c r="CM97" s="5">
        <v>4.4000000000000003E-3</v>
      </c>
      <c r="CN97" s="4">
        <v>0.70279999999999998</v>
      </c>
      <c r="CO97" s="4">
        <v>0.88449999999999995</v>
      </c>
      <c r="CP97" s="4">
        <v>0.15920000000000001</v>
      </c>
      <c r="CQ97" s="4">
        <v>0.80389999999999995</v>
      </c>
      <c r="CR97" s="4">
        <v>1.4E-3</v>
      </c>
      <c r="CS97" s="5">
        <v>0.62219999999999998</v>
      </c>
      <c r="CT97" s="5">
        <v>0.68330000000000002</v>
      </c>
      <c r="CU97" s="5">
        <v>0.21890000000000001</v>
      </c>
      <c r="CV97" s="5">
        <v>0.9738</v>
      </c>
      <c r="CW97" s="5">
        <v>6.7000000000000002E-3</v>
      </c>
      <c r="CX97" s="4">
        <v>0.62519999999999998</v>
      </c>
      <c r="CY97" s="4">
        <v>0.69230000000000003</v>
      </c>
      <c r="CZ97" s="4">
        <v>0.23300000000000001</v>
      </c>
      <c r="DA97" s="4">
        <v>0.96350000000000002</v>
      </c>
      <c r="DB97" s="4">
        <v>7.7999999999999996E-3</v>
      </c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>
        <v>0.64580000000000004</v>
      </c>
      <c r="DI97" s="4">
        <v>0.74550000000000005</v>
      </c>
      <c r="DJ97" s="4">
        <v>0.215</v>
      </c>
      <c r="DK97" s="4">
        <v>0.91779999999999995</v>
      </c>
      <c r="DL97" s="4">
        <v>4.3E-3</v>
      </c>
      <c r="DM97" s="5">
        <v>0.69979999999999998</v>
      </c>
      <c r="DN97" s="5">
        <v>0.87880000000000003</v>
      </c>
      <c r="DO97" s="5">
        <v>0.15790000000000001</v>
      </c>
      <c r="DP97" s="5">
        <v>0.80500000000000005</v>
      </c>
      <c r="DQ97" s="5">
        <v>8.9999999999999998E-4</v>
      </c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>
        <v>0.64629999999999999</v>
      </c>
      <c r="EH97" s="5">
        <v>0.74529999999999996</v>
      </c>
      <c r="EI97" s="5">
        <v>0.2137</v>
      </c>
      <c r="EJ97" s="5">
        <v>0.91779999999999995</v>
      </c>
      <c r="EK97" s="5">
        <v>3.8E-3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>
        <v>0.64629999999999999</v>
      </c>
      <c r="FG97" s="4">
        <v>0.74550000000000005</v>
      </c>
      <c r="FH97" s="4">
        <v>0.21260000000000001</v>
      </c>
      <c r="FI97" s="4">
        <v>0.91859999999999997</v>
      </c>
      <c r="FJ97" s="4">
        <v>2.3E-3</v>
      </c>
      <c r="FK97" s="5"/>
      <c r="FL97" s="5"/>
      <c r="FM97" s="5"/>
      <c r="FN97" s="5"/>
      <c r="FO97" s="5"/>
      <c r="FP97" s="4">
        <f t="shared" si="6"/>
        <v>0.64184642857142848</v>
      </c>
      <c r="FQ97" s="4">
        <f t="shared" si="7"/>
        <v>0.7347607142857141</v>
      </c>
      <c r="FR97" s="4">
        <f t="shared" si="8"/>
        <v>0.21632499999999996</v>
      </c>
      <c r="FS97" s="4">
        <f t="shared" si="9"/>
        <v>0.92561071428571429</v>
      </c>
      <c r="FT97" s="4">
        <f t="shared" si="10"/>
        <v>5.4428571428571434E-3</v>
      </c>
      <c r="FU97" s="1" t="e" cm="1">
        <f t="array" aca="1" ref="FU97" ca="1">CONCATENATE(INDIRECT(ADDRESS(1,MATCH(_xlfn.MINIFS(B97:FO97,metrics.est,"MAE"),B97:FO97,0)+1)), ", ", INDIRECT(ADDRESS(2,MATCH(_xlfn.MINIFS(B97:FO97,metrics.est,"MAE"),B97:FO97,0)+1)))</f>
        <v>#NAME?</v>
      </c>
      <c r="FV97" s="1" t="e" cm="1">
        <f t="array" aca="1" ref="FV97" ca="1">CONCATENATE(INDIRECT(ADDRESS(1,MATCH(_xlfn.MINIFS(B97:FO97,metrics.est,"MSE"),B97:FO97,0)+1)), ", ", INDIRECT(ADDRESS(2,MATCH(_xlfn.MINIFS(B97:FO97,metrics.est,"MSE"),B97:FO97,0)+1)))</f>
        <v>#NAME?</v>
      </c>
      <c r="FW97" s="1" t="e" cm="1">
        <f t="array" aca="1" ref="FW97" ca="1">CONCATENATE(INDIRECT(ADDRESS(1,MATCH(_xlfn.MAXIFS(B97:FO97,metrics.est,"R"),B97:FO97,0)+1)), ", ", INDIRECT(ADDRESS(2,MATCH(_xlfn.MAXIFS(B97:FO97,metrics.est,"R"),B97:FO97,0)+1)))</f>
        <v>#NAME?</v>
      </c>
      <c r="FX97" s="1" t="e" cm="1">
        <f t="array" aca="1" ref="FX97" ca="1">CONCATENATE(INDIRECT(ADDRESS(1,MATCH(_xlfn.MAXIFS(B97:FO97,metrics.est,"Coverage"),B97:FO97,0)+1)), ", ", INDIRECT(ADDRESS(2,MATCH(_xlfn.MAXIFS(B97:FO97,metrics.est,"Coverage"),B97:FO97,0)+1)))</f>
        <v>#NAME?</v>
      </c>
      <c r="FY97" s="1" t="e" cm="1">
        <f t="array" aca="1" ref="FY97" ca="1">CONCATENATE(INDIRECT(ADDRESS(1,MATCH(_xlfn.MINIFS(B97:FO97,metrics.est,"Time"),B97:FO97,0)+1)), ", ", INDIRECT(ADDRESS(2,MATCH(_xlfn.MINIFS(B97:FO97,metrics.est,"Time"),B97:FO97,0)+1)))</f>
        <v>#NAME?</v>
      </c>
    </row>
    <row r="98" spans="1:181" x14ac:dyDescent="0.3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>
        <v>0.62570000000000003</v>
      </c>
      <c r="BU98" s="4">
        <v>0.68669999999999998</v>
      </c>
      <c r="BV98" s="4">
        <v>0.19470000000000001</v>
      </c>
      <c r="BW98" s="4">
        <v>0.97640000000000005</v>
      </c>
      <c r="BX98" s="4">
        <v>5.4000000000000003E-3</v>
      </c>
      <c r="BY98" s="5">
        <v>0.62809999999999999</v>
      </c>
      <c r="BZ98" s="5">
        <v>0.69610000000000005</v>
      </c>
      <c r="CA98" s="5">
        <v>0.21659999999999999</v>
      </c>
      <c r="CB98" s="5">
        <v>0.96379999999999999</v>
      </c>
      <c r="CC98" s="5">
        <v>6.1999999999999998E-3</v>
      </c>
      <c r="CD98" s="4">
        <v>0.63429999999999997</v>
      </c>
      <c r="CE98" s="4">
        <v>0.70889999999999997</v>
      </c>
      <c r="CF98" s="4">
        <v>0.21729999999999999</v>
      </c>
      <c r="CG98" s="4">
        <v>0.94869999999999999</v>
      </c>
      <c r="CH98" s="4">
        <v>5.8999999999999999E-3</v>
      </c>
      <c r="CI98" s="5">
        <v>0.64649999999999996</v>
      </c>
      <c r="CJ98" s="5">
        <v>0.74160000000000004</v>
      </c>
      <c r="CK98" s="5">
        <v>0.21060000000000001</v>
      </c>
      <c r="CL98" s="5">
        <v>0.91800000000000004</v>
      </c>
      <c r="CM98" s="5">
        <v>3.7000000000000002E-3</v>
      </c>
      <c r="CN98" s="4">
        <v>0.69589999999999996</v>
      </c>
      <c r="CO98" s="4">
        <v>0.86</v>
      </c>
      <c r="CP98" s="4">
        <v>0.1646</v>
      </c>
      <c r="CQ98" s="4">
        <v>0.80389999999999995</v>
      </c>
      <c r="CR98" s="4">
        <v>1.2999999999999999E-3</v>
      </c>
      <c r="CS98" s="5">
        <v>0.62980000000000003</v>
      </c>
      <c r="CT98" s="5">
        <v>0.69340000000000002</v>
      </c>
      <c r="CU98" s="5">
        <v>0.1958</v>
      </c>
      <c r="CV98" s="5">
        <v>0.9738</v>
      </c>
      <c r="CW98" s="5">
        <v>4.5999999999999999E-3</v>
      </c>
      <c r="CX98" s="4">
        <v>0.63100000000000001</v>
      </c>
      <c r="CY98" s="4">
        <v>0.69869999999999999</v>
      </c>
      <c r="CZ98" s="4">
        <v>0.21490000000000001</v>
      </c>
      <c r="DA98" s="4">
        <v>0.96350000000000002</v>
      </c>
      <c r="DB98" s="4">
        <v>5.5999999999999999E-3</v>
      </c>
      <c r="DC98" s="5">
        <v>0.63339999999999996</v>
      </c>
      <c r="DD98" s="5">
        <v>0.70650000000000002</v>
      </c>
      <c r="DE98" s="5">
        <v>0.2243</v>
      </c>
      <c r="DF98" s="5">
        <v>0.94699999999999995</v>
      </c>
      <c r="DG98" s="5">
        <v>4.7999999999999996E-3</v>
      </c>
      <c r="DH98" s="4">
        <v>0.64649999999999996</v>
      </c>
      <c r="DI98" s="4">
        <v>0.74209999999999998</v>
      </c>
      <c r="DJ98" s="4">
        <v>0.20830000000000001</v>
      </c>
      <c r="DK98" s="4">
        <v>0.91779999999999995</v>
      </c>
      <c r="DL98" s="4">
        <v>3.5000000000000001E-3</v>
      </c>
      <c r="DM98" s="5">
        <v>0.69289999999999996</v>
      </c>
      <c r="DN98" s="5">
        <v>0.85470000000000002</v>
      </c>
      <c r="DO98" s="5">
        <v>0.16239999999999999</v>
      </c>
      <c r="DP98" s="5">
        <v>0.80500000000000005</v>
      </c>
      <c r="DQ98" s="5">
        <v>8.0000000000000004E-4</v>
      </c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>
        <v>0.64680000000000004</v>
      </c>
      <c r="EH98" s="5">
        <v>0.74109999999999998</v>
      </c>
      <c r="EI98" s="5">
        <v>0.20780000000000001</v>
      </c>
      <c r="EJ98" s="5">
        <v>0.91779999999999995</v>
      </c>
      <c r="EK98" s="5">
        <v>3.0000000000000001E-3</v>
      </c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>
        <v>0.64680000000000004</v>
      </c>
      <c r="FG98" s="4">
        <v>0.74099999999999999</v>
      </c>
      <c r="FH98" s="4">
        <v>0.20699999999999999</v>
      </c>
      <c r="FI98" s="4">
        <v>0.91859999999999997</v>
      </c>
      <c r="FJ98" s="4">
        <v>1.9E-3</v>
      </c>
      <c r="FK98" s="5"/>
      <c r="FL98" s="5"/>
      <c r="FM98" s="5"/>
      <c r="FN98" s="5"/>
      <c r="FO98" s="5"/>
      <c r="FP98" s="4">
        <f t="shared" si="6"/>
        <v>0.64421785714285706</v>
      </c>
      <c r="FQ98" s="4">
        <f t="shared" si="7"/>
        <v>0.7334964285714286</v>
      </c>
      <c r="FR98" s="4">
        <f t="shared" si="8"/>
        <v>0.20531071428571429</v>
      </c>
      <c r="FS98" s="4">
        <f t="shared" si="9"/>
        <v>0.92561071428571429</v>
      </c>
      <c r="FT98" s="4">
        <f t="shared" si="10"/>
        <v>5.2750000000000002E-3</v>
      </c>
      <c r="FU98" s="1" t="e" cm="1">
        <f t="array" aca="1" ref="FU98" ca="1">CONCATENATE(INDIRECT(ADDRESS(1,MATCH(_xlfn.MINIFS(B98:FO98,metrics.est,"MAE"),B98:FO98,0)+1)), ", ", INDIRECT(ADDRESS(2,MATCH(_xlfn.MINIFS(B98:FO98,metrics.est,"MAE"),B98:FO98,0)+1)))</f>
        <v>#NAME?</v>
      </c>
      <c r="FV98" s="1" t="e" cm="1">
        <f t="array" aca="1" ref="FV98" ca="1">CONCATENATE(INDIRECT(ADDRESS(1,MATCH(_xlfn.MINIFS(B98:FO98,metrics.est,"MSE"),B98:FO98,0)+1)), ", ", INDIRECT(ADDRESS(2,MATCH(_xlfn.MINIFS(B98:FO98,metrics.est,"MSE"),B98:FO98,0)+1)))</f>
        <v>#NAME?</v>
      </c>
      <c r="FW98" s="1" t="e" cm="1">
        <f t="array" aca="1" ref="FW98" ca="1">CONCATENATE(INDIRECT(ADDRESS(1,MATCH(_xlfn.MAXIFS(B98:FO98,metrics.est,"R"),B98:FO98,0)+1)), ", ", INDIRECT(ADDRESS(2,MATCH(_xlfn.MAXIFS(B98:FO98,metrics.est,"R"),B98:FO98,0)+1)))</f>
        <v>#NAME?</v>
      </c>
      <c r="FX98" s="1" t="e" cm="1">
        <f t="array" aca="1" ref="FX98" ca="1">CONCATENATE(INDIRECT(ADDRESS(1,MATCH(_xlfn.MAXIFS(B98:FO98,metrics.est,"Coverage"),B98:FO98,0)+1)), ", ", INDIRECT(ADDRESS(2,MATCH(_xlfn.MAXIFS(B98:FO98,metrics.est,"Coverage"),B98:FO98,0)+1)))</f>
        <v>#NAME?</v>
      </c>
      <c r="FY98" s="1" t="e" cm="1">
        <f t="array" aca="1" ref="FY98" ca="1">CONCATENATE(INDIRECT(ADDRESS(1,MATCH(_xlfn.MINIFS(B98:FO98,metrics.est,"Time"),B98:FO98,0)+1)), ", ", INDIRECT(ADDRESS(2,MATCH(_xlfn.MINIFS(B98:FO98,metrics.est,"Time"),B98:FO98,0)+1)))</f>
        <v>#NAME?</v>
      </c>
    </row>
    <row r="99" spans="1:181" x14ac:dyDescent="0.3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>
        <v>0.621</v>
      </c>
      <c r="BU99" s="4">
        <v>0.68110000000000004</v>
      </c>
      <c r="BV99" s="4">
        <v>0.21149999999999999</v>
      </c>
      <c r="BW99" s="4">
        <v>0.97640000000000005</v>
      </c>
      <c r="BX99" s="4">
        <v>8.0000000000000002E-3</v>
      </c>
      <c r="BY99" s="5">
        <v>0.62490000000000001</v>
      </c>
      <c r="BZ99" s="5">
        <v>0.69369999999999998</v>
      </c>
      <c r="CA99" s="5">
        <v>0.23130000000000001</v>
      </c>
      <c r="CB99" s="5">
        <v>0.96379999999999999</v>
      </c>
      <c r="CC99" s="5">
        <v>9.1000000000000004E-3</v>
      </c>
      <c r="CD99" s="4">
        <v>0.63239999999999996</v>
      </c>
      <c r="CE99" s="4">
        <v>0.70920000000000005</v>
      </c>
      <c r="CF99" s="4">
        <v>0.2283</v>
      </c>
      <c r="CG99" s="4">
        <v>0.94869999999999999</v>
      </c>
      <c r="CH99" s="4">
        <v>7.9000000000000008E-3</v>
      </c>
      <c r="CI99" s="5">
        <v>0.64610000000000001</v>
      </c>
      <c r="CJ99" s="5">
        <v>0.745</v>
      </c>
      <c r="CK99" s="5">
        <v>0.214</v>
      </c>
      <c r="CL99" s="5">
        <v>0.91800000000000004</v>
      </c>
      <c r="CM99" s="5">
        <v>4.7999999999999996E-3</v>
      </c>
      <c r="CN99" s="4">
        <v>0.70269999999999999</v>
      </c>
      <c r="CO99" s="4">
        <v>0.88319999999999999</v>
      </c>
      <c r="CP99" s="4">
        <v>0.15840000000000001</v>
      </c>
      <c r="CQ99" s="4">
        <v>0.80389999999999995</v>
      </c>
      <c r="CR99" s="4">
        <v>1.4E-3</v>
      </c>
      <c r="CS99" s="5">
        <v>0.62529999999999997</v>
      </c>
      <c r="CT99" s="5">
        <v>0.68830000000000002</v>
      </c>
      <c r="CU99" s="5">
        <v>0.2157</v>
      </c>
      <c r="CV99" s="5">
        <v>0.9738</v>
      </c>
      <c r="CW99" s="5">
        <v>7.0000000000000001E-3</v>
      </c>
      <c r="CX99" s="4">
        <v>0.62739999999999996</v>
      </c>
      <c r="CY99" s="4">
        <v>0.69520000000000004</v>
      </c>
      <c r="CZ99" s="4">
        <v>0.2291</v>
      </c>
      <c r="DA99" s="4">
        <v>0.96350000000000002</v>
      </c>
      <c r="DB99" s="4">
        <v>7.7999999999999996E-3</v>
      </c>
      <c r="DC99" s="5">
        <v>0.63180000000000003</v>
      </c>
      <c r="DD99" s="5">
        <v>0.70740000000000003</v>
      </c>
      <c r="DE99" s="5">
        <v>0.23430000000000001</v>
      </c>
      <c r="DF99" s="5">
        <v>0.94699999999999995</v>
      </c>
      <c r="DG99" s="5">
        <v>6.4000000000000003E-3</v>
      </c>
      <c r="DH99" s="4">
        <v>0.6462</v>
      </c>
      <c r="DI99" s="4">
        <v>0.74519999999999997</v>
      </c>
      <c r="DJ99" s="4">
        <v>0.21390000000000001</v>
      </c>
      <c r="DK99" s="4">
        <v>0.91779999999999995</v>
      </c>
      <c r="DL99" s="4">
        <v>4.4999999999999997E-3</v>
      </c>
      <c r="DM99" s="5">
        <v>0.69950000000000001</v>
      </c>
      <c r="DN99" s="5">
        <v>0.87729999999999997</v>
      </c>
      <c r="DO99" s="5">
        <v>0.15720000000000001</v>
      </c>
      <c r="DP99" s="5">
        <v>0.80500000000000005</v>
      </c>
      <c r="DQ99" s="5">
        <v>8.9999999999999998E-4</v>
      </c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>
        <v>0.64659999999999995</v>
      </c>
      <c r="EH99" s="5">
        <v>0.74490000000000001</v>
      </c>
      <c r="EI99" s="5">
        <v>0.21229999999999999</v>
      </c>
      <c r="EJ99" s="5">
        <v>0.91779999999999995</v>
      </c>
      <c r="EK99" s="5">
        <v>3.8999999999999998E-3</v>
      </c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>
        <v>0.64659999999999995</v>
      </c>
      <c r="FG99" s="4">
        <v>0.745</v>
      </c>
      <c r="FH99" s="4">
        <v>0.21149999999999999</v>
      </c>
      <c r="FI99" s="4">
        <v>0.91859999999999997</v>
      </c>
      <c r="FJ99" s="4">
        <v>3.0999999999999999E-3</v>
      </c>
      <c r="FK99" s="5"/>
      <c r="FL99" s="5"/>
      <c r="FM99" s="5"/>
      <c r="FN99" s="5"/>
      <c r="FO99" s="5"/>
      <c r="FP99" s="4">
        <f t="shared" si="6"/>
        <v>0.64312857142857138</v>
      </c>
      <c r="FQ99" s="4">
        <f t="shared" si="7"/>
        <v>0.73605714285714285</v>
      </c>
      <c r="FR99" s="4">
        <f t="shared" si="8"/>
        <v>0.21334999999999998</v>
      </c>
      <c r="FS99" s="4">
        <f t="shared" si="9"/>
        <v>0.92561071428571429</v>
      </c>
      <c r="FT99" s="4">
        <f t="shared" si="10"/>
        <v>5.6607142857142845E-3</v>
      </c>
      <c r="FU99" s="1" t="e" cm="1">
        <f t="array" aca="1" ref="FU99" ca="1">CONCATENATE(INDIRECT(ADDRESS(1,MATCH(_xlfn.MINIFS(B99:FO99,metrics.est,"MAE"),B99:FO99,0)+1)), ", ", INDIRECT(ADDRESS(2,MATCH(_xlfn.MINIFS(B99:FO99,metrics.est,"MAE"),B99:FO99,0)+1)))</f>
        <v>#NAME?</v>
      </c>
      <c r="FV99" s="1" t="e" cm="1">
        <f t="array" aca="1" ref="FV99" ca="1">CONCATENATE(INDIRECT(ADDRESS(1,MATCH(_xlfn.MINIFS(B99:FO99,metrics.est,"MSE"),B99:FO99,0)+1)), ", ", INDIRECT(ADDRESS(2,MATCH(_xlfn.MINIFS(B99:FO99,metrics.est,"MSE"),B99:FO99,0)+1)))</f>
        <v>#NAME?</v>
      </c>
      <c r="FW99" s="1" t="e" cm="1">
        <f t="array" aca="1" ref="FW99" ca="1">CONCATENATE(INDIRECT(ADDRESS(1,MATCH(_xlfn.MAXIFS(B99:FO99,metrics.est,"R"),B99:FO99,0)+1)), ", ", INDIRECT(ADDRESS(2,MATCH(_xlfn.MAXIFS(B99:FO99,metrics.est,"R"),B99:FO99,0)+1)))</f>
        <v>#NAME?</v>
      </c>
      <c r="FX99" s="1" t="e" cm="1">
        <f t="array" aca="1" ref="FX99" ca="1">CONCATENATE(INDIRECT(ADDRESS(1,MATCH(_xlfn.MAXIFS(B99:FO99,metrics.est,"Coverage"),B99:FO99,0)+1)), ", ", INDIRECT(ADDRESS(2,MATCH(_xlfn.MAXIFS(B99:FO99,metrics.est,"Coverage"),B99:FO99,0)+1)))</f>
        <v>#NAME?</v>
      </c>
      <c r="FY99" s="1" t="e" cm="1">
        <f t="array" aca="1" ref="FY99" ca="1">CONCATENATE(INDIRECT(ADDRESS(1,MATCH(_xlfn.MINIFS(B99:FO99,metrics.est,"Time"),B99:FO99,0)+1)), ", ", INDIRECT(ADDRESS(2,MATCH(_xlfn.MINIFS(B99:FO99,metrics.est,"Time"),B99:FO99,0)+1)))</f>
        <v>#NAME?</v>
      </c>
    </row>
    <row r="100" spans="1:181" x14ac:dyDescent="0.3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>
        <v>0.62219999999999998</v>
      </c>
      <c r="BU100" s="4">
        <v>0.68330000000000002</v>
      </c>
      <c r="BV100" s="4">
        <v>0.21479999999999999</v>
      </c>
      <c r="BW100" s="4">
        <v>0.97640000000000005</v>
      </c>
      <c r="BX100" s="4">
        <v>5.4000000000000003E-3</v>
      </c>
      <c r="BY100" s="5">
        <v>0.62590000000000001</v>
      </c>
      <c r="BZ100" s="5">
        <v>0.69579999999999997</v>
      </c>
      <c r="CA100" s="5">
        <v>0.23499999999999999</v>
      </c>
      <c r="CB100" s="5">
        <v>0.96379999999999999</v>
      </c>
      <c r="CC100" s="5">
        <v>6.6E-3</v>
      </c>
      <c r="CD100" s="4">
        <v>0.63319999999999999</v>
      </c>
      <c r="CE100" s="4">
        <v>0.71150000000000002</v>
      </c>
      <c r="CF100" s="4">
        <v>0.22919999999999999</v>
      </c>
      <c r="CG100" s="4">
        <v>0.94869999999999999</v>
      </c>
      <c r="CH100" s="4">
        <v>5.5999999999999999E-3</v>
      </c>
      <c r="CI100" s="5">
        <v>0.64770000000000005</v>
      </c>
      <c r="CJ100" s="5">
        <v>0.74939999999999996</v>
      </c>
      <c r="CK100" s="5">
        <v>0.21099999999999999</v>
      </c>
      <c r="CL100" s="5">
        <v>0.91800000000000004</v>
      </c>
      <c r="CM100" s="5">
        <v>3.5000000000000001E-3</v>
      </c>
      <c r="CN100" s="4">
        <v>0.71379999999999999</v>
      </c>
      <c r="CO100" s="4">
        <v>0.91449999999999998</v>
      </c>
      <c r="CP100" s="4">
        <v>0.1507</v>
      </c>
      <c r="CQ100" s="4">
        <v>0.80389999999999995</v>
      </c>
      <c r="CR100" s="4">
        <v>1.1999999999999999E-3</v>
      </c>
      <c r="CS100" s="5">
        <v>0.62609999999999999</v>
      </c>
      <c r="CT100" s="5">
        <v>0.68969999999999998</v>
      </c>
      <c r="CU100" s="5">
        <v>0.21709999999999999</v>
      </c>
      <c r="CV100" s="5">
        <v>0.9738</v>
      </c>
      <c r="CW100" s="5">
        <v>4.7000000000000002E-3</v>
      </c>
      <c r="CX100" s="4">
        <v>0.62839999999999996</v>
      </c>
      <c r="CY100" s="4">
        <v>0.6976</v>
      </c>
      <c r="CZ100" s="4">
        <v>0.2321</v>
      </c>
      <c r="DA100" s="4">
        <v>0.96350000000000002</v>
      </c>
      <c r="DB100" s="4">
        <v>5.3E-3</v>
      </c>
      <c r="DC100" s="5">
        <v>0.63260000000000005</v>
      </c>
      <c r="DD100" s="5">
        <v>0.70950000000000002</v>
      </c>
      <c r="DE100" s="5">
        <v>0.23719999999999999</v>
      </c>
      <c r="DF100" s="5">
        <v>0.94699999999999995</v>
      </c>
      <c r="DG100" s="5">
        <v>4.5999999999999999E-3</v>
      </c>
      <c r="DH100" s="4">
        <v>0.64759999999999995</v>
      </c>
      <c r="DI100" s="4">
        <v>0.74919999999999998</v>
      </c>
      <c r="DJ100" s="4">
        <v>0.21079999999999999</v>
      </c>
      <c r="DK100" s="4">
        <v>0.91779999999999995</v>
      </c>
      <c r="DL100" s="4">
        <v>3.5999999999999999E-3</v>
      </c>
      <c r="DM100" s="5">
        <v>0.71040000000000003</v>
      </c>
      <c r="DN100" s="5">
        <v>0.90780000000000005</v>
      </c>
      <c r="DO100" s="5">
        <v>0.15</v>
      </c>
      <c r="DP100" s="5">
        <v>0.80500000000000005</v>
      </c>
      <c r="DQ100" s="5">
        <v>8.0000000000000004E-4</v>
      </c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>
        <v>0.64800000000000002</v>
      </c>
      <c r="EH100" s="5">
        <v>0.749</v>
      </c>
      <c r="EI100" s="5">
        <v>0.2092</v>
      </c>
      <c r="EJ100" s="5">
        <v>0.91779999999999995</v>
      </c>
      <c r="EK100" s="5">
        <v>3.0000000000000001E-3</v>
      </c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>
        <v>0.64810000000000001</v>
      </c>
      <c r="FG100" s="4">
        <v>0.74909999999999999</v>
      </c>
      <c r="FH100" s="4">
        <v>0.2082</v>
      </c>
      <c r="FI100" s="4">
        <v>0.91859999999999997</v>
      </c>
      <c r="FJ100" s="4">
        <v>2E-3</v>
      </c>
      <c r="FK100" s="5"/>
      <c r="FL100" s="5"/>
      <c r="FM100" s="5"/>
      <c r="FN100" s="5"/>
      <c r="FO100" s="5"/>
      <c r="FP100" s="4">
        <f t="shared" si="6"/>
        <v>0.64566071428571425</v>
      </c>
      <c r="FQ100" s="4">
        <f t="shared" si="7"/>
        <v>0.7429607142857142</v>
      </c>
      <c r="FR100" s="4">
        <f t="shared" si="8"/>
        <v>0.21270714285714279</v>
      </c>
      <c r="FS100" s="4">
        <f t="shared" si="9"/>
        <v>0.92561071428571429</v>
      </c>
      <c r="FT100" s="4">
        <f t="shared" si="10"/>
        <v>4.1214285714285719E-3</v>
      </c>
      <c r="FU100" s="1" t="e" cm="1">
        <f t="array" aca="1" ref="FU100" ca="1">CONCATENATE(INDIRECT(ADDRESS(1,MATCH(_xlfn.MINIFS(B100:FO100,metrics.est,"MAE"),B100:FO100,0)+1)), ", ", INDIRECT(ADDRESS(2,MATCH(_xlfn.MINIFS(B100:FO100,metrics.est,"MAE"),B100:FO100,0)+1)))</f>
        <v>#NAME?</v>
      </c>
      <c r="FV100" s="1" t="e" cm="1">
        <f t="array" aca="1" ref="FV100" ca="1">CONCATENATE(INDIRECT(ADDRESS(1,MATCH(_xlfn.MINIFS(B100:FO100,metrics.est,"MSE"),B100:FO100,0)+1)), ", ", INDIRECT(ADDRESS(2,MATCH(_xlfn.MINIFS(B100:FO100,metrics.est,"MSE"),B100:FO100,0)+1)))</f>
        <v>#NAME?</v>
      </c>
      <c r="FW100" s="1" t="e" cm="1">
        <f t="array" aca="1" ref="FW100" ca="1">CONCATENATE(INDIRECT(ADDRESS(1,MATCH(_xlfn.MAXIFS(B100:FO100,metrics.est,"R"),B100:FO100,0)+1)), ", ", INDIRECT(ADDRESS(2,MATCH(_xlfn.MAXIFS(B100:FO100,metrics.est,"R"),B100:FO100,0)+1)))</f>
        <v>#NAME?</v>
      </c>
      <c r="FX100" s="1" t="e" cm="1">
        <f t="array" aca="1" ref="FX100" ca="1">CONCATENATE(INDIRECT(ADDRESS(1,MATCH(_xlfn.MAXIFS(B100:FO100,metrics.est,"Coverage"),B100:FO100,0)+1)), ", ", INDIRECT(ADDRESS(2,MATCH(_xlfn.MAXIFS(B100:FO100,metrics.est,"Coverage"),B100:FO100,0)+1)))</f>
        <v>#NAME?</v>
      </c>
      <c r="FY100" s="1" t="e" cm="1">
        <f t="array" aca="1" ref="FY100" ca="1">CONCATENATE(INDIRECT(ADDRESS(1,MATCH(_xlfn.MINIFS(B100:FO100,metrics.est,"Time"),B100:FO100,0)+1)), ", ", INDIRECT(ADDRESS(2,MATCH(_xlfn.MINIFS(B100:FO100,metrics.est,"Time"),B100:FO100,0)+1)))</f>
        <v>#NAME?</v>
      </c>
    </row>
    <row r="101" spans="1:181" x14ac:dyDescent="0.3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>
        <v>0.62019999999999997</v>
      </c>
      <c r="BU101" s="4">
        <v>0.68789999999999996</v>
      </c>
      <c r="BV101" s="4">
        <v>0.22739999999999999</v>
      </c>
      <c r="BW101" s="4">
        <v>0.97640000000000005</v>
      </c>
      <c r="BX101" s="4">
        <v>8.0999999999999996E-3</v>
      </c>
      <c r="BY101" s="5">
        <v>0.62439999999999996</v>
      </c>
      <c r="BZ101" s="5">
        <v>0.69940000000000002</v>
      </c>
      <c r="CA101" s="5">
        <v>0.2437</v>
      </c>
      <c r="CB101" s="5">
        <v>0.96379999999999999</v>
      </c>
      <c r="CC101" s="5">
        <v>9.4000000000000004E-3</v>
      </c>
      <c r="CD101" s="4">
        <v>0.63270000000000004</v>
      </c>
      <c r="CE101" s="4">
        <v>0.71609999999999996</v>
      </c>
      <c r="CF101" s="4">
        <v>0.23069999999999999</v>
      </c>
      <c r="CG101" s="4">
        <v>0.94869999999999999</v>
      </c>
      <c r="CH101" s="4">
        <v>7.7999999999999996E-3</v>
      </c>
      <c r="CI101" s="5">
        <v>0.65159999999999996</v>
      </c>
      <c r="CJ101" s="5">
        <v>0.7631</v>
      </c>
      <c r="CK101" s="5">
        <v>0.2009</v>
      </c>
      <c r="CL101" s="5">
        <v>0.91800000000000004</v>
      </c>
      <c r="CM101" s="5">
        <v>4.5999999999999999E-3</v>
      </c>
      <c r="CN101" s="4">
        <v>0.72940000000000005</v>
      </c>
      <c r="CO101" s="4">
        <v>0.96099999999999997</v>
      </c>
      <c r="CP101" s="4">
        <v>0.14399999999999999</v>
      </c>
      <c r="CQ101" s="4">
        <v>0.80389999999999995</v>
      </c>
      <c r="CR101" s="4">
        <v>1.4E-3</v>
      </c>
      <c r="CS101" s="5">
        <v>0.62409999999999999</v>
      </c>
      <c r="CT101" s="5">
        <v>0.69269999999999998</v>
      </c>
      <c r="CU101" s="5">
        <v>0.22919999999999999</v>
      </c>
      <c r="CV101" s="5">
        <v>0.9738</v>
      </c>
      <c r="CW101" s="5">
        <v>6.8999999999999999E-3</v>
      </c>
      <c r="CX101" s="4">
        <v>0.62719999999999998</v>
      </c>
      <c r="CY101" s="4">
        <v>0.70169999999999999</v>
      </c>
      <c r="CZ101" s="4">
        <v>0.23930000000000001</v>
      </c>
      <c r="DA101" s="4">
        <v>0.96350000000000002</v>
      </c>
      <c r="DB101" s="4">
        <v>7.9000000000000008E-3</v>
      </c>
      <c r="DC101" s="5">
        <v>0.63249999999999995</v>
      </c>
      <c r="DD101" s="5">
        <v>0.71499999999999997</v>
      </c>
      <c r="DE101" s="5">
        <v>0.2382</v>
      </c>
      <c r="DF101" s="5">
        <v>0.94699999999999995</v>
      </c>
      <c r="DG101" s="5">
        <v>6.4999999999999997E-3</v>
      </c>
      <c r="DH101" s="4">
        <v>0.65129999999999999</v>
      </c>
      <c r="DI101" s="4">
        <v>0.76239999999999997</v>
      </c>
      <c r="DJ101" s="4">
        <v>0.20200000000000001</v>
      </c>
      <c r="DK101" s="4">
        <v>0.91779999999999995</v>
      </c>
      <c r="DL101" s="4">
        <v>4.4000000000000003E-3</v>
      </c>
      <c r="DM101" s="5">
        <v>0.72619999999999996</v>
      </c>
      <c r="DN101" s="5">
        <v>0.95350000000000001</v>
      </c>
      <c r="DO101" s="5">
        <v>0.1431</v>
      </c>
      <c r="DP101" s="5">
        <v>0.80500000000000005</v>
      </c>
      <c r="DQ101" s="5">
        <v>8.9999999999999998E-4</v>
      </c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>
        <v>0.65190000000000003</v>
      </c>
      <c r="EH101" s="5">
        <v>0.76259999999999994</v>
      </c>
      <c r="EI101" s="5">
        <v>0.2006</v>
      </c>
      <c r="EJ101" s="5">
        <v>0.91779999999999995</v>
      </c>
      <c r="EK101" s="5">
        <v>4.0000000000000001E-3</v>
      </c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>
        <v>0.65210000000000001</v>
      </c>
      <c r="FG101" s="4">
        <v>0.76270000000000004</v>
      </c>
      <c r="FH101" s="4">
        <v>0.19939999999999999</v>
      </c>
      <c r="FI101" s="4">
        <v>0.91859999999999997</v>
      </c>
      <c r="FJ101" s="4">
        <v>2.8999999999999998E-3</v>
      </c>
      <c r="FK101" s="5"/>
      <c r="FL101" s="5"/>
      <c r="FM101" s="5"/>
      <c r="FN101" s="5"/>
      <c r="FO101" s="5"/>
      <c r="FP101" s="4">
        <f t="shared" si="6"/>
        <v>0.64853571428571455</v>
      </c>
      <c r="FQ101" s="4">
        <f t="shared" si="7"/>
        <v>0.75616785714285728</v>
      </c>
      <c r="FR101" s="4">
        <f t="shared" si="8"/>
        <v>0.21362857142857142</v>
      </c>
      <c r="FS101" s="4">
        <f t="shared" si="9"/>
        <v>0.92561071428571429</v>
      </c>
      <c r="FT101" s="4">
        <f t="shared" si="10"/>
        <v>5.739285714285715E-3</v>
      </c>
      <c r="FU101" s="1" t="e" cm="1">
        <f t="array" aca="1" ref="FU101" ca="1">CONCATENATE(INDIRECT(ADDRESS(1,MATCH(_xlfn.MINIFS(B101:FO101,metrics.est,"MAE"),B101:FO101,0)+1)), ", ", INDIRECT(ADDRESS(2,MATCH(_xlfn.MINIFS(B101:FO101,metrics.est,"MAE"),B101:FO101,0)+1)))</f>
        <v>#NAME?</v>
      </c>
      <c r="FV101" s="1" t="e" cm="1">
        <f t="array" aca="1" ref="FV101" ca="1">CONCATENATE(INDIRECT(ADDRESS(1,MATCH(_xlfn.MINIFS(B101:FO101,metrics.est,"MSE"),B101:FO101,0)+1)), ", ", INDIRECT(ADDRESS(2,MATCH(_xlfn.MINIFS(B101:FO101,metrics.est,"MSE"),B101:FO101,0)+1)))</f>
        <v>#NAME?</v>
      </c>
      <c r="FW101" s="1" t="e" cm="1">
        <f t="array" aca="1" ref="FW101" ca="1">CONCATENATE(INDIRECT(ADDRESS(1,MATCH(_xlfn.MAXIFS(B101:FO101,metrics.est,"R"),B101:FO101,0)+1)), ", ", INDIRECT(ADDRESS(2,MATCH(_xlfn.MAXIFS(B101:FO101,metrics.est,"R"),B101:FO101,0)+1)))</f>
        <v>#NAME?</v>
      </c>
      <c r="FX101" s="1" t="e" cm="1">
        <f t="array" aca="1" ref="FX101" ca="1">CONCATENATE(INDIRECT(ADDRESS(1,MATCH(_xlfn.MAXIFS(B101:FO101,metrics.est,"Coverage"),B101:FO101,0)+1)), ", ", INDIRECT(ADDRESS(2,MATCH(_xlfn.MAXIFS(B101:FO101,metrics.est,"Coverage"),B101:FO101,0)+1)))</f>
        <v>#NAME?</v>
      </c>
      <c r="FY101" s="1" t="e" cm="1">
        <f t="array" aca="1" ref="FY101" ca="1">CONCATENATE(INDIRECT(ADDRESS(1,MATCH(_xlfn.MINIFS(B101:FO101,metrics.est,"Time"),B101:FO101,0)+1)), ", ", INDIRECT(ADDRESS(2,MATCH(_xlfn.MINIFS(B101:FO101,metrics.est,"Time"),B101:FO101,0)+1)))</f>
        <v>#NAME?</v>
      </c>
    </row>
    <row r="102" spans="1:181" x14ac:dyDescent="0.3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>
        <v>0.61939999999999995</v>
      </c>
      <c r="BU102" s="4">
        <v>0.68149999999999999</v>
      </c>
      <c r="BV102" s="4">
        <v>0.21510000000000001</v>
      </c>
      <c r="BW102" s="4">
        <v>0.97640000000000005</v>
      </c>
      <c r="BX102" s="4">
        <v>7.4000000000000003E-3</v>
      </c>
      <c r="BY102" s="5">
        <v>0.62380000000000002</v>
      </c>
      <c r="BZ102" s="5">
        <v>0.69450000000000001</v>
      </c>
      <c r="CA102" s="5">
        <v>0.2339</v>
      </c>
      <c r="CB102" s="5">
        <v>0.96379999999999999</v>
      </c>
      <c r="CC102" s="5">
        <v>8.8999999999999999E-3</v>
      </c>
      <c r="CD102" s="4">
        <v>0.63190000000000002</v>
      </c>
      <c r="CE102" s="4">
        <v>0.71030000000000004</v>
      </c>
      <c r="CF102" s="4">
        <v>0.2293</v>
      </c>
      <c r="CG102" s="4">
        <v>0.94869999999999999</v>
      </c>
      <c r="CH102" s="4">
        <v>7.6E-3</v>
      </c>
      <c r="CI102" s="5">
        <v>0.6462</v>
      </c>
      <c r="CJ102" s="5">
        <v>0.74670000000000003</v>
      </c>
      <c r="CK102" s="5">
        <v>0.21410000000000001</v>
      </c>
      <c r="CL102" s="5">
        <v>0.91800000000000004</v>
      </c>
      <c r="CM102" s="5">
        <v>4.4999999999999997E-3</v>
      </c>
      <c r="CN102" s="4">
        <v>0.70279999999999998</v>
      </c>
      <c r="CO102" s="4">
        <v>0.88439999999999996</v>
      </c>
      <c r="CP102" s="4">
        <v>0.15870000000000001</v>
      </c>
      <c r="CQ102" s="4">
        <v>0.80389999999999995</v>
      </c>
      <c r="CR102" s="4">
        <v>1.4E-3</v>
      </c>
      <c r="CS102" s="5">
        <v>0.62390000000000001</v>
      </c>
      <c r="CT102" s="5">
        <v>0.68859999999999999</v>
      </c>
      <c r="CU102" s="5">
        <v>0.21820000000000001</v>
      </c>
      <c r="CV102" s="5">
        <v>0.9738</v>
      </c>
      <c r="CW102" s="5">
        <v>6.6E-3</v>
      </c>
      <c r="CX102" s="4">
        <v>0.62639999999999996</v>
      </c>
      <c r="CY102" s="4">
        <v>0.69610000000000005</v>
      </c>
      <c r="CZ102" s="4">
        <v>0.23180000000000001</v>
      </c>
      <c r="DA102" s="4">
        <v>0.96350000000000002</v>
      </c>
      <c r="DB102" s="4">
        <v>7.4999999999999997E-3</v>
      </c>
      <c r="DC102" s="5">
        <v>0.63139999999999996</v>
      </c>
      <c r="DD102" s="5">
        <v>0.70879999999999999</v>
      </c>
      <c r="DE102" s="5">
        <v>0.2359</v>
      </c>
      <c r="DF102" s="5">
        <v>0.94699999999999995</v>
      </c>
      <c r="DG102" s="5">
        <v>6.3E-3</v>
      </c>
      <c r="DH102" s="4">
        <v>0.64629999999999999</v>
      </c>
      <c r="DI102" s="4">
        <v>0.747</v>
      </c>
      <c r="DJ102" s="4">
        <v>0.21390000000000001</v>
      </c>
      <c r="DK102" s="4">
        <v>0.91779999999999995</v>
      </c>
      <c r="DL102" s="4">
        <v>4.3E-3</v>
      </c>
      <c r="DM102" s="5">
        <v>0.69969999999999999</v>
      </c>
      <c r="DN102" s="5">
        <v>0.87860000000000005</v>
      </c>
      <c r="DO102" s="5">
        <v>0.1575</v>
      </c>
      <c r="DP102" s="5">
        <v>0.80500000000000005</v>
      </c>
      <c r="DQ102" s="5">
        <v>8.9999999999999998E-4</v>
      </c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>
        <v>0.64680000000000004</v>
      </c>
      <c r="EH102" s="5">
        <v>0.74670000000000003</v>
      </c>
      <c r="EI102" s="5">
        <v>0.21260000000000001</v>
      </c>
      <c r="EJ102" s="5">
        <v>0.91779999999999995</v>
      </c>
      <c r="EK102" s="5">
        <v>3.8999999999999998E-3</v>
      </c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>
        <v>0.64680000000000004</v>
      </c>
      <c r="FG102" s="4">
        <v>0.74680000000000002</v>
      </c>
      <c r="FH102" s="4">
        <v>0.21160000000000001</v>
      </c>
      <c r="FI102" s="4">
        <v>0.91859999999999997</v>
      </c>
      <c r="FJ102" s="4">
        <v>2.7000000000000001E-3</v>
      </c>
      <c r="FK102" s="5"/>
      <c r="FL102" s="5"/>
      <c r="FM102" s="5"/>
      <c r="FN102" s="5"/>
      <c r="FO102" s="5"/>
      <c r="FP102" s="4">
        <f t="shared" si="6"/>
        <v>0.64266428571428569</v>
      </c>
      <c r="FQ102" s="4">
        <f t="shared" si="7"/>
        <v>0.7372249999999998</v>
      </c>
      <c r="FR102" s="4">
        <f t="shared" si="8"/>
        <v>0.21483571428571427</v>
      </c>
      <c r="FS102" s="4">
        <f t="shared" si="9"/>
        <v>0.92561071428571429</v>
      </c>
      <c r="FT102" s="4">
        <f t="shared" si="10"/>
        <v>5.5714285714285727E-3</v>
      </c>
      <c r="FU102" s="1" t="e" cm="1">
        <f t="array" aca="1" ref="FU102" ca="1">CONCATENATE(INDIRECT(ADDRESS(1,MATCH(_xlfn.MINIFS(B102:FO102,metrics.est,"MAE"),B102:FO102,0)+1)), ", ", INDIRECT(ADDRESS(2,MATCH(_xlfn.MINIFS(B102:FO102,metrics.est,"MAE"),B102:FO102,0)+1)))</f>
        <v>#NAME?</v>
      </c>
      <c r="FV102" s="1" t="e" cm="1">
        <f t="array" aca="1" ref="FV102" ca="1">CONCATENATE(INDIRECT(ADDRESS(1,MATCH(_xlfn.MINIFS(B102:FO102,metrics.est,"MSE"),B102:FO102,0)+1)), ", ", INDIRECT(ADDRESS(2,MATCH(_xlfn.MINIFS(B102:FO102,metrics.est,"MSE"),B102:FO102,0)+1)))</f>
        <v>#NAME?</v>
      </c>
      <c r="FW102" s="1" t="e" cm="1">
        <f t="array" aca="1" ref="FW102" ca="1">CONCATENATE(INDIRECT(ADDRESS(1,MATCH(_xlfn.MAXIFS(B102:FO102,metrics.est,"R"),B102:FO102,0)+1)), ", ", INDIRECT(ADDRESS(2,MATCH(_xlfn.MAXIFS(B102:FO102,metrics.est,"R"),B102:FO102,0)+1)))</f>
        <v>#NAME?</v>
      </c>
      <c r="FX102" s="1" t="e" cm="1">
        <f t="array" aca="1" ref="FX102" ca="1">CONCATENATE(INDIRECT(ADDRESS(1,MATCH(_xlfn.MAXIFS(B102:FO102,metrics.est,"Coverage"),B102:FO102,0)+1)), ", ", INDIRECT(ADDRESS(2,MATCH(_xlfn.MAXIFS(B102:FO102,metrics.est,"Coverage"),B102:FO102,0)+1)))</f>
        <v>#NAME?</v>
      </c>
      <c r="FY102" s="1" t="e" cm="1">
        <f t="array" aca="1" ref="FY102" ca="1">CONCATENATE(INDIRECT(ADDRESS(1,MATCH(_xlfn.MINIFS(B102:FO102,metrics.est,"Time"),B102:FO102,0)+1)), ", ", INDIRECT(ADDRESS(2,MATCH(_xlfn.MINIFS(B102:FO102,metrics.est,"Time"),B102:FO102,0)+1)))</f>
        <v>#NAME?</v>
      </c>
    </row>
    <row r="103" spans="1:181" x14ac:dyDescent="0.3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>
        <v>0.61880000000000002</v>
      </c>
      <c r="BU103" s="4">
        <v>0.68220000000000003</v>
      </c>
      <c r="BV103" s="4">
        <v>0.22339999999999999</v>
      </c>
      <c r="BW103" s="4">
        <v>0.97399999999999998</v>
      </c>
      <c r="BX103" s="4">
        <v>8.6999999999999994E-3</v>
      </c>
      <c r="BY103" s="5">
        <v>0.62229999999999996</v>
      </c>
      <c r="BZ103" s="5">
        <v>0.69179999999999997</v>
      </c>
      <c r="CA103" s="5">
        <v>0.24010000000000001</v>
      </c>
      <c r="CB103" s="5">
        <v>0.95930000000000004</v>
      </c>
      <c r="CC103" s="5">
        <v>9.4999999999999998E-3</v>
      </c>
      <c r="CD103" s="4">
        <v>0.62860000000000005</v>
      </c>
      <c r="CE103" s="4">
        <v>0.70299999999999996</v>
      </c>
      <c r="CF103" s="4">
        <v>0.2326</v>
      </c>
      <c r="CG103" s="4">
        <v>0.93869999999999998</v>
      </c>
      <c r="CH103" s="4">
        <v>7.6E-3</v>
      </c>
      <c r="CI103" s="5">
        <v>0.6381</v>
      </c>
      <c r="CJ103" s="5">
        <v>0.7238</v>
      </c>
      <c r="CK103" s="5">
        <v>0.215</v>
      </c>
      <c r="CL103" s="5">
        <v>0.88890000000000002</v>
      </c>
      <c r="CM103" s="5">
        <v>4.4000000000000003E-3</v>
      </c>
      <c r="CN103" s="4">
        <v>0.70220000000000005</v>
      </c>
      <c r="CO103" s="4">
        <v>0.88</v>
      </c>
      <c r="CP103" s="4">
        <v>0.1537</v>
      </c>
      <c r="CQ103" s="4">
        <v>0.73029999999999995</v>
      </c>
      <c r="CR103" s="4">
        <v>1.2999999999999999E-3</v>
      </c>
      <c r="CS103" s="5">
        <v>0.623</v>
      </c>
      <c r="CT103" s="5">
        <v>0.68730000000000002</v>
      </c>
      <c r="CU103" s="5">
        <v>0.2258</v>
      </c>
      <c r="CV103" s="5">
        <v>0.97170000000000001</v>
      </c>
      <c r="CW103" s="5">
        <v>7.4999999999999997E-3</v>
      </c>
      <c r="CX103" s="4">
        <v>0.625</v>
      </c>
      <c r="CY103" s="4">
        <v>0.69379999999999997</v>
      </c>
      <c r="CZ103" s="4">
        <v>0.2361</v>
      </c>
      <c r="DA103" s="4">
        <v>0.95909999999999995</v>
      </c>
      <c r="DB103" s="4">
        <v>7.9000000000000008E-3</v>
      </c>
      <c r="DC103" s="5">
        <v>0.62819999999999998</v>
      </c>
      <c r="DD103" s="5">
        <v>0.70140000000000002</v>
      </c>
      <c r="DE103" s="5">
        <v>0.24010000000000001</v>
      </c>
      <c r="DF103" s="5">
        <v>0.93700000000000006</v>
      </c>
      <c r="DG103" s="5">
        <v>6.4000000000000003E-3</v>
      </c>
      <c r="DH103" s="4">
        <v>0.63880000000000003</v>
      </c>
      <c r="DI103" s="4">
        <v>0.72650000000000003</v>
      </c>
      <c r="DJ103" s="4">
        <v>0.21390000000000001</v>
      </c>
      <c r="DK103" s="4">
        <v>0.8891</v>
      </c>
      <c r="DL103" s="4">
        <v>4.1999999999999997E-3</v>
      </c>
      <c r="DM103" s="5">
        <v>0.69910000000000005</v>
      </c>
      <c r="DN103" s="5">
        <v>0.87480000000000002</v>
      </c>
      <c r="DO103" s="5">
        <v>0.15260000000000001</v>
      </c>
      <c r="DP103" s="5">
        <v>0.73070000000000002</v>
      </c>
      <c r="DQ103" s="5">
        <v>8.9999999999999998E-4</v>
      </c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>
        <v>0.6391</v>
      </c>
      <c r="EH103" s="5">
        <v>0.72570000000000001</v>
      </c>
      <c r="EI103" s="5">
        <v>0.21299999999999999</v>
      </c>
      <c r="EJ103" s="5">
        <v>0.88939999999999997</v>
      </c>
      <c r="EK103" s="5">
        <v>3.8E-3</v>
      </c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>
        <v>0.63939999999999997</v>
      </c>
      <c r="FG103" s="4">
        <v>0.72619999999999996</v>
      </c>
      <c r="FH103" s="4">
        <v>0.2117</v>
      </c>
      <c r="FI103" s="4">
        <v>0.88990000000000002</v>
      </c>
      <c r="FJ103" s="4">
        <v>2.3999999999999998E-3</v>
      </c>
      <c r="FK103" s="5"/>
      <c r="FL103" s="5"/>
      <c r="FM103" s="5"/>
      <c r="FN103" s="5"/>
      <c r="FO103" s="5"/>
      <c r="FP103" s="4">
        <f t="shared" ref="FP103" si="21">AVERAGEIFS(B103:FO103,metrics.est,"MAE")</f>
        <v>0.63923214285714269</v>
      </c>
      <c r="FQ103" s="4">
        <f t="shared" ref="FQ103" si="22">AVERAGEIFS(B103:FO103,metrics.est,"MSE")</f>
        <v>0.72806428571428572</v>
      </c>
      <c r="FR103" s="4">
        <f t="shared" ref="FR103" si="23">AVERAGEIFS(B103:FO103,metrics.est,"R")</f>
        <v>0.21732857142857137</v>
      </c>
      <c r="FS103" s="4">
        <f t="shared" ref="FS103" si="24">AVERAGEIFS(B103:FO103,metrics.est,"Coverage")</f>
        <v>0.90306428571428554</v>
      </c>
      <c r="FT103" s="4">
        <f t="shared" ref="FT103" si="25">AVERAGEIFS(B103:FO103,metrics.est,"Time")</f>
        <v>5.7785714285714272E-3</v>
      </c>
      <c r="FU103" s="1" t="e" cm="1">
        <f t="array" aca="1" ref="FU103" ca="1">CONCATENATE(INDIRECT(ADDRESS(1,MATCH(_xlfn.MINIFS(B103:FO103,metrics.est,"MAE"),B103:FO103,0)+1)), ", ", INDIRECT(ADDRESS(2,MATCH(_xlfn.MINIFS(B103:FO103,metrics.est,"MAE"),B103:FO103,0)+1)))</f>
        <v>#NAME?</v>
      </c>
      <c r="FV103" s="1" t="e" cm="1">
        <f t="array" aca="1" ref="FV103" ca="1">CONCATENATE(INDIRECT(ADDRESS(1,MATCH(_xlfn.MINIFS(B103:FO103,metrics.est,"MSE"),B103:FO103,0)+1)), ", ", INDIRECT(ADDRESS(2,MATCH(_xlfn.MINIFS(B103:FO103,metrics.est,"MSE"),B103:FO103,0)+1)))</f>
        <v>#NAME?</v>
      </c>
      <c r="FW103" s="1" t="e" cm="1">
        <f t="array" aca="1" ref="FW103" ca="1">CONCATENATE(INDIRECT(ADDRESS(1,MATCH(_xlfn.MAXIFS(B103:FO103,metrics.est,"R"),B103:FO103,0)+1)), ", ", INDIRECT(ADDRESS(2,MATCH(_xlfn.MAXIFS(B103:FO103,metrics.est,"R"),B103:FO103,0)+1)))</f>
        <v>#NAME?</v>
      </c>
      <c r="FX103" s="1" t="e" cm="1">
        <f t="array" aca="1" ref="FX103" ca="1">CONCATENATE(INDIRECT(ADDRESS(1,MATCH(_xlfn.MAXIFS(B103:FO103,metrics.est,"Coverage"),B103:FO103,0)+1)), ", ", INDIRECT(ADDRESS(2,MATCH(_xlfn.MAXIFS(B103:FO103,metrics.est,"Coverage"),B103:FO103,0)+1)))</f>
        <v>#NAME?</v>
      </c>
      <c r="FY103" s="1" t="e" cm="1">
        <f t="array" aca="1" ref="FY103" ca="1">CONCATENATE(INDIRECT(ADDRESS(1,MATCH(_xlfn.MINIFS(B103:FO103,metrics.est,"Time"),B103:FO103,0)+1)), ", ", INDIRECT(ADDRESS(2,MATCH(_xlfn.MINIFS(B103:FO103,metrics.est,"Time"),B103:FO103,0)+1)))</f>
        <v>#NAME?</v>
      </c>
    </row>
    <row r="104" spans="1:181" x14ac:dyDescent="0.3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>
        <v>0.62409999999999999</v>
      </c>
      <c r="BU104" s="4">
        <v>0.68169999999999997</v>
      </c>
      <c r="BV104" s="4">
        <v>0.19139999999999999</v>
      </c>
      <c r="BW104" s="4">
        <v>0.97399999999999998</v>
      </c>
      <c r="BX104" s="4">
        <v>4.1000000000000003E-3</v>
      </c>
      <c r="BY104" s="5">
        <v>0.62560000000000004</v>
      </c>
      <c r="BZ104" s="5">
        <v>0.68840000000000001</v>
      </c>
      <c r="CA104" s="5">
        <v>0.21329999999999999</v>
      </c>
      <c r="CB104" s="5">
        <v>0.95930000000000004</v>
      </c>
      <c r="CC104" s="5">
        <v>5.3E-3</v>
      </c>
      <c r="CD104" s="4">
        <v>0.63019999999999998</v>
      </c>
      <c r="CE104" s="4">
        <v>0.69669999999999999</v>
      </c>
      <c r="CF104" s="4">
        <v>0.215</v>
      </c>
      <c r="CG104" s="4">
        <v>0.93869999999999998</v>
      </c>
      <c r="CH104" s="4">
        <v>4.7000000000000002E-3</v>
      </c>
      <c r="CI104" s="5">
        <v>0.63590000000000002</v>
      </c>
      <c r="CJ104" s="5">
        <v>0.71160000000000001</v>
      </c>
      <c r="CK104" s="5">
        <v>0.214</v>
      </c>
      <c r="CL104" s="5">
        <v>0.88890000000000002</v>
      </c>
      <c r="CM104" s="5">
        <v>3.0999999999999999E-3</v>
      </c>
      <c r="CN104" s="4">
        <v>0.67390000000000005</v>
      </c>
      <c r="CO104" s="4">
        <v>0.79779999999999995</v>
      </c>
      <c r="CP104" s="4">
        <v>0.1837</v>
      </c>
      <c r="CQ104" s="4">
        <v>0.73029999999999995</v>
      </c>
      <c r="CR104" s="4">
        <v>1.1999999999999999E-3</v>
      </c>
      <c r="CS104" s="5">
        <v>0.62770000000000004</v>
      </c>
      <c r="CT104" s="5">
        <v>0.68640000000000001</v>
      </c>
      <c r="CU104" s="5">
        <v>0.1956</v>
      </c>
      <c r="CV104" s="5">
        <v>0.97170000000000001</v>
      </c>
      <c r="CW104" s="5">
        <v>3.5999999999999999E-3</v>
      </c>
      <c r="CX104" s="4">
        <v>0.62849999999999995</v>
      </c>
      <c r="CY104" s="4">
        <v>0.69089999999999996</v>
      </c>
      <c r="CZ104" s="4">
        <v>0.21110000000000001</v>
      </c>
      <c r="DA104" s="4">
        <v>0.95909999999999995</v>
      </c>
      <c r="DB104" s="4">
        <v>4.1000000000000003E-3</v>
      </c>
      <c r="DC104" s="5">
        <v>0.62939999999999996</v>
      </c>
      <c r="DD104" s="5">
        <v>0.69510000000000005</v>
      </c>
      <c r="DE104" s="5">
        <v>0.221</v>
      </c>
      <c r="DF104" s="5">
        <v>0.93700000000000006</v>
      </c>
      <c r="DG104" s="5">
        <v>3.8E-3</v>
      </c>
      <c r="DH104" s="4">
        <v>0.63680000000000003</v>
      </c>
      <c r="DI104" s="4">
        <v>0.71509999999999996</v>
      </c>
      <c r="DJ104" s="4">
        <v>0.21060000000000001</v>
      </c>
      <c r="DK104" s="4">
        <v>0.8891</v>
      </c>
      <c r="DL104" s="4">
        <v>3.0999999999999999E-3</v>
      </c>
      <c r="DM104" s="5">
        <v>0.67090000000000005</v>
      </c>
      <c r="DN104" s="5">
        <v>0.79379999999999995</v>
      </c>
      <c r="DO104" s="5">
        <v>0.1804</v>
      </c>
      <c r="DP104" s="5">
        <v>0.73070000000000002</v>
      </c>
      <c r="DQ104" s="5">
        <v>6.9999999999999999E-4</v>
      </c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>
        <v>0.63690000000000002</v>
      </c>
      <c r="EH104" s="5">
        <v>0.71379999999999999</v>
      </c>
      <c r="EI104" s="5">
        <v>0.21160000000000001</v>
      </c>
      <c r="EJ104" s="5">
        <v>0.88939999999999997</v>
      </c>
      <c r="EK104" s="5">
        <v>2.7000000000000001E-3</v>
      </c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>
        <v>0.6371</v>
      </c>
      <c r="FG104" s="4">
        <v>0.71389999999999998</v>
      </c>
      <c r="FH104" s="4">
        <v>0.21049999999999999</v>
      </c>
      <c r="FI104" s="4">
        <v>0.88990000000000002</v>
      </c>
      <c r="FJ104" s="4">
        <v>1.8E-3</v>
      </c>
      <c r="FK104" s="5"/>
      <c r="FL104" s="5"/>
      <c r="FM104" s="5"/>
      <c r="FN104" s="5"/>
      <c r="FO104" s="5"/>
      <c r="FP104" s="4">
        <f t="shared" si="6"/>
        <v>0.63631071428571429</v>
      </c>
      <c r="FQ104" s="4">
        <f t="shared" si="7"/>
        <v>0.71098571428571422</v>
      </c>
      <c r="FR104" s="4">
        <f t="shared" si="8"/>
        <v>0.20742499999999997</v>
      </c>
      <c r="FS104" s="4">
        <f t="shared" si="9"/>
        <v>0.90306428571428554</v>
      </c>
      <c r="FT104" s="4">
        <f t="shared" si="10"/>
        <v>3.507142857142858E-3</v>
      </c>
      <c r="FU104" s="1" t="e" cm="1">
        <f t="array" aca="1" ref="FU104" ca="1">CONCATENATE(INDIRECT(ADDRESS(1,MATCH(_xlfn.MINIFS(B104:FO104,metrics.est,"MAE"),B104:FO104,0)+1)), ", ", INDIRECT(ADDRESS(2,MATCH(_xlfn.MINIFS(B104:FO104,metrics.est,"MAE"),B104:FO104,0)+1)))</f>
        <v>#NAME?</v>
      </c>
      <c r="FV104" s="1" t="e" cm="1">
        <f t="array" aca="1" ref="FV104" ca="1">CONCATENATE(INDIRECT(ADDRESS(1,MATCH(_xlfn.MINIFS(B104:FO104,metrics.est,"MSE"),B104:FO104,0)+1)), ", ", INDIRECT(ADDRESS(2,MATCH(_xlfn.MINIFS(B104:FO104,metrics.est,"MSE"),B104:FO104,0)+1)))</f>
        <v>#NAME?</v>
      </c>
      <c r="FW104" s="1" t="e" cm="1">
        <f t="array" aca="1" ref="FW104" ca="1">CONCATENATE(INDIRECT(ADDRESS(1,MATCH(_xlfn.MAXIFS(B104:FO104,metrics.est,"R"),B104:FO104,0)+1)), ", ", INDIRECT(ADDRESS(2,MATCH(_xlfn.MAXIFS(B104:FO104,metrics.est,"R"),B104:FO104,0)+1)))</f>
        <v>#NAME?</v>
      </c>
      <c r="FX104" s="1" t="e" cm="1">
        <f t="array" aca="1" ref="FX104" ca="1">CONCATENATE(INDIRECT(ADDRESS(1,MATCH(_xlfn.MAXIFS(B104:FO104,metrics.est,"Coverage"),B104:FO104,0)+1)), ", ", INDIRECT(ADDRESS(2,MATCH(_xlfn.MAXIFS(B104:FO104,metrics.est,"Coverage"),B104:FO104,0)+1)))</f>
        <v>#NAME?</v>
      </c>
      <c r="FY104" s="1" t="e" cm="1">
        <f t="array" aca="1" ref="FY104" ca="1">CONCATENATE(INDIRECT(ADDRESS(1,MATCH(_xlfn.MINIFS(B104:FO104,metrics.est,"Time"),B104:FO104,0)+1)), ", ", INDIRECT(ADDRESS(2,MATCH(_xlfn.MINIFS(B104:FO104,metrics.est,"Time"),B104:FO104,0)+1)))</f>
        <v>#NAME?</v>
      </c>
    </row>
    <row r="105" spans="1:181" x14ac:dyDescent="0.3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>
        <v>0.61729999999999996</v>
      </c>
      <c r="BU105" s="4">
        <v>0.6704</v>
      </c>
      <c r="BV105" s="4">
        <v>0.21360000000000001</v>
      </c>
      <c r="BW105" s="4">
        <v>0.97399999999999998</v>
      </c>
      <c r="BX105" s="4">
        <v>6.7000000000000002E-3</v>
      </c>
      <c r="BY105" s="5">
        <v>0.62090000000000001</v>
      </c>
      <c r="BZ105" s="5">
        <v>0.68189999999999995</v>
      </c>
      <c r="CA105" s="5">
        <v>0.23230000000000001</v>
      </c>
      <c r="CB105" s="5">
        <v>0.95930000000000004</v>
      </c>
      <c r="CC105" s="5">
        <v>7.7999999999999996E-3</v>
      </c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>
        <v>0.63529999999999998</v>
      </c>
      <c r="CJ105" s="5">
        <v>0.71309999999999996</v>
      </c>
      <c r="CK105" s="5">
        <v>0.222</v>
      </c>
      <c r="CL105" s="5">
        <v>0.88890000000000002</v>
      </c>
      <c r="CM105" s="5">
        <v>4.1999999999999997E-3</v>
      </c>
      <c r="CN105" s="4">
        <v>0.67930000000000001</v>
      </c>
      <c r="CO105" s="4">
        <v>0.81430000000000002</v>
      </c>
      <c r="CP105" s="4">
        <v>0.17349999999999999</v>
      </c>
      <c r="CQ105" s="4">
        <v>0.73029999999999995</v>
      </c>
      <c r="CR105" s="4">
        <v>1.4E-3</v>
      </c>
      <c r="CS105" s="5">
        <v>0.62150000000000005</v>
      </c>
      <c r="CT105" s="5">
        <v>0.67749999999999999</v>
      </c>
      <c r="CU105" s="5">
        <v>0.21659999999999999</v>
      </c>
      <c r="CV105" s="5">
        <v>0.97170000000000001</v>
      </c>
      <c r="CW105" s="5">
        <v>5.7000000000000002E-3</v>
      </c>
      <c r="CX105" s="4">
        <v>0.62360000000000004</v>
      </c>
      <c r="CY105" s="4">
        <v>0.68410000000000004</v>
      </c>
      <c r="CZ105" s="4">
        <v>0.23</v>
      </c>
      <c r="DA105" s="4">
        <v>0.95909999999999995</v>
      </c>
      <c r="DB105" s="4">
        <v>6.6E-3</v>
      </c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>
        <v>0.6361</v>
      </c>
      <c r="DI105" s="4">
        <v>0.71609999999999996</v>
      </c>
      <c r="DJ105" s="4">
        <v>0.21920000000000001</v>
      </c>
      <c r="DK105" s="4">
        <v>0.8891</v>
      </c>
      <c r="DL105" s="4">
        <v>4.0000000000000001E-3</v>
      </c>
      <c r="DM105" s="5">
        <v>0.6764</v>
      </c>
      <c r="DN105" s="5">
        <v>0.81020000000000003</v>
      </c>
      <c r="DO105" s="5">
        <v>0.17130000000000001</v>
      </c>
      <c r="DP105" s="5">
        <v>0.73070000000000002</v>
      </c>
      <c r="DQ105" s="5">
        <v>8.9999999999999998E-4</v>
      </c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>
        <v>0.63629999999999998</v>
      </c>
      <c r="EH105" s="5">
        <v>0.71519999999999995</v>
      </c>
      <c r="EI105" s="5">
        <v>0.21890000000000001</v>
      </c>
      <c r="EJ105" s="5">
        <v>0.88939999999999997</v>
      </c>
      <c r="EK105" s="5">
        <v>3.5999999999999999E-3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>
        <v>0.63639999999999997</v>
      </c>
      <c r="FG105" s="4">
        <v>0.71550000000000002</v>
      </c>
      <c r="FH105" s="4">
        <v>0.218</v>
      </c>
      <c r="FI105" s="4">
        <v>0.88990000000000002</v>
      </c>
      <c r="FJ105" s="4">
        <v>2.3E-3</v>
      </c>
      <c r="FK105" s="5"/>
      <c r="FL105" s="5"/>
      <c r="FM105" s="5"/>
      <c r="FN105" s="5"/>
      <c r="FO105" s="5"/>
      <c r="FP105" s="4">
        <f t="shared" si="6"/>
        <v>0.63434999999999986</v>
      </c>
      <c r="FQ105" s="4">
        <f t="shared" si="7"/>
        <v>0.71029285714285706</v>
      </c>
      <c r="FR105" s="4">
        <f t="shared" si="8"/>
        <v>0.21753928571428569</v>
      </c>
      <c r="FS105" s="4">
        <f t="shared" si="9"/>
        <v>0.90306428571428554</v>
      </c>
      <c r="FT105" s="4">
        <f t="shared" si="10"/>
        <v>4.7107142857142851E-3</v>
      </c>
      <c r="FU105" s="1" t="e" cm="1">
        <f t="array" aca="1" ref="FU105" ca="1">CONCATENATE(INDIRECT(ADDRESS(1,MATCH(_xlfn.MINIFS(B105:FO105,metrics.est,"MAE"),B105:FO105,0)+1)), ", ", INDIRECT(ADDRESS(2,MATCH(_xlfn.MINIFS(B105:FO105,metrics.est,"MAE"),B105:FO105,0)+1)))</f>
        <v>#NAME?</v>
      </c>
      <c r="FV105" s="1" t="e" cm="1">
        <f t="array" aca="1" ref="FV105" ca="1">CONCATENATE(INDIRECT(ADDRESS(1,MATCH(_xlfn.MINIFS(B105:FO105,metrics.est,"MSE"),B105:FO105,0)+1)), ", ", INDIRECT(ADDRESS(2,MATCH(_xlfn.MINIFS(B105:FO105,metrics.est,"MSE"),B105:FO105,0)+1)))</f>
        <v>#NAME?</v>
      </c>
      <c r="FW105" s="1" t="e" cm="1">
        <f t="array" aca="1" ref="FW105" ca="1">CONCATENATE(INDIRECT(ADDRESS(1,MATCH(_xlfn.MAXIFS(B105:FO105,metrics.est,"R"),B105:FO105,0)+1)), ", ", INDIRECT(ADDRESS(2,MATCH(_xlfn.MAXIFS(B105:FO105,metrics.est,"R"),B105:FO105,0)+1)))</f>
        <v>#NAME?</v>
      </c>
      <c r="FX105" s="1" t="e" cm="1">
        <f t="array" aca="1" ref="FX105" ca="1">CONCATENATE(INDIRECT(ADDRESS(1,MATCH(_xlfn.MAXIFS(B105:FO105,metrics.est,"Coverage"),B105:FO105,0)+1)), ", ", INDIRECT(ADDRESS(2,MATCH(_xlfn.MAXIFS(B105:FO105,metrics.est,"Coverage"),B105:FO105,0)+1)))</f>
        <v>#NAME?</v>
      </c>
      <c r="FY105" s="1" t="e" cm="1">
        <f t="array" aca="1" ref="FY105" ca="1">CONCATENATE(INDIRECT(ADDRESS(1,MATCH(_xlfn.MINIFS(B105:FO105,metrics.est,"Time"),B105:FO105,0)+1)), ", ", INDIRECT(ADDRESS(2,MATCH(_xlfn.MINIFS(B105:FO105,metrics.est,"Time"),B105:FO105,0)+1)))</f>
        <v>#NAME?</v>
      </c>
    </row>
    <row r="106" spans="1:181" x14ac:dyDescent="0.3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>
        <v>0.62070000000000003</v>
      </c>
      <c r="BU106" s="4">
        <v>0.6734</v>
      </c>
      <c r="BV106" s="4">
        <v>0.21690000000000001</v>
      </c>
      <c r="BW106" s="4">
        <v>0.97399999999999998</v>
      </c>
      <c r="BX106" s="4">
        <v>4.1999999999999997E-3</v>
      </c>
      <c r="BY106" s="5">
        <v>0.62370000000000003</v>
      </c>
      <c r="BZ106" s="5">
        <v>0.68340000000000001</v>
      </c>
      <c r="CA106" s="5">
        <v>0.2326</v>
      </c>
      <c r="CB106" s="5">
        <v>0.95930000000000004</v>
      </c>
      <c r="CC106" s="5">
        <v>5.0000000000000001E-3</v>
      </c>
      <c r="CD106" s="4">
        <v>0.63</v>
      </c>
      <c r="CE106" s="4">
        <v>0.69579999999999997</v>
      </c>
      <c r="CF106" s="4">
        <v>0.22739999999999999</v>
      </c>
      <c r="CG106" s="4">
        <v>0.93869999999999998</v>
      </c>
      <c r="CH106" s="4">
        <v>4.5999999999999999E-3</v>
      </c>
      <c r="CI106" s="5">
        <v>0.63800000000000001</v>
      </c>
      <c r="CJ106" s="5">
        <v>0.71689999999999998</v>
      </c>
      <c r="CK106" s="5">
        <v>0.2137</v>
      </c>
      <c r="CL106" s="5">
        <v>0.88890000000000002</v>
      </c>
      <c r="CM106" s="5">
        <v>3.2000000000000002E-3</v>
      </c>
      <c r="CN106" s="4">
        <v>0.71209999999999996</v>
      </c>
      <c r="CO106" s="4">
        <v>0.87909999999999999</v>
      </c>
      <c r="CP106" s="4">
        <v>0.13220000000000001</v>
      </c>
      <c r="CQ106" s="4">
        <v>0.73029999999999995</v>
      </c>
      <c r="CR106" s="4">
        <v>1.1999999999999999E-3</v>
      </c>
      <c r="CS106" s="5">
        <v>0.625</v>
      </c>
      <c r="CT106" s="5">
        <v>0.68020000000000003</v>
      </c>
      <c r="CU106" s="5">
        <v>0.217</v>
      </c>
      <c r="CV106" s="5">
        <v>0.97170000000000001</v>
      </c>
      <c r="CW106" s="5">
        <v>3.5000000000000001E-3</v>
      </c>
      <c r="CX106" s="4">
        <v>0.62590000000000001</v>
      </c>
      <c r="CY106" s="4">
        <v>0.68340000000000001</v>
      </c>
      <c r="CZ106" s="4">
        <v>0.23130000000000001</v>
      </c>
      <c r="DA106" s="4">
        <v>0.95909999999999995</v>
      </c>
      <c r="DB106" s="4">
        <v>4.3E-3</v>
      </c>
      <c r="DC106" s="5">
        <v>0.628</v>
      </c>
      <c r="DD106" s="5">
        <v>0.69089999999999996</v>
      </c>
      <c r="DE106" s="5">
        <v>0.23569999999999999</v>
      </c>
      <c r="DF106" s="5">
        <v>0.93700000000000006</v>
      </c>
      <c r="DG106" s="5">
        <v>3.8E-3</v>
      </c>
      <c r="DH106" s="4">
        <v>0.63819999999999999</v>
      </c>
      <c r="DI106" s="4">
        <v>0.71830000000000005</v>
      </c>
      <c r="DJ106" s="4">
        <v>0.2094</v>
      </c>
      <c r="DK106" s="4">
        <v>0.8891</v>
      </c>
      <c r="DL106" s="4">
        <v>3.0999999999999999E-3</v>
      </c>
      <c r="DM106" s="5">
        <v>0.70709999999999995</v>
      </c>
      <c r="DN106" s="5">
        <v>0.871</v>
      </c>
      <c r="DO106" s="5">
        <v>0.13</v>
      </c>
      <c r="DP106" s="5">
        <v>0.73070000000000002</v>
      </c>
      <c r="DQ106" s="5">
        <v>6.9999999999999999E-4</v>
      </c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>
        <v>0.63890000000000002</v>
      </c>
      <c r="EH106" s="5">
        <v>0.71850000000000003</v>
      </c>
      <c r="EI106" s="5">
        <v>0.2092</v>
      </c>
      <c r="EJ106" s="5">
        <v>0.88939999999999997</v>
      </c>
      <c r="EK106" s="5">
        <v>2.7000000000000001E-3</v>
      </c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>
        <v>0.63900000000000001</v>
      </c>
      <c r="FG106" s="4">
        <v>0.71799999999999997</v>
      </c>
      <c r="FH106" s="4">
        <v>0.20880000000000001</v>
      </c>
      <c r="FI106" s="4">
        <v>0.88990000000000002</v>
      </c>
      <c r="FJ106" s="4">
        <v>1.8E-3</v>
      </c>
      <c r="FK106" s="5"/>
      <c r="FL106" s="5"/>
      <c r="FM106" s="5"/>
      <c r="FN106" s="5"/>
      <c r="FO106" s="5"/>
      <c r="FP106" s="4">
        <f t="shared" ref="FP106:FP138" si="26">AVERAGEIFS(B106:FO106,metrics.est,"MAE")</f>
        <v>0.64135714285714285</v>
      </c>
      <c r="FQ106" s="4">
        <f t="shared" si="7"/>
        <v>0.72106428571428549</v>
      </c>
      <c r="FR106" s="4">
        <f t="shared" si="8"/>
        <v>0.20988928571428569</v>
      </c>
      <c r="FS106" s="4">
        <f t="shared" si="9"/>
        <v>0.90306428571428554</v>
      </c>
      <c r="FT106" s="4">
        <f t="shared" si="10"/>
        <v>3.4178571428571431E-3</v>
      </c>
      <c r="FU106" s="1" t="e" cm="1">
        <f t="array" aca="1" ref="FU106" ca="1">CONCATENATE(INDIRECT(ADDRESS(1,MATCH(_xlfn.MINIFS(B106:FO106,metrics.est,"MAE"),B106:FO106,0)+1)), ", ", INDIRECT(ADDRESS(2,MATCH(_xlfn.MINIFS(B106:FO106,metrics.est,"MAE"),B106:FO106,0)+1)))</f>
        <v>#NAME?</v>
      </c>
      <c r="FV106" s="1" t="e" cm="1">
        <f t="array" aca="1" ref="FV106" ca="1">CONCATENATE(INDIRECT(ADDRESS(1,MATCH(_xlfn.MINIFS(B106:FO106,metrics.est,"MSE"),B106:FO106,0)+1)), ", ", INDIRECT(ADDRESS(2,MATCH(_xlfn.MINIFS(B106:FO106,metrics.est,"MSE"),B106:FO106,0)+1)))</f>
        <v>#NAME?</v>
      </c>
      <c r="FW106" s="1" t="e" cm="1">
        <f t="array" aca="1" ref="FW106" ca="1">CONCATENATE(INDIRECT(ADDRESS(1,MATCH(_xlfn.MAXIFS(B106:FO106,metrics.est,"R"),B106:FO106,0)+1)), ", ", INDIRECT(ADDRESS(2,MATCH(_xlfn.MAXIFS(B106:FO106,metrics.est,"R"),B106:FO106,0)+1)))</f>
        <v>#NAME?</v>
      </c>
      <c r="FX106" s="1" t="e" cm="1">
        <f t="array" aca="1" ref="FX106" ca="1">CONCATENATE(INDIRECT(ADDRESS(1,MATCH(_xlfn.MAXIFS(B106:FO106,metrics.est,"Coverage"),B106:FO106,0)+1)), ", ", INDIRECT(ADDRESS(2,MATCH(_xlfn.MAXIFS(B106:FO106,metrics.est,"Coverage"),B106:FO106,0)+1)))</f>
        <v>#NAME?</v>
      </c>
      <c r="FY106" s="1" t="e" cm="1">
        <f t="array" aca="1" ref="FY106" ca="1">CONCATENATE(INDIRECT(ADDRESS(1,MATCH(_xlfn.MINIFS(B106:FO106,metrics.est,"Time"),B106:FO106,0)+1)), ", ", INDIRECT(ADDRESS(2,MATCH(_xlfn.MINIFS(B106:FO106,metrics.est,"Time"),B106:FO106,0)+1)))</f>
        <v>#NAME?</v>
      </c>
    </row>
    <row r="107" spans="1:181" x14ac:dyDescent="0.3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>
        <v>0.61329999999999996</v>
      </c>
      <c r="BU107" s="4">
        <v>0.66149999999999998</v>
      </c>
      <c r="BV107" s="4">
        <v>0.23480000000000001</v>
      </c>
      <c r="BW107" s="4">
        <v>0.97399999999999998</v>
      </c>
      <c r="BX107" s="4">
        <v>6.7000000000000002E-3</v>
      </c>
      <c r="BY107" s="5">
        <v>0.61909999999999998</v>
      </c>
      <c r="BZ107" s="5">
        <v>0.67769999999999997</v>
      </c>
      <c r="CA107" s="5">
        <v>0.24879999999999999</v>
      </c>
      <c r="CB107" s="5">
        <v>0.95930000000000004</v>
      </c>
      <c r="CC107" s="5">
        <v>8.0000000000000002E-3</v>
      </c>
      <c r="CD107" s="4">
        <v>0.62639999999999996</v>
      </c>
      <c r="CE107" s="4">
        <v>0.69259999999999999</v>
      </c>
      <c r="CF107" s="4">
        <v>0.24129999999999999</v>
      </c>
      <c r="CG107" s="4">
        <v>0.93869999999999998</v>
      </c>
      <c r="CH107" s="4">
        <v>6.8999999999999999E-3</v>
      </c>
      <c r="CI107" s="5">
        <v>0.6371</v>
      </c>
      <c r="CJ107" s="5">
        <v>0.71789999999999998</v>
      </c>
      <c r="CK107" s="5">
        <v>0.21959999999999999</v>
      </c>
      <c r="CL107" s="5">
        <v>0.88890000000000002</v>
      </c>
      <c r="CM107" s="5">
        <v>4.1999999999999997E-3</v>
      </c>
      <c r="CN107" s="4">
        <v>0.70989999999999998</v>
      </c>
      <c r="CO107" s="4">
        <v>0.87709999999999999</v>
      </c>
      <c r="CP107" s="4">
        <v>0.13439999999999999</v>
      </c>
      <c r="CQ107" s="4">
        <v>0.73029999999999995</v>
      </c>
      <c r="CR107" s="4">
        <v>1.2999999999999999E-3</v>
      </c>
      <c r="CS107" s="5">
        <v>0.61850000000000005</v>
      </c>
      <c r="CT107" s="5">
        <v>0.67100000000000004</v>
      </c>
      <c r="CU107" s="5">
        <v>0.2354</v>
      </c>
      <c r="CV107" s="5">
        <v>0.97170000000000001</v>
      </c>
      <c r="CW107" s="5">
        <v>5.7000000000000002E-3</v>
      </c>
      <c r="CX107" s="4">
        <v>0.62109999999999999</v>
      </c>
      <c r="CY107" s="4">
        <v>0.6774</v>
      </c>
      <c r="CZ107" s="4">
        <v>0.2465</v>
      </c>
      <c r="DA107" s="4">
        <v>0.95909999999999995</v>
      </c>
      <c r="DB107" s="4">
        <v>6.7000000000000002E-3</v>
      </c>
      <c r="DC107" s="5">
        <v>0.62509999999999999</v>
      </c>
      <c r="DD107" s="5">
        <v>0.68879999999999997</v>
      </c>
      <c r="DE107" s="5">
        <v>0.24779999999999999</v>
      </c>
      <c r="DF107" s="5">
        <v>0.93700000000000006</v>
      </c>
      <c r="DG107" s="5">
        <v>5.5999999999999999E-3</v>
      </c>
      <c r="DH107" s="4">
        <v>0.63670000000000004</v>
      </c>
      <c r="DI107" s="4">
        <v>0.71809999999999996</v>
      </c>
      <c r="DJ107" s="4">
        <v>0.21779999999999999</v>
      </c>
      <c r="DK107" s="4">
        <v>0.8891</v>
      </c>
      <c r="DL107" s="4">
        <v>4.0000000000000001E-3</v>
      </c>
      <c r="DM107" s="5">
        <v>0.70530000000000004</v>
      </c>
      <c r="DN107" s="5">
        <v>0.87009999999999998</v>
      </c>
      <c r="DO107" s="5">
        <v>0.1328</v>
      </c>
      <c r="DP107" s="5">
        <v>0.73070000000000002</v>
      </c>
      <c r="DQ107" s="5">
        <v>8.0000000000000004E-4</v>
      </c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>
        <v>0.63749999999999996</v>
      </c>
      <c r="EH107" s="5">
        <v>0.71870000000000001</v>
      </c>
      <c r="EI107" s="5">
        <v>0.2172</v>
      </c>
      <c r="EJ107" s="5">
        <v>0.88939999999999997</v>
      </c>
      <c r="EK107" s="5">
        <v>3.5999999999999999E-3</v>
      </c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>
        <v>0.63770000000000004</v>
      </c>
      <c r="FG107" s="4">
        <v>0.71840000000000004</v>
      </c>
      <c r="FH107" s="4">
        <v>0.21640000000000001</v>
      </c>
      <c r="FI107" s="4">
        <v>0.88990000000000002</v>
      </c>
      <c r="FJ107" s="4">
        <v>2.3E-3</v>
      </c>
      <c r="FK107" s="5"/>
      <c r="FL107" s="5"/>
      <c r="FM107" s="5"/>
      <c r="FN107" s="5"/>
      <c r="FO107" s="5"/>
      <c r="FP107" s="4">
        <f t="shared" si="26"/>
        <v>0.63796428571428554</v>
      </c>
      <c r="FQ107" s="4">
        <f t="shared" si="7"/>
        <v>0.71748928571428561</v>
      </c>
      <c r="FR107" s="4">
        <f t="shared" si="8"/>
        <v>0.22125</v>
      </c>
      <c r="FS107" s="4">
        <f t="shared" si="9"/>
        <v>0.90306428571428554</v>
      </c>
      <c r="FT107" s="4">
        <f t="shared" si="10"/>
        <v>4.8892857142857123E-3</v>
      </c>
      <c r="FU107" s="1" t="e" cm="1">
        <f t="array" aca="1" ref="FU107" ca="1">CONCATENATE(INDIRECT(ADDRESS(1,MATCH(_xlfn.MINIFS(B107:FO107,metrics.est,"MAE"),B107:FO107,0)+1)), ", ", INDIRECT(ADDRESS(2,MATCH(_xlfn.MINIFS(B107:FO107,metrics.est,"MAE"),B107:FO107,0)+1)))</f>
        <v>#NAME?</v>
      </c>
      <c r="FV107" s="1" t="e" cm="1">
        <f t="array" aca="1" ref="FV107" ca="1">CONCATENATE(INDIRECT(ADDRESS(1,MATCH(_xlfn.MINIFS(B107:FO107,metrics.est,"MSE"),B107:FO107,0)+1)), ", ", INDIRECT(ADDRESS(2,MATCH(_xlfn.MINIFS(B107:FO107,metrics.est,"MSE"),B107:FO107,0)+1)))</f>
        <v>#NAME?</v>
      </c>
      <c r="FW107" s="1" t="e" cm="1">
        <f t="array" aca="1" ref="FW107" ca="1">CONCATENATE(INDIRECT(ADDRESS(1,MATCH(_xlfn.MAXIFS(B107:FO107,metrics.est,"R"),B107:FO107,0)+1)), ", ", INDIRECT(ADDRESS(2,MATCH(_xlfn.MAXIFS(B107:FO107,metrics.est,"R"),B107:FO107,0)+1)))</f>
        <v>#NAME?</v>
      </c>
      <c r="FX107" s="1" t="e" cm="1">
        <f t="array" aca="1" ref="FX107" ca="1">CONCATENATE(INDIRECT(ADDRESS(1,MATCH(_xlfn.MAXIFS(B107:FO107,metrics.est,"Coverage"),B107:FO107,0)+1)), ", ", INDIRECT(ADDRESS(2,MATCH(_xlfn.MAXIFS(B107:FO107,metrics.est,"Coverage"),B107:FO107,0)+1)))</f>
        <v>#NAME?</v>
      </c>
      <c r="FY107" s="1" t="e" cm="1">
        <f t="array" aca="1" ref="FY107" ca="1">CONCATENATE(INDIRECT(ADDRESS(1,MATCH(_xlfn.MINIFS(B107:FO107,metrics.est,"Time"),B107:FO107,0)+1)), ", ", INDIRECT(ADDRESS(2,MATCH(_xlfn.MINIFS(B107:FO107,metrics.est,"Time"),B107:FO107,0)+1)))</f>
        <v>#NAME?</v>
      </c>
    </row>
    <row r="108" spans="1:181" x14ac:dyDescent="0.3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>
        <v>0.60940000000000005</v>
      </c>
      <c r="BU108" s="4">
        <v>0.64100000000000001</v>
      </c>
      <c r="BV108" s="4">
        <v>0.21510000000000001</v>
      </c>
      <c r="BW108" s="4">
        <v>0.93430000000000002</v>
      </c>
      <c r="BX108" s="4">
        <v>6.1999999999999998E-3</v>
      </c>
      <c r="BY108" s="5">
        <v>0.61350000000000005</v>
      </c>
      <c r="BZ108" s="5">
        <v>0.65490000000000004</v>
      </c>
      <c r="CA108" s="5">
        <v>0.22689999999999999</v>
      </c>
      <c r="CB108" s="5">
        <v>0.91849999999999998</v>
      </c>
      <c r="CC108" s="5">
        <v>7.4000000000000003E-3</v>
      </c>
      <c r="CD108" s="4">
        <v>0.62319999999999998</v>
      </c>
      <c r="CE108" s="4">
        <v>0.67500000000000004</v>
      </c>
      <c r="CF108" s="4">
        <v>0.20580000000000001</v>
      </c>
      <c r="CG108" s="4">
        <v>0.89959999999999996</v>
      </c>
      <c r="CH108" s="4">
        <v>6.4999999999999997E-3</v>
      </c>
      <c r="CI108" s="5">
        <v>0.64480000000000004</v>
      </c>
      <c r="CJ108" s="5">
        <v>0.72609999999999997</v>
      </c>
      <c r="CK108" s="5">
        <v>0.17860000000000001</v>
      </c>
      <c r="CL108" s="5">
        <v>0.85840000000000005</v>
      </c>
      <c r="CM108" s="5">
        <v>4.1000000000000003E-3</v>
      </c>
      <c r="CN108" s="4">
        <v>0.75329999999999997</v>
      </c>
      <c r="CO108" s="4">
        <v>0.96609999999999996</v>
      </c>
      <c r="CP108" s="4">
        <v>0.1052</v>
      </c>
      <c r="CQ108" s="4">
        <v>0.72240000000000004</v>
      </c>
      <c r="CR108" s="4">
        <v>1.4E-3</v>
      </c>
      <c r="CS108" s="5">
        <v>0.95</v>
      </c>
      <c r="CT108" s="5">
        <v>2.2250000000000001</v>
      </c>
      <c r="CU108" s="5">
        <v>0.33329999999999999</v>
      </c>
      <c r="CV108" s="5">
        <v>2.0000000000000001E-4</v>
      </c>
      <c r="CW108" s="5">
        <v>2.3E-3</v>
      </c>
      <c r="CX108" s="4">
        <v>1.2321</v>
      </c>
      <c r="CY108" s="4">
        <v>2.8780000000000001</v>
      </c>
      <c r="CZ108" s="4">
        <v>0.33629999999999999</v>
      </c>
      <c r="DA108" s="4">
        <v>1E-4</v>
      </c>
      <c r="DB108" s="4">
        <v>4.1999999999999997E-3</v>
      </c>
      <c r="DC108" s="5">
        <v>0.62170000000000003</v>
      </c>
      <c r="DD108" s="5">
        <v>0.67200000000000004</v>
      </c>
      <c r="DE108" s="5">
        <v>0.21460000000000001</v>
      </c>
      <c r="DF108" s="5">
        <v>0.89859999999999995</v>
      </c>
      <c r="DG108" s="5">
        <v>5.3E-3</v>
      </c>
      <c r="DH108" s="4">
        <v>0.75</v>
      </c>
      <c r="DI108" s="4">
        <v>1.3837999999999999</v>
      </c>
      <c r="DJ108" s="4">
        <v>0.26929999999999998</v>
      </c>
      <c r="DK108" s="4">
        <v>1E-4</v>
      </c>
      <c r="DL108" s="4">
        <v>4.7000000000000002E-3</v>
      </c>
      <c r="DM108" s="5">
        <v>0.97219999999999995</v>
      </c>
      <c r="DN108" s="5">
        <v>2.3380000000000001</v>
      </c>
      <c r="DO108" s="5">
        <v>0.44259999999999999</v>
      </c>
      <c r="DP108" s="5">
        <v>0</v>
      </c>
      <c r="DQ108" s="5">
        <v>1.4E-3</v>
      </c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>
        <v>0.6452</v>
      </c>
      <c r="EH108" s="5">
        <v>0.72629999999999995</v>
      </c>
      <c r="EI108" s="5">
        <v>0.17269999999999999</v>
      </c>
      <c r="EJ108" s="5">
        <v>0.85750000000000004</v>
      </c>
      <c r="EK108" s="5">
        <v>3.3E-3</v>
      </c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>
        <v>0.64529999999999998</v>
      </c>
      <c r="FG108" s="4">
        <v>0.72719999999999996</v>
      </c>
      <c r="FH108" s="4">
        <v>0.1719</v>
      </c>
      <c r="FI108" s="4">
        <v>0.85770000000000002</v>
      </c>
      <c r="FJ108" s="4">
        <v>2.0999999999999999E-3</v>
      </c>
      <c r="FK108" s="5"/>
      <c r="FL108" s="5"/>
      <c r="FM108" s="5"/>
      <c r="FN108" s="5"/>
      <c r="FO108" s="5"/>
      <c r="FP108" s="4">
        <f t="shared" si="26"/>
        <v>0.69065714285714286</v>
      </c>
      <c r="FQ108" s="4">
        <f t="shared" si="7"/>
        <v>0.93160714285714297</v>
      </c>
      <c r="FR108" s="4">
        <f t="shared" si="8"/>
        <v>0.21213928571428567</v>
      </c>
      <c r="FS108" s="4">
        <f t="shared" si="9"/>
        <v>0.7476857142857144</v>
      </c>
      <c r="FT108" s="4">
        <f t="shared" si="10"/>
        <v>4.5499999999999985E-3</v>
      </c>
      <c r="FU108" s="1" t="e" cm="1">
        <f t="array" aca="1" ref="FU108" ca="1">CONCATENATE(INDIRECT(ADDRESS(1,MATCH(_xlfn.MINIFS(B108:FO108,metrics.est,"MAE"),B108:FO108,0)+1)), ", ", INDIRECT(ADDRESS(2,MATCH(_xlfn.MINIFS(B108:FO108,metrics.est,"MAE"),B108:FO108,0)+1)))</f>
        <v>#NAME?</v>
      </c>
      <c r="FV108" s="1" t="e" cm="1">
        <f t="array" aca="1" ref="FV108" ca="1">CONCATENATE(INDIRECT(ADDRESS(1,MATCH(_xlfn.MINIFS(B108:FO108,metrics.est,"MSE"),B108:FO108,0)+1)), ", ", INDIRECT(ADDRESS(2,MATCH(_xlfn.MINIFS(B108:FO108,metrics.est,"MSE"),B108:FO108,0)+1)))</f>
        <v>#NAME?</v>
      </c>
      <c r="FW108" s="1" t="e" cm="1">
        <f t="array" aca="1" ref="FW108" ca="1">CONCATENATE(INDIRECT(ADDRESS(1,MATCH(_xlfn.MAXIFS(B108:FO108,metrics.est,"R"),B108:FO108,0)+1)), ", ", INDIRECT(ADDRESS(2,MATCH(_xlfn.MAXIFS(B108:FO108,metrics.est,"R"),B108:FO108,0)+1)))</f>
        <v>#NAME?</v>
      </c>
      <c r="FX108" s="1" t="e" cm="1">
        <f t="array" aca="1" ref="FX108" ca="1">CONCATENATE(INDIRECT(ADDRESS(1,MATCH(_xlfn.MAXIFS(B108:FO108,metrics.est,"Coverage"),B108:FO108,0)+1)), ", ", INDIRECT(ADDRESS(2,MATCH(_xlfn.MAXIFS(B108:FO108,metrics.est,"Coverage"),B108:FO108,0)+1)))</f>
        <v>#NAME?</v>
      </c>
      <c r="FY108" s="1" t="e" cm="1">
        <f t="array" aca="1" ref="FY108" ca="1">CONCATENATE(INDIRECT(ADDRESS(1,MATCH(_xlfn.MINIFS(B108:FO108,metrics.est,"Time"),B108:FO108,0)+1)), ", ", INDIRECT(ADDRESS(2,MATCH(_xlfn.MINIFS(B108:FO108,metrics.est,"Time"),B108:FO108,0)+1)))</f>
        <v>#NAME?</v>
      </c>
    </row>
    <row r="109" spans="1:181" x14ac:dyDescent="0.3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>
        <v>0.76459999999999995</v>
      </c>
      <c r="BP109" s="5">
        <v>0.98480000000000001</v>
      </c>
      <c r="BQ109" s="5">
        <v>9.5299999999999996E-2</v>
      </c>
      <c r="BR109" s="5">
        <v>0.7218</v>
      </c>
      <c r="BS109" s="5">
        <v>1.9E-3</v>
      </c>
      <c r="BT109" s="4">
        <v>0.60750000000000004</v>
      </c>
      <c r="BU109" s="4">
        <v>0.63890000000000002</v>
      </c>
      <c r="BV109" s="4">
        <v>0.22520000000000001</v>
      </c>
      <c r="BW109" s="4">
        <v>0.93430000000000002</v>
      </c>
      <c r="BX109" s="4">
        <v>7.0000000000000001E-3</v>
      </c>
      <c r="BY109" s="5">
        <v>0.61050000000000004</v>
      </c>
      <c r="BZ109" s="5">
        <v>0.65069999999999995</v>
      </c>
      <c r="CA109" s="5">
        <v>0.2324</v>
      </c>
      <c r="CB109" s="5">
        <v>0.91849999999999998</v>
      </c>
      <c r="CC109" s="5">
        <v>7.9000000000000008E-3</v>
      </c>
      <c r="CD109" s="4">
        <v>0.61939999999999995</v>
      </c>
      <c r="CE109" s="4">
        <v>0.66620000000000001</v>
      </c>
      <c r="CF109" s="4">
        <v>0.21909999999999999</v>
      </c>
      <c r="CG109" s="4">
        <v>0.89959999999999996</v>
      </c>
      <c r="CH109" s="4">
        <v>6.8999999999999999E-3</v>
      </c>
      <c r="CI109" s="5">
        <v>0.64</v>
      </c>
      <c r="CJ109" s="5">
        <v>0.70730000000000004</v>
      </c>
      <c r="CK109" s="5">
        <v>0.1842</v>
      </c>
      <c r="CL109" s="5">
        <v>0.85840000000000005</v>
      </c>
      <c r="CM109" s="5">
        <v>4.3E-3</v>
      </c>
      <c r="CN109" s="4">
        <v>0.76910000000000001</v>
      </c>
      <c r="CO109" s="4">
        <v>0.99429999999999996</v>
      </c>
      <c r="CP109" s="4">
        <v>0.1022</v>
      </c>
      <c r="CQ109" s="4">
        <v>0.72240000000000004</v>
      </c>
      <c r="CR109" s="4">
        <v>1.5E-3</v>
      </c>
      <c r="CS109" s="5">
        <v>0.95</v>
      </c>
      <c r="CT109" s="5">
        <v>2.2250000000000001</v>
      </c>
      <c r="CU109" s="5">
        <v>0.33329999999999999</v>
      </c>
      <c r="CV109" s="5">
        <v>2.0000000000000001E-4</v>
      </c>
      <c r="CW109" s="5">
        <v>2.3E-3</v>
      </c>
      <c r="CX109" s="4">
        <v>1.2321</v>
      </c>
      <c r="CY109" s="4">
        <v>2.8780000000000001</v>
      </c>
      <c r="CZ109" s="4">
        <v>0.33629999999999999</v>
      </c>
      <c r="DA109" s="4">
        <v>1E-4</v>
      </c>
      <c r="DB109" s="4">
        <v>4.3E-3</v>
      </c>
      <c r="DC109" s="5">
        <v>0.61770000000000003</v>
      </c>
      <c r="DD109" s="5">
        <v>0.66259999999999997</v>
      </c>
      <c r="DE109" s="5">
        <v>0.2268</v>
      </c>
      <c r="DF109" s="5">
        <v>0.89859999999999995</v>
      </c>
      <c r="DG109" s="5">
        <v>5.7000000000000002E-3</v>
      </c>
      <c r="DH109" s="4">
        <v>0.75</v>
      </c>
      <c r="DI109" s="4">
        <v>1.3837999999999999</v>
      </c>
      <c r="DJ109" s="4">
        <v>0.26929999999999998</v>
      </c>
      <c r="DK109" s="4">
        <v>1E-4</v>
      </c>
      <c r="DL109" s="4">
        <v>4.7999999999999996E-3</v>
      </c>
      <c r="DM109" s="5">
        <v>0.97219999999999995</v>
      </c>
      <c r="DN109" s="5">
        <v>2.3380000000000001</v>
      </c>
      <c r="DO109" s="5">
        <v>0.44259999999999999</v>
      </c>
      <c r="DP109" s="5">
        <v>0</v>
      </c>
      <c r="DQ109" s="5">
        <v>1.4E-3</v>
      </c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>
        <v>0.64039999999999997</v>
      </c>
      <c r="EH109" s="5">
        <v>0.70809999999999995</v>
      </c>
      <c r="EI109" s="5">
        <v>0.18229999999999999</v>
      </c>
      <c r="EJ109" s="5">
        <v>0.85750000000000004</v>
      </c>
      <c r="EK109" s="5">
        <v>3.5999999999999999E-3</v>
      </c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>
        <v>0.64070000000000005</v>
      </c>
      <c r="FG109" s="4">
        <v>0.70840000000000003</v>
      </c>
      <c r="FH109" s="4">
        <v>0.18090000000000001</v>
      </c>
      <c r="FI109" s="4">
        <v>0.85770000000000002</v>
      </c>
      <c r="FJ109" s="4">
        <v>2.3E-3</v>
      </c>
      <c r="FK109" s="5"/>
      <c r="FL109" s="5"/>
      <c r="FM109" s="5"/>
      <c r="FN109" s="5"/>
      <c r="FO109" s="5"/>
      <c r="FP109" s="4">
        <f t="shared" si="26"/>
        <v>0.68976071428571439</v>
      </c>
      <c r="FQ109" s="4">
        <f t="shared" si="7"/>
        <v>0.92738928571428569</v>
      </c>
      <c r="FR109" s="4">
        <f t="shared" si="8"/>
        <v>0.21944285714285713</v>
      </c>
      <c r="FS109" s="4">
        <f t="shared" si="9"/>
        <v>0.7476857142857144</v>
      </c>
      <c r="FT109" s="4">
        <f t="shared" si="10"/>
        <v>4.9249999999999997E-3</v>
      </c>
      <c r="FU109" s="1" t="e" cm="1">
        <f t="array" aca="1" ref="FU109" ca="1">CONCATENATE(INDIRECT(ADDRESS(1,MATCH(_xlfn.MINIFS(B109:FO109,metrics.est,"MAE"),B109:FO109,0)+1)), ", ", INDIRECT(ADDRESS(2,MATCH(_xlfn.MINIFS(B109:FO109,metrics.est,"MAE"),B109:FO109,0)+1)))</f>
        <v>#NAME?</v>
      </c>
      <c r="FV109" s="1" t="e" cm="1">
        <f t="array" aca="1" ref="FV109" ca="1">CONCATENATE(INDIRECT(ADDRESS(1,MATCH(_xlfn.MINIFS(B109:FO109,metrics.est,"MSE"),B109:FO109,0)+1)), ", ", INDIRECT(ADDRESS(2,MATCH(_xlfn.MINIFS(B109:FO109,metrics.est,"MSE"),B109:FO109,0)+1)))</f>
        <v>#NAME?</v>
      </c>
      <c r="FW109" s="1" t="e" cm="1">
        <f t="array" aca="1" ref="FW109" ca="1">CONCATENATE(INDIRECT(ADDRESS(1,MATCH(_xlfn.MAXIFS(B109:FO109,metrics.est,"R"),B109:FO109,0)+1)), ", ", INDIRECT(ADDRESS(2,MATCH(_xlfn.MAXIFS(B109:FO109,metrics.est,"R"),B109:FO109,0)+1)))</f>
        <v>#NAME?</v>
      </c>
      <c r="FX109" s="1" t="e" cm="1">
        <f t="array" aca="1" ref="FX109" ca="1">CONCATENATE(INDIRECT(ADDRESS(1,MATCH(_xlfn.MAXIFS(B109:FO109,metrics.est,"Coverage"),B109:FO109,0)+1)), ", ", INDIRECT(ADDRESS(2,MATCH(_xlfn.MAXIFS(B109:FO109,metrics.est,"Coverage"),B109:FO109,0)+1)))</f>
        <v>#NAME?</v>
      </c>
      <c r="FY109" s="1" t="e" cm="1">
        <f t="array" aca="1" ref="FY109" ca="1">CONCATENATE(INDIRECT(ADDRESS(1,MATCH(_xlfn.MINIFS(B109:FO109,metrics.est,"Time"),B109:FO109,0)+1)), ", ", INDIRECT(ADDRESS(2,MATCH(_xlfn.MINIFS(B109:FO109,metrics.est,"Time"),B109:FO109,0)+1)))</f>
        <v>#NAME?</v>
      </c>
    </row>
    <row r="110" spans="1:181" x14ac:dyDescent="0.3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>
        <v>1.0107999999999999</v>
      </c>
      <c r="BP110" s="5">
        <v>1.7009000000000001</v>
      </c>
      <c r="BQ110" s="5">
        <v>0.16650000000000001</v>
      </c>
      <c r="BR110" s="5">
        <v>6.6E-3</v>
      </c>
      <c r="BS110" s="5">
        <v>4.1999999999999997E-3</v>
      </c>
      <c r="BT110" s="4">
        <v>1.0012000000000001</v>
      </c>
      <c r="BU110" s="4">
        <v>1.6851</v>
      </c>
      <c r="BV110" s="4">
        <v>0.1595</v>
      </c>
      <c r="BW110" s="4">
        <v>6.6500000000000004E-2</v>
      </c>
      <c r="BX110" s="4">
        <v>0.13750000000000001</v>
      </c>
      <c r="BY110" s="5">
        <v>0.91249999999999998</v>
      </c>
      <c r="BZ110" s="5">
        <v>1.4543999999999999</v>
      </c>
      <c r="CA110" s="5">
        <v>0.14449999999999999</v>
      </c>
      <c r="CB110" s="5">
        <v>0.29360000000000003</v>
      </c>
      <c r="CC110" s="5">
        <v>7.5399999999999995E-2</v>
      </c>
      <c r="CD110" s="4">
        <v>0.9264</v>
      </c>
      <c r="CE110" s="4">
        <v>1.5121</v>
      </c>
      <c r="CF110" s="4">
        <v>0.17879999999999999</v>
      </c>
      <c r="CG110" s="4">
        <v>0.2331</v>
      </c>
      <c r="CH110" s="4">
        <v>4.2500000000000003E-2</v>
      </c>
      <c r="CI110" s="5">
        <v>1.0839000000000001</v>
      </c>
      <c r="CJ110" s="5">
        <v>1.9694</v>
      </c>
      <c r="CK110" s="5">
        <v>0.10929999999999999</v>
      </c>
      <c r="CL110" s="5">
        <v>1.01E-2</v>
      </c>
      <c r="CM110" s="5">
        <v>1.66E-2</v>
      </c>
      <c r="CN110" s="4">
        <v>1.0561</v>
      </c>
      <c r="CO110" s="4">
        <v>1.8269</v>
      </c>
      <c r="CP110" s="4">
        <v>0.1986</v>
      </c>
      <c r="CQ110" s="4">
        <v>4.3E-3</v>
      </c>
      <c r="CR110" s="4">
        <v>2.8E-3</v>
      </c>
      <c r="CS110" s="5">
        <v>0.96819999999999995</v>
      </c>
      <c r="CT110" s="5">
        <v>1.5826</v>
      </c>
      <c r="CU110" s="5">
        <v>0.22259999999999999</v>
      </c>
      <c r="CV110" s="5">
        <v>0.1201</v>
      </c>
      <c r="CW110" s="5">
        <v>0.1128</v>
      </c>
      <c r="CX110" s="4">
        <v>0.88980000000000004</v>
      </c>
      <c r="CY110" s="4">
        <v>1.3898999999999999</v>
      </c>
      <c r="CZ110" s="4">
        <v>0.13139999999999999</v>
      </c>
      <c r="DA110" s="4">
        <v>0.26690000000000003</v>
      </c>
      <c r="DB110" s="4">
        <v>6.4500000000000002E-2</v>
      </c>
      <c r="DC110" s="5">
        <v>0.99480000000000002</v>
      </c>
      <c r="DD110" s="5">
        <v>1.6930000000000001</v>
      </c>
      <c r="DE110" s="5">
        <v>0.14280000000000001</v>
      </c>
      <c r="DF110" s="5">
        <v>0.1235</v>
      </c>
      <c r="DG110" s="5">
        <v>4.3700000000000003E-2</v>
      </c>
      <c r="DH110" s="4">
        <v>1.0885</v>
      </c>
      <c r="DI110" s="4">
        <v>1.9590000000000001</v>
      </c>
      <c r="DJ110" s="4">
        <v>0.1143</v>
      </c>
      <c r="DK110" s="4">
        <v>1.01E-2</v>
      </c>
      <c r="DL110" s="4">
        <v>1.4999999999999999E-2</v>
      </c>
      <c r="DM110" s="5">
        <v>1.0148999999999999</v>
      </c>
      <c r="DN110" s="5">
        <v>1.7762</v>
      </c>
      <c r="DO110" s="5">
        <v>0.23</v>
      </c>
      <c r="DP110" s="5">
        <v>3.5000000000000001E-3</v>
      </c>
      <c r="DQ110" s="5">
        <v>1.6999999999999999E-3</v>
      </c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>
        <v>1.073</v>
      </c>
      <c r="EH110" s="5">
        <v>1.8968</v>
      </c>
      <c r="EI110" s="5">
        <v>0.14410000000000001</v>
      </c>
      <c r="EJ110" s="5">
        <v>1.0500000000000001E-2</v>
      </c>
      <c r="EK110" s="5">
        <v>1.66E-2</v>
      </c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>
        <v>1.0546</v>
      </c>
      <c r="FG110" s="4">
        <v>1.8595999999999999</v>
      </c>
      <c r="FH110" s="4">
        <v>0.12509999999999999</v>
      </c>
      <c r="FI110" s="4">
        <v>2.5899999999999999E-2</v>
      </c>
      <c r="FJ110" s="4">
        <v>0.01</v>
      </c>
      <c r="FK110" s="5"/>
      <c r="FL110" s="5"/>
      <c r="FM110" s="5"/>
      <c r="FN110" s="5"/>
      <c r="FO110" s="5"/>
      <c r="FP110" s="4">
        <f t="shared" si="26"/>
        <v>0.98532857142857166</v>
      </c>
      <c r="FQ110" s="4">
        <f t="shared" si="7"/>
        <v>1.6804428571428571</v>
      </c>
      <c r="FR110" s="4">
        <f t="shared" si="8"/>
        <v>0.10786785714285714</v>
      </c>
      <c r="FS110" s="4">
        <f t="shared" si="9"/>
        <v>0.11403571428571428</v>
      </c>
      <c r="FT110" s="4">
        <f t="shared" si="10"/>
        <v>4.5125000000000005E-2</v>
      </c>
      <c r="FU110" s="1" t="e" cm="1">
        <f t="array" aca="1" ref="FU110" ca="1">CONCATENATE(INDIRECT(ADDRESS(1,MATCH(_xlfn.MINIFS(B110:FO110,metrics.est,"MAE"),B110:FO110,0)+1)), ", ", INDIRECT(ADDRESS(2,MATCH(_xlfn.MINIFS(B110:FO110,metrics.est,"MAE"),B110:FO110,0)+1)))</f>
        <v>#NAME?</v>
      </c>
      <c r="FV110" s="1" t="e" cm="1">
        <f t="array" aca="1" ref="FV110" ca="1">CONCATENATE(INDIRECT(ADDRESS(1,MATCH(_xlfn.MINIFS(B110:FO110,metrics.est,"MSE"),B110:FO110,0)+1)), ", ", INDIRECT(ADDRESS(2,MATCH(_xlfn.MINIFS(B110:FO110,metrics.est,"MSE"),B110:FO110,0)+1)))</f>
        <v>#NAME?</v>
      </c>
      <c r="FW110" s="1" t="e" cm="1">
        <f t="array" aca="1" ref="FW110" ca="1">CONCATENATE(INDIRECT(ADDRESS(1,MATCH(_xlfn.MAXIFS(B110:FO110,metrics.est,"R"),B110:FO110,0)+1)), ", ", INDIRECT(ADDRESS(2,MATCH(_xlfn.MAXIFS(B110:FO110,metrics.est,"R"),B110:FO110,0)+1)))</f>
        <v>#NAME?</v>
      </c>
      <c r="FX110" s="1" t="e" cm="1">
        <f t="array" aca="1" ref="FX110" ca="1">CONCATENATE(INDIRECT(ADDRESS(1,MATCH(_xlfn.MAXIFS(B110:FO110,metrics.est,"Coverage"),B110:FO110,0)+1)), ", ", INDIRECT(ADDRESS(2,MATCH(_xlfn.MAXIFS(B110:FO110,metrics.est,"Coverage"),B110:FO110,0)+1)))</f>
        <v>#NAME?</v>
      </c>
      <c r="FY110" s="1" t="e" cm="1">
        <f t="array" aca="1" ref="FY110" ca="1">CONCATENATE(INDIRECT(ADDRESS(1,MATCH(_xlfn.MINIFS(B110:FO110,metrics.est,"Time"),B110:FO110,0)+1)), ", ", INDIRECT(ADDRESS(2,MATCH(_xlfn.MINIFS(B110:FO110,metrics.est,"Time"),B110:FO110,0)+1)))</f>
        <v>#NAME?</v>
      </c>
    </row>
    <row r="111" spans="1:181" x14ac:dyDescent="0.3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>
        <v>0.68220000000000003</v>
      </c>
      <c r="BP111" s="5">
        <v>0.82289999999999996</v>
      </c>
      <c r="BQ111" s="5">
        <v>0.18210000000000001</v>
      </c>
      <c r="BR111" s="5">
        <v>0.80379999999999996</v>
      </c>
      <c r="BS111" s="5">
        <v>1.6999999999999999E-3</v>
      </c>
      <c r="BT111" s="4">
        <v>0.60970000000000002</v>
      </c>
      <c r="BU111" s="4">
        <v>0.63990000000000002</v>
      </c>
      <c r="BV111" s="4">
        <v>0.20549999999999999</v>
      </c>
      <c r="BW111" s="4">
        <v>0.97640000000000005</v>
      </c>
      <c r="BX111" s="4">
        <v>5.5999999999999999E-3</v>
      </c>
      <c r="BY111" s="5">
        <v>0.62009999999999998</v>
      </c>
      <c r="BZ111" s="5">
        <v>0.66749999999999998</v>
      </c>
      <c r="CA111" s="5">
        <v>0.21110000000000001</v>
      </c>
      <c r="CB111" s="5">
        <v>0.96379999999999999</v>
      </c>
      <c r="CC111" s="5">
        <v>6.4999999999999997E-3</v>
      </c>
      <c r="CD111" s="4">
        <v>0.62949999999999995</v>
      </c>
      <c r="CE111" s="4">
        <v>0.68669999999999998</v>
      </c>
      <c r="CF111" s="4">
        <v>0.20780000000000001</v>
      </c>
      <c r="CG111" s="4">
        <v>0.94869999999999999</v>
      </c>
      <c r="CH111" s="4">
        <v>5.8999999999999999E-3</v>
      </c>
      <c r="CI111" s="5">
        <v>0.64280000000000004</v>
      </c>
      <c r="CJ111" s="5">
        <v>0.7238</v>
      </c>
      <c r="CK111" s="5">
        <v>0.2046</v>
      </c>
      <c r="CL111" s="5">
        <v>0.91800000000000004</v>
      </c>
      <c r="CM111" s="5">
        <v>3.7000000000000002E-3</v>
      </c>
      <c r="CN111" s="4">
        <v>0.68369999999999997</v>
      </c>
      <c r="CO111" s="4">
        <v>0.82410000000000005</v>
      </c>
      <c r="CP111" s="4">
        <v>0.18110000000000001</v>
      </c>
      <c r="CQ111" s="4">
        <v>0.80389999999999995</v>
      </c>
      <c r="CR111" s="4">
        <v>1.2999999999999999E-3</v>
      </c>
      <c r="CS111" s="5">
        <v>0.61439999999999995</v>
      </c>
      <c r="CT111" s="5">
        <v>0.64959999999999996</v>
      </c>
      <c r="CU111" s="5">
        <v>0.19800000000000001</v>
      </c>
      <c r="CV111" s="5">
        <v>0.9738</v>
      </c>
      <c r="CW111" s="5">
        <v>4.7000000000000002E-3</v>
      </c>
      <c r="CX111" s="4">
        <v>0.62270000000000003</v>
      </c>
      <c r="CY111" s="4">
        <v>0.66749999999999998</v>
      </c>
      <c r="CZ111" s="4">
        <v>0.2097</v>
      </c>
      <c r="DA111" s="4">
        <v>0.96350000000000002</v>
      </c>
      <c r="DB111" s="4">
        <v>5.4999999999999997E-3</v>
      </c>
      <c r="DC111" s="5">
        <v>0.62909999999999999</v>
      </c>
      <c r="DD111" s="5">
        <v>0.68569999999999998</v>
      </c>
      <c r="DE111" s="5">
        <v>0.21590000000000001</v>
      </c>
      <c r="DF111" s="5">
        <v>0.94699999999999995</v>
      </c>
      <c r="DG111" s="5">
        <v>4.8999999999999998E-3</v>
      </c>
      <c r="DH111" s="4">
        <v>0.64229999999999998</v>
      </c>
      <c r="DI111" s="4">
        <v>0.72219999999999995</v>
      </c>
      <c r="DJ111" s="4">
        <v>0.2029</v>
      </c>
      <c r="DK111" s="4">
        <v>0.91779999999999995</v>
      </c>
      <c r="DL111" s="4">
        <v>3.5999999999999999E-3</v>
      </c>
      <c r="DM111" s="5">
        <v>0.68200000000000005</v>
      </c>
      <c r="DN111" s="5">
        <v>0.82140000000000002</v>
      </c>
      <c r="DO111" s="5">
        <v>0.17749999999999999</v>
      </c>
      <c r="DP111" s="5">
        <v>0.80500000000000005</v>
      </c>
      <c r="DQ111" s="5">
        <v>8.0000000000000004E-4</v>
      </c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>
        <v>0.64280000000000004</v>
      </c>
      <c r="EH111" s="5">
        <v>0.72240000000000004</v>
      </c>
      <c r="EI111" s="5">
        <v>0.20280000000000001</v>
      </c>
      <c r="EJ111" s="5">
        <v>0.91779999999999995</v>
      </c>
      <c r="EK111" s="5">
        <v>3.2000000000000002E-3</v>
      </c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>
        <v>0.64259999999999995</v>
      </c>
      <c r="FG111" s="4">
        <v>0.7218</v>
      </c>
      <c r="FH111" s="4">
        <v>0.20250000000000001</v>
      </c>
      <c r="FI111" s="4">
        <v>0.91859999999999997</v>
      </c>
      <c r="FJ111" s="4">
        <v>2E-3</v>
      </c>
      <c r="FK111" s="5"/>
      <c r="FL111" s="5"/>
      <c r="FM111" s="5"/>
      <c r="FN111" s="5"/>
      <c r="FO111" s="5"/>
      <c r="FP111" s="4">
        <f t="shared" si="26"/>
        <v>0.636432142857143</v>
      </c>
      <c r="FQ111" s="4">
        <f t="shared" si="7"/>
        <v>0.70576785714285728</v>
      </c>
      <c r="FR111" s="4">
        <f t="shared" si="8"/>
        <v>0.20393214285714284</v>
      </c>
      <c r="FS111" s="4">
        <f t="shared" si="9"/>
        <v>0.92561071428571429</v>
      </c>
      <c r="FT111" s="4">
        <f t="shared" si="10"/>
        <v>4.2249999999999996E-3</v>
      </c>
      <c r="FU111" s="1" t="e" cm="1">
        <f t="array" aca="1" ref="FU111" ca="1">CONCATENATE(INDIRECT(ADDRESS(1,MATCH(_xlfn.MINIFS(B111:FO111,metrics.est,"MAE"),B111:FO111,0)+1)), ", ", INDIRECT(ADDRESS(2,MATCH(_xlfn.MINIFS(B111:FO111,metrics.est,"MAE"),B111:FO111,0)+1)))</f>
        <v>#NAME?</v>
      </c>
      <c r="FV111" s="1" t="e" cm="1">
        <f t="array" aca="1" ref="FV111" ca="1">CONCATENATE(INDIRECT(ADDRESS(1,MATCH(_xlfn.MINIFS(B111:FO111,metrics.est,"MSE"),B111:FO111,0)+1)), ", ", INDIRECT(ADDRESS(2,MATCH(_xlfn.MINIFS(B111:FO111,metrics.est,"MSE"),B111:FO111,0)+1)))</f>
        <v>#NAME?</v>
      </c>
      <c r="FW111" s="1" t="e" cm="1">
        <f t="array" aca="1" ref="FW111" ca="1">CONCATENATE(INDIRECT(ADDRESS(1,MATCH(_xlfn.MAXIFS(B111:FO111,metrics.est,"R"),B111:FO111,0)+1)), ", ", INDIRECT(ADDRESS(2,MATCH(_xlfn.MAXIFS(B111:FO111,metrics.est,"R"),B111:FO111,0)+1)))</f>
        <v>#NAME?</v>
      </c>
      <c r="FX111" s="1" t="e" cm="1">
        <f t="array" aca="1" ref="FX111" ca="1">CONCATENATE(INDIRECT(ADDRESS(1,MATCH(_xlfn.MAXIFS(B111:FO111,metrics.est,"Coverage"),B111:FO111,0)+1)), ", ", INDIRECT(ADDRESS(2,MATCH(_xlfn.MAXIFS(B111:FO111,metrics.est,"Coverage"),B111:FO111,0)+1)))</f>
        <v>#NAME?</v>
      </c>
      <c r="FY111" s="1" t="e" cm="1">
        <f t="array" aca="1" ref="FY111" ca="1">CONCATENATE(INDIRECT(ADDRESS(1,MATCH(_xlfn.MINIFS(B111:FO111,metrics.est,"Time"),B111:FO111,0)+1)), ", ", INDIRECT(ADDRESS(2,MATCH(_xlfn.MINIFS(B111:FO111,metrics.est,"Time"),B111:FO111,0)+1)))</f>
        <v>#NAME?</v>
      </c>
    </row>
    <row r="112" spans="1:181" x14ac:dyDescent="0.3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>
        <v>0.68989999999999996</v>
      </c>
      <c r="BP112" s="5">
        <v>0.85009999999999997</v>
      </c>
      <c r="BQ112" s="5">
        <v>0.1671</v>
      </c>
      <c r="BR112" s="5">
        <v>0.80379999999999996</v>
      </c>
      <c r="BS112" s="5">
        <v>1.6999999999999999E-3</v>
      </c>
      <c r="BT112" s="4">
        <v>0.59530000000000005</v>
      </c>
      <c r="BU112" s="4">
        <v>0.61140000000000005</v>
      </c>
      <c r="BV112" s="4">
        <v>0.22739999999999999</v>
      </c>
      <c r="BW112" s="4">
        <v>0.97640000000000005</v>
      </c>
      <c r="BX112" s="4">
        <v>5.4999999999999997E-3</v>
      </c>
      <c r="BY112" s="5">
        <v>0.60599999999999998</v>
      </c>
      <c r="BZ112" s="5">
        <v>0.63890000000000002</v>
      </c>
      <c r="CA112" s="5">
        <v>0.23649999999999999</v>
      </c>
      <c r="CB112" s="5">
        <v>0.96379999999999999</v>
      </c>
      <c r="CC112" s="5">
        <v>6.6E-3</v>
      </c>
      <c r="CD112" s="4">
        <v>0.61680000000000001</v>
      </c>
      <c r="CE112" s="4">
        <v>0.66210000000000002</v>
      </c>
      <c r="CF112" s="4">
        <v>0.23050000000000001</v>
      </c>
      <c r="CG112" s="4">
        <v>0.94869999999999999</v>
      </c>
      <c r="CH112" s="4">
        <v>5.8999999999999999E-3</v>
      </c>
      <c r="CI112" s="5">
        <v>0.63590000000000002</v>
      </c>
      <c r="CJ112" s="5">
        <v>0.71330000000000005</v>
      </c>
      <c r="CK112" s="5">
        <v>0.21529999999999999</v>
      </c>
      <c r="CL112" s="5">
        <v>0.91800000000000004</v>
      </c>
      <c r="CM112" s="5">
        <v>3.7000000000000002E-3</v>
      </c>
      <c r="CN112" s="4">
        <v>0.69350000000000001</v>
      </c>
      <c r="CO112" s="4">
        <v>0.85629999999999995</v>
      </c>
      <c r="CP112" s="4">
        <v>0.1656</v>
      </c>
      <c r="CQ112" s="4">
        <v>0.80389999999999995</v>
      </c>
      <c r="CR112" s="4">
        <v>1.4E-3</v>
      </c>
      <c r="CS112" s="5">
        <v>0.60150000000000003</v>
      </c>
      <c r="CT112" s="5">
        <v>0.62350000000000005</v>
      </c>
      <c r="CU112" s="5">
        <v>0.22189999999999999</v>
      </c>
      <c r="CV112" s="5">
        <v>0.9738</v>
      </c>
      <c r="CW112" s="5">
        <v>4.7000000000000002E-3</v>
      </c>
      <c r="CX112" s="4">
        <v>0.60850000000000004</v>
      </c>
      <c r="CY112" s="4">
        <v>0.63970000000000005</v>
      </c>
      <c r="CZ112" s="4">
        <v>0.2344</v>
      </c>
      <c r="DA112" s="4">
        <v>0.96350000000000002</v>
      </c>
      <c r="DB112" s="4">
        <v>5.7000000000000002E-3</v>
      </c>
      <c r="DC112" s="5">
        <v>0.61609999999999998</v>
      </c>
      <c r="DD112" s="5">
        <v>0.6603</v>
      </c>
      <c r="DE112" s="5">
        <v>0.2379</v>
      </c>
      <c r="DF112" s="5">
        <v>0.94699999999999995</v>
      </c>
      <c r="DG112" s="5">
        <v>4.7999999999999996E-3</v>
      </c>
      <c r="DH112" s="4">
        <v>0.63490000000000002</v>
      </c>
      <c r="DI112" s="4">
        <v>0.71079999999999999</v>
      </c>
      <c r="DJ112" s="4">
        <v>0.2147</v>
      </c>
      <c r="DK112" s="4">
        <v>0.91779999999999995</v>
      </c>
      <c r="DL112" s="4">
        <v>3.5999999999999999E-3</v>
      </c>
      <c r="DM112" s="5">
        <v>0.69</v>
      </c>
      <c r="DN112" s="5">
        <v>0.84970000000000001</v>
      </c>
      <c r="DO112" s="5">
        <v>0.1648</v>
      </c>
      <c r="DP112" s="5">
        <v>0.80500000000000005</v>
      </c>
      <c r="DQ112" s="5">
        <v>8.0000000000000004E-4</v>
      </c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>
        <v>0.63529999999999998</v>
      </c>
      <c r="EH112" s="5">
        <v>0.71040000000000003</v>
      </c>
      <c r="EI112" s="5">
        <v>0.21379999999999999</v>
      </c>
      <c r="EJ112" s="5">
        <v>0.91779999999999995</v>
      </c>
      <c r="EK112" s="5">
        <v>3.0999999999999999E-3</v>
      </c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>
        <v>0.63529999999999998</v>
      </c>
      <c r="FG112" s="4">
        <v>0.71060000000000001</v>
      </c>
      <c r="FH112" s="4">
        <v>0.2127</v>
      </c>
      <c r="FI112" s="4">
        <v>0.91859999999999997</v>
      </c>
      <c r="FJ112" s="4">
        <v>2.0999999999999999E-3</v>
      </c>
      <c r="FK112" s="5"/>
      <c r="FL112" s="5"/>
      <c r="FM112" s="5"/>
      <c r="FN112" s="5"/>
      <c r="FO112" s="5"/>
      <c r="FP112" s="4">
        <f t="shared" si="26"/>
        <v>0.62779999999999991</v>
      </c>
      <c r="FQ112" s="4">
        <f t="shared" si="7"/>
        <v>0.69139642857142836</v>
      </c>
      <c r="FR112" s="4">
        <f t="shared" si="8"/>
        <v>0.21850357142857138</v>
      </c>
      <c r="FS112" s="4">
        <f t="shared" si="9"/>
        <v>0.92561071428571429</v>
      </c>
      <c r="FT112" s="4">
        <f t="shared" si="10"/>
        <v>4.3285714285714282E-3</v>
      </c>
      <c r="FU112" s="1" t="e" cm="1">
        <f t="array" aca="1" ref="FU112" ca="1">CONCATENATE(INDIRECT(ADDRESS(1,MATCH(_xlfn.MINIFS(B112:FO112,metrics.est,"MAE"),B112:FO112,0)+1)), ", ", INDIRECT(ADDRESS(2,MATCH(_xlfn.MINIFS(B112:FO112,metrics.est,"MAE"),B112:FO112,0)+1)))</f>
        <v>#NAME?</v>
      </c>
      <c r="FV112" s="1" t="e" cm="1">
        <f t="array" aca="1" ref="FV112" ca="1">CONCATENATE(INDIRECT(ADDRESS(1,MATCH(_xlfn.MINIFS(B112:FO112,metrics.est,"MSE"),B112:FO112,0)+1)), ", ", INDIRECT(ADDRESS(2,MATCH(_xlfn.MINIFS(B112:FO112,metrics.est,"MSE"),B112:FO112,0)+1)))</f>
        <v>#NAME?</v>
      </c>
      <c r="FW112" s="1" t="e" cm="1">
        <f t="array" aca="1" ref="FW112" ca="1">CONCATENATE(INDIRECT(ADDRESS(1,MATCH(_xlfn.MAXIFS(B112:FO112,metrics.est,"R"),B112:FO112,0)+1)), ", ", INDIRECT(ADDRESS(2,MATCH(_xlfn.MAXIFS(B112:FO112,metrics.est,"R"),B112:FO112,0)+1)))</f>
        <v>#NAME?</v>
      </c>
      <c r="FX112" s="1" t="e" cm="1">
        <f t="array" aca="1" ref="FX112" ca="1">CONCATENATE(INDIRECT(ADDRESS(1,MATCH(_xlfn.MAXIFS(B112:FO112,metrics.est,"Coverage"),B112:FO112,0)+1)), ", ", INDIRECT(ADDRESS(2,MATCH(_xlfn.MAXIFS(B112:FO112,metrics.est,"Coverage"),B112:FO112,0)+1)))</f>
        <v>#NAME?</v>
      </c>
      <c r="FY112" s="1" t="e" cm="1">
        <f t="array" aca="1" ref="FY112" ca="1">CONCATENATE(INDIRECT(ADDRESS(1,MATCH(_xlfn.MINIFS(B112:FO112,metrics.est,"Time"),B112:FO112,0)+1)), ", ", INDIRECT(ADDRESS(2,MATCH(_xlfn.MINIFS(B112:FO112,metrics.est,"Time"),B112:FO112,0)+1)))</f>
        <v>#NAME?</v>
      </c>
    </row>
    <row r="113" spans="1:181" x14ac:dyDescent="0.3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>
        <v>0.70020000000000004</v>
      </c>
      <c r="BP113" s="5">
        <v>0.87980000000000003</v>
      </c>
      <c r="BQ113" s="5">
        <v>0.1578</v>
      </c>
      <c r="BR113" s="5">
        <v>0.80379999999999996</v>
      </c>
      <c r="BS113" s="5">
        <v>1.5E-3</v>
      </c>
      <c r="BT113" s="4">
        <v>0.59240000000000004</v>
      </c>
      <c r="BU113" s="4">
        <v>0.60970000000000002</v>
      </c>
      <c r="BV113" s="4">
        <v>0.2379</v>
      </c>
      <c r="BW113" s="4">
        <v>0.97640000000000005</v>
      </c>
      <c r="BX113" s="4">
        <v>5.3E-3</v>
      </c>
      <c r="BY113" s="5">
        <v>0.60399999999999998</v>
      </c>
      <c r="BZ113" s="5">
        <v>0.63890000000000002</v>
      </c>
      <c r="CA113" s="5">
        <v>0.24829999999999999</v>
      </c>
      <c r="CB113" s="5">
        <v>0.96379999999999999</v>
      </c>
      <c r="CC113" s="5">
        <v>6.1000000000000004E-3</v>
      </c>
      <c r="CD113" s="4">
        <v>0.61580000000000001</v>
      </c>
      <c r="CE113" s="4">
        <v>0.66390000000000005</v>
      </c>
      <c r="CF113" s="4">
        <v>0.23649999999999999</v>
      </c>
      <c r="CG113" s="4">
        <v>0.94869999999999999</v>
      </c>
      <c r="CH113" s="4">
        <v>5.7000000000000002E-3</v>
      </c>
      <c r="CI113" s="5">
        <v>0.63649999999999995</v>
      </c>
      <c r="CJ113" s="5">
        <v>0.71799999999999997</v>
      </c>
      <c r="CK113" s="5">
        <v>0.2152</v>
      </c>
      <c r="CL113" s="5">
        <v>0.91800000000000004</v>
      </c>
      <c r="CM113" s="5">
        <v>3.5999999999999999E-3</v>
      </c>
      <c r="CN113" s="4">
        <v>0.7036</v>
      </c>
      <c r="CO113" s="4">
        <v>0.88549999999999995</v>
      </c>
      <c r="CP113" s="4">
        <v>0.15629999999999999</v>
      </c>
      <c r="CQ113" s="4">
        <v>0.80389999999999995</v>
      </c>
      <c r="CR113" s="4">
        <v>1.2999999999999999E-3</v>
      </c>
      <c r="CS113" s="5">
        <v>0.59789999999999999</v>
      </c>
      <c r="CT113" s="5">
        <v>0.61980000000000002</v>
      </c>
      <c r="CU113" s="5">
        <v>0.23300000000000001</v>
      </c>
      <c r="CV113" s="5">
        <v>0.9738</v>
      </c>
      <c r="CW113" s="5">
        <v>4.4999999999999997E-3</v>
      </c>
      <c r="CX113" s="4">
        <v>0.60589999999999999</v>
      </c>
      <c r="CY113" s="4">
        <v>0.63849999999999996</v>
      </c>
      <c r="CZ113" s="4">
        <v>0.24410000000000001</v>
      </c>
      <c r="DA113" s="4">
        <v>0.96350000000000002</v>
      </c>
      <c r="DB113" s="4">
        <v>5.4000000000000003E-3</v>
      </c>
      <c r="DC113" s="5">
        <v>0.61519999999999997</v>
      </c>
      <c r="DD113" s="5">
        <v>0.66249999999999998</v>
      </c>
      <c r="DE113" s="5">
        <v>0.24410000000000001</v>
      </c>
      <c r="DF113" s="5">
        <v>0.94699999999999995</v>
      </c>
      <c r="DG113" s="5">
        <v>5.1000000000000004E-3</v>
      </c>
      <c r="DH113" s="4">
        <v>0.63560000000000005</v>
      </c>
      <c r="DI113" s="4">
        <v>0.71560000000000001</v>
      </c>
      <c r="DJ113" s="4">
        <v>0.21560000000000001</v>
      </c>
      <c r="DK113" s="4">
        <v>0.91779999999999995</v>
      </c>
      <c r="DL113" s="4">
        <v>3.5000000000000001E-3</v>
      </c>
      <c r="DM113" s="5">
        <v>0.69989999999999997</v>
      </c>
      <c r="DN113" s="5">
        <v>0.87839999999999996</v>
      </c>
      <c r="DO113" s="5">
        <v>0.15579999999999999</v>
      </c>
      <c r="DP113" s="5">
        <v>0.80500000000000005</v>
      </c>
      <c r="DQ113" s="5">
        <v>8.0000000000000004E-4</v>
      </c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>
        <v>0.63600000000000001</v>
      </c>
      <c r="EH113" s="5">
        <v>0.71519999999999995</v>
      </c>
      <c r="EI113" s="5">
        <v>0.2142</v>
      </c>
      <c r="EJ113" s="5">
        <v>0.91779999999999995</v>
      </c>
      <c r="EK113" s="5">
        <v>3.2000000000000002E-3</v>
      </c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>
        <v>0.63600000000000001</v>
      </c>
      <c r="FG113" s="4">
        <v>0.71540000000000004</v>
      </c>
      <c r="FH113" s="4">
        <v>0.21290000000000001</v>
      </c>
      <c r="FI113" s="4">
        <v>0.91859999999999997</v>
      </c>
      <c r="FJ113" s="4">
        <v>2E-3</v>
      </c>
      <c r="FK113" s="5"/>
      <c r="FL113" s="5"/>
      <c r="FM113" s="5"/>
      <c r="FN113" s="5"/>
      <c r="FO113" s="5"/>
      <c r="FP113" s="4">
        <f t="shared" si="26"/>
        <v>0.62829285714285721</v>
      </c>
      <c r="FQ113" s="4">
        <f t="shared" si="7"/>
        <v>0.69678928571428567</v>
      </c>
      <c r="FR113" s="4">
        <f t="shared" si="8"/>
        <v>0.22245714285714288</v>
      </c>
      <c r="FS113" s="4">
        <f t="shared" si="9"/>
        <v>0.92561071428571429</v>
      </c>
      <c r="FT113" s="4">
        <f t="shared" si="10"/>
        <v>4.1607142857142849E-3</v>
      </c>
      <c r="FU113" s="1" t="e" cm="1">
        <f t="array" aca="1" ref="FU113" ca="1">CONCATENATE(INDIRECT(ADDRESS(1,MATCH(_xlfn.MINIFS(B113:FO113,metrics.est,"MAE"),B113:FO113,0)+1)), ", ", INDIRECT(ADDRESS(2,MATCH(_xlfn.MINIFS(B113:FO113,metrics.est,"MAE"),B113:FO113,0)+1)))</f>
        <v>#NAME?</v>
      </c>
      <c r="FV113" s="1" t="e" cm="1">
        <f t="array" aca="1" ref="FV113" ca="1">CONCATENATE(INDIRECT(ADDRESS(1,MATCH(_xlfn.MINIFS(B113:FO113,metrics.est,"MSE"),B113:FO113,0)+1)), ", ", INDIRECT(ADDRESS(2,MATCH(_xlfn.MINIFS(B113:FO113,metrics.est,"MSE"),B113:FO113,0)+1)))</f>
        <v>#NAME?</v>
      </c>
      <c r="FW113" s="1" t="e" cm="1">
        <f t="array" aca="1" ref="FW113" ca="1">CONCATENATE(INDIRECT(ADDRESS(1,MATCH(_xlfn.MAXIFS(B113:FO113,metrics.est,"R"),B113:FO113,0)+1)), ", ", INDIRECT(ADDRESS(2,MATCH(_xlfn.MAXIFS(B113:FO113,metrics.est,"R"),B113:FO113,0)+1)))</f>
        <v>#NAME?</v>
      </c>
      <c r="FX113" s="1" t="e" cm="1">
        <f t="array" aca="1" ref="FX113" ca="1">CONCATENATE(INDIRECT(ADDRESS(1,MATCH(_xlfn.MAXIFS(B113:FO113,metrics.est,"Coverage"),B113:FO113,0)+1)), ", ", INDIRECT(ADDRESS(2,MATCH(_xlfn.MAXIFS(B113:FO113,metrics.est,"Coverage"),B113:FO113,0)+1)))</f>
        <v>#NAME?</v>
      </c>
      <c r="FY113" s="1" t="e" cm="1">
        <f t="array" aca="1" ref="FY113" ca="1">CONCATENATE(INDIRECT(ADDRESS(1,MATCH(_xlfn.MINIFS(B113:FO113,metrics.est,"Time"),B113:FO113,0)+1)), ", ", INDIRECT(ADDRESS(2,MATCH(_xlfn.MINIFS(B113:FO113,metrics.est,"Time"),B113:FO113,0)+1)))</f>
        <v>#NAME?</v>
      </c>
    </row>
    <row r="114" spans="1:181" x14ac:dyDescent="0.3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>
        <v>0.69810000000000005</v>
      </c>
      <c r="BP114" s="5">
        <v>0.86819999999999997</v>
      </c>
      <c r="BQ114" s="5">
        <v>0.14269999999999999</v>
      </c>
      <c r="BR114" s="5">
        <v>0.72919999999999996</v>
      </c>
      <c r="BS114" s="5">
        <v>1.9E-3</v>
      </c>
      <c r="BT114" s="4">
        <v>0.6179</v>
      </c>
      <c r="BU114" s="4">
        <v>0.67010000000000003</v>
      </c>
      <c r="BV114" s="4">
        <v>0.21940000000000001</v>
      </c>
      <c r="BW114" s="4">
        <v>0.97399999999999998</v>
      </c>
      <c r="BX114" s="4">
        <v>1.1299999999999999E-2</v>
      </c>
      <c r="BY114" s="5">
        <v>0.62329999999999997</v>
      </c>
      <c r="BZ114" s="5">
        <v>0.68710000000000004</v>
      </c>
      <c r="CA114" s="5">
        <v>0.2369</v>
      </c>
      <c r="CB114" s="5">
        <v>0.95930000000000004</v>
      </c>
      <c r="CC114" s="5">
        <v>1.2E-2</v>
      </c>
      <c r="CD114" s="4">
        <v>0.63070000000000004</v>
      </c>
      <c r="CE114" s="4">
        <v>0.70309999999999995</v>
      </c>
      <c r="CF114" s="4">
        <v>0.2288</v>
      </c>
      <c r="CG114" s="4">
        <v>0.93869999999999998</v>
      </c>
      <c r="CH114" s="4">
        <v>0.01</v>
      </c>
      <c r="CI114" s="5">
        <v>0.63849999999999996</v>
      </c>
      <c r="CJ114" s="5">
        <v>0.72050000000000003</v>
      </c>
      <c r="CK114" s="5">
        <v>0.21859999999999999</v>
      </c>
      <c r="CL114" s="5">
        <v>0.88890000000000002</v>
      </c>
      <c r="CM114" s="5">
        <v>5.5999999999999999E-3</v>
      </c>
      <c r="CN114" s="4">
        <v>0.70089999999999997</v>
      </c>
      <c r="CO114" s="4">
        <v>0.87290000000000001</v>
      </c>
      <c r="CP114" s="4">
        <v>0.15090000000000001</v>
      </c>
      <c r="CQ114" s="4">
        <v>0.73029999999999995</v>
      </c>
      <c r="CR114" s="4">
        <v>1.6000000000000001E-3</v>
      </c>
      <c r="CS114" s="5">
        <v>0.95</v>
      </c>
      <c r="CT114" s="5">
        <v>2.2250000000000001</v>
      </c>
      <c r="CU114" s="5">
        <v>0.33329999999999999</v>
      </c>
      <c r="CV114" s="5">
        <v>2.0000000000000001E-4</v>
      </c>
      <c r="CW114" s="5">
        <v>1.9E-3</v>
      </c>
      <c r="CX114" s="4">
        <v>1.2321</v>
      </c>
      <c r="CY114" s="4">
        <v>2.8780000000000001</v>
      </c>
      <c r="CZ114" s="4">
        <v>0.33629999999999999</v>
      </c>
      <c r="DA114" s="4">
        <v>1E-4</v>
      </c>
      <c r="DB114" s="4">
        <v>3.3999999999999998E-3</v>
      </c>
      <c r="DC114" s="5">
        <v>0.63019999999999998</v>
      </c>
      <c r="DD114" s="5">
        <v>0.70140000000000002</v>
      </c>
      <c r="DE114" s="5">
        <v>0.2364</v>
      </c>
      <c r="DF114" s="5">
        <v>0.93700000000000006</v>
      </c>
      <c r="DG114" s="5">
        <v>8.2000000000000007E-3</v>
      </c>
      <c r="DH114" s="4">
        <v>0.75</v>
      </c>
      <c r="DI114" s="4">
        <v>1.3837999999999999</v>
      </c>
      <c r="DJ114" s="4">
        <v>0.26929999999999998</v>
      </c>
      <c r="DK114" s="4">
        <v>1E-4</v>
      </c>
      <c r="DL114" s="4">
        <v>4.0000000000000001E-3</v>
      </c>
      <c r="DM114" s="5">
        <v>0.97219999999999995</v>
      </c>
      <c r="DN114" s="5">
        <v>2.3380000000000001</v>
      </c>
      <c r="DO114" s="5">
        <v>0.44259999999999999</v>
      </c>
      <c r="DP114" s="5">
        <v>0</v>
      </c>
      <c r="DQ114" s="5">
        <v>1.2999999999999999E-3</v>
      </c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>
        <v>0.63959999999999995</v>
      </c>
      <c r="EH114" s="5">
        <v>0.72260000000000002</v>
      </c>
      <c r="EI114" s="5">
        <v>0.21529999999999999</v>
      </c>
      <c r="EJ114" s="5">
        <v>0.88939999999999997</v>
      </c>
      <c r="EK114" s="5">
        <v>4.7000000000000002E-3</v>
      </c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>
        <v>0.63970000000000005</v>
      </c>
      <c r="FG114" s="4">
        <v>0.72260000000000002</v>
      </c>
      <c r="FH114" s="4">
        <v>0.21440000000000001</v>
      </c>
      <c r="FI114" s="4">
        <v>0.88990000000000002</v>
      </c>
      <c r="FJ114" s="4">
        <v>3.0999999999999999E-3</v>
      </c>
      <c r="FK114" s="5"/>
      <c r="FL114" s="5"/>
      <c r="FM114" s="5"/>
      <c r="FN114" s="5"/>
      <c r="FO114" s="5"/>
      <c r="FP114" s="4">
        <f t="shared" si="26"/>
        <v>0.68697142857142879</v>
      </c>
      <c r="FQ114" s="4">
        <f t="shared" si="7"/>
        <v>0.933642857142857</v>
      </c>
      <c r="FR114" s="4">
        <f t="shared" si="8"/>
        <v>0.23472857142857143</v>
      </c>
      <c r="FS114" s="4">
        <f t="shared" si="9"/>
        <v>0.7762714285714285</v>
      </c>
      <c r="FT114" s="4">
        <f t="shared" si="10"/>
        <v>6.6821428571428587E-3</v>
      </c>
      <c r="FU114" s="1" t="e" cm="1">
        <f t="array" aca="1" ref="FU114" ca="1">CONCATENATE(INDIRECT(ADDRESS(1,MATCH(_xlfn.MINIFS(B114:FO114,metrics.est,"MAE"),B114:FO114,0)+1)), ", ", INDIRECT(ADDRESS(2,MATCH(_xlfn.MINIFS(B114:FO114,metrics.est,"MAE"),B114:FO114,0)+1)))</f>
        <v>#NAME?</v>
      </c>
      <c r="FV114" s="1" t="e" cm="1">
        <f t="array" aca="1" ref="FV114" ca="1">CONCATENATE(INDIRECT(ADDRESS(1,MATCH(_xlfn.MINIFS(B114:FO114,metrics.est,"MSE"),B114:FO114,0)+1)), ", ", INDIRECT(ADDRESS(2,MATCH(_xlfn.MINIFS(B114:FO114,metrics.est,"MSE"),B114:FO114,0)+1)))</f>
        <v>#NAME?</v>
      </c>
      <c r="FW114" s="1" t="e" cm="1">
        <f t="array" aca="1" ref="FW114" ca="1">CONCATENATE(INDIRECT(ADDRESS(1,MATCH(_xlfn.MAXIFS(B114:FO114,metrics.est,"R"),B114:FO114,0)+1)), ", ", INDIRECT(ADDRESS(2,MATCH(_xlfn.MAXIFS(B114:FO114,metrics.est,"R"),B114:FO114,0)+1)))</f>
        <v>#NAME?</v>
      </c>
      <c r="FX114" s="1" t="e" cm="1">
        <f t="array" aca="1" ref="FX114" ca="1">CONCATENATE(INDIRECT(ADDRESS(1,MATCH(_xlfn.MAXIFS(B114:FO114,metrics.est,"Coverage"),B114:FO114,0)+1)), ", ", INDIRECT(ADDRESS(2,MATCH(_xlfn.MAXIFS(B114:FO114,metrics.est,"Coverage"),B114:FO114,0)+1)))</f>
        <v>#NAME?</v>
      </c>
      <c r="FY114" s="1" t="e" cm="1">
        <f t="array" aca="1" ref="FY114" ca="1">CONCATENATE(INDIRECT(ADDRESS(1,MATCH(_xlfn.MINIFS(B114:FO114,metrics.est,"Time"),B114:FO114,0)+1)), ", ", INDIRECT(ADDRESS(2,MATCH(_xlfn.MINIFS(B114:FO114,metrics.est,"Time"),B114:FO114,0)+1)))</f>
        <v>#NAME?</v>
      </c>
    </row>
    <row r="115" spans="1:181" x14ac:dyDescent="0.3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>
        <v>0.71540000000000004</v>
      </c>
      <c r="BP115" s="5">
        <v>0.8881</v>
      </c>
      <c r="BQ115" s="5">
        <v>7.5600000000000001E-2</v>
      </c>
      <c r="BR115" s="5">
        <v>0.72270000000000001</v>
      </c>
      <c r="BS115" s="5">
        <v>2.5000000000000001E-3</v>
      </c>
      <c r="BT115" s="4">
        <v>0.61539999999999995</v>
      </c>
      <c r="BU115" s="4">
        <v>0.66300000000000003</v>
      </c>
      <c r="BV115" s="4">
        <v>0.17419999999999999</v>
      </c>
      <c r="BW115" s="4">
        <v>0.89890000000000003</v>
      </c>
      <c r="BX115" s="4">
        <v>1.44E-2</v>
      </c>
      <c r="BY115" s="5">
        <v>0.61680000000000001</v>
      </c>
      <c r="BZ115" s="5">
        <v>0.66379999999999995</v>
      </c>
      <c r="CA115" s="5">
        <v>0.19139999999999999</v>
      </c>
      <c r="CB115" s="5">
        <v>0.88200000000000001</v>
      </c>
      <c r="CC115" s="5">
        <v>9.4999999999999998E-3</v>
      </c>
      <c r="CD115" s="4">
        <v>0.62160000000000004</v>
      </c>
      <c r="CE115" s="4">
        <v>0.66830000000000001</v>
      </c>
      <c r="CF115" s="4">
        <v>0.1767</v>
      </c>
      <c r="CG115" s="4">
        <v>0.86129999999999995</v>
      </c>
      <c r="CH115" s="4">
        <v>7.4000000000000003E-3</v>
      </c>
      <c r="CI115" s="5">
        <v>0.63719999999999999</v>
      </c>
      <c r="CJ115" s="5">
        <v>0.70069999999999999</v>
      </c>
      <c r="CK115" s="5">
        <v>0.14510000000000001</v>
      </c>
      <c r="CL115" s="5">
        <v>0.82799999999999996</v>
      </c>
      <c r="CM115" s="5">
        <v>4.5999999999999999E-3</v>
      </c>
      <c r="CN115" s="4">
        <v>0.71909999999999996</v>
      </c>
      <c r="CO115" s="4">
        <v>0.89490000000000003</v>
      </c>
      <c r="CP115" s="4">
        <v>7.5200000000000003E-2</v>
      </c>
      <c r="CQ115" s="4">
        <v>0.72260000000000002</v>
      </c>
      <c r="CR115" s="4">
        <v>1.8E-3</v>
      </c>
      <c r="CS115" s="5">
        <v>0.61839999999999995</v>
      </c>
      <c r="CT115" s="5">
        <v>0.66590000000000005</v>
      </c>
      <c r="CU115" s="5">
        <v>0.18440000000000001</v>
      </c>
      <c r="CV115" s="5">
        <v>0.89649999999999996</v>
      </c>
      <c r="CW115" s="5">
        <v>1.21E-2</v>
      </c>
      <c r="CX115" s="4">
        <v>0.61799999999999999</v>
      </c>
      <c r="CY115" s="4">
        <v>0.66279999999999994</v>
      </c>
      <c r="CZ115" s="4">
        <v>0.192</v>
      </c>
      <c r="DA115" s="4">
        <v>0.88190000000000002</v>
      </c>
      <c r="DB115" s="4">
        <v>8.0999999999999996E-3</v>
      </c>
      <c r="DC115" s="5">
        <v>0.62190000000000001</v>
      </c>
      <c r="DD115" s="5">
        <v>0.66859999999999997</v>
      </c>
      <c r="DE115" s="5">
        <v>0.18060000000000001</v>
      </c>
      <c r="DF115" s="5">
        <v>0.86009999999999998</v>
      </c>
      <c r="DG115" s="5">
        <v>7.1000000000000004E-3</v>
      </c>
      <c r="DH115" s="4">
        <v>0.63749999999999996</v>
      </c>
      <c r="DI115" s="4">
        <v>0.70320000000000005</v>
      </c>
      <c r="DJ115" s="4">
        <v>0.14230000000000001</v>
      </c>
      <c r="DK115" s="4">
        <v>0.82769999999999999</v>
      </c>
      <c r="DL115" s="4">
        <v>3.8E-3</v>
      </c>
      <c r="DM115" s="5">
        <v>0.71699999999999997</v>
      </c>
      <c r="DN115" s="5">
        <v>0.89170000000000005</v>
      </c>
      <c r="DO115" s="5">
        <v>7.7100000000000002E-2</v>
      </c>
      <c r="DP115" s="5">
        <v>0.72430000000000005</v>
      </c>
      <c r="DQ115" s="5">
        <v>1E-3</v>
      </c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>
        <v>0.63700000000000001</v>
      </c>
      <c r="EH115" s="5">
        <v>0.70050000000000001</v>
      </c>
      <c r="EI115" s="5">
        <v>0.14449999999999999</v>
      </c>
      <c r="EJ115" s="5">
        <v>0.82769999999999999</v>
      </c>
      <c r="EK115" s="5">
        <v>3.7000000000000002E-3</v>
      </c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>
        <v>0.63759999999999994</v>
      </c>
      <c r="FG115" s="4">
        <v>0.70130000000000003</v>
      </c>
      <c r="FH115" s="4">
        <v>0.14330000000000001</v>
      </c>
      <c r="FI115" s="4">
        <v>0.82840000000000003</v>
      </c>
      <c r="FJ115" s="4">
        <v>4.5999999999999999E-3</v>
      </c>
      <c r="FK115" s="5"/>
      <c r="FL115" s="5"/>
      <c r="FM115" s="5"/>
      <c r="FN115" s="5"/>
      <c r="FO115" s="5"/>
      <c r="FP115" s="4">
        <f t="shared" si="26"/>
        <v>0.63838571428571422</v>
      </c>
      <c r="FQ115" s="4">
        <f t="shared" si="7"/>
        <v>0.70787857142857147</v>
      </c>
      <c r="FR115" s="4">
        <f t="shared" si="8"/>
        <v>0.15771785714285716</v>
      </c>
      <c r="FS115" s="4">
        <f t="shared" si="9"/>
        <v>0.84130714285714281</v>
      </c>
      <c r="FT115" s="4">
        <f t="shared" si="10"/>
        <v>6.639285714285713E-3</v>
      </c>
      <c r="FU115" s="1" t="e" cm="1">
        <f t="array" aca="1" ref="FU115" ca="1">CONCATENATE(INDIRECT(ADDRESS(1,MATCH(_xlfn.MINIFS(B115:FO115,metrics.est,"MAE"),B115:FO115,0)+1)), ", ", INDIRECT(ADDRESS(2,MATCH(_xlfn.MINIFS(B115:FO115,metrics.est,"MAE"),B115:FO115,0)+1)))</f>
        <v>#NAME?</v>
      </c>
      <c r="FV115" s="1" t="e" cm="1">
        <f t="array" aca="1" ref="FV115" ca="1">CONCATENATE(INDIRECT(ADDRESS(1,MATCH(_xlfn.MINIFS(B115:FO115,metrics.est,"MSE"),B115:FO115,0)+1)), ", ", INDIRECT(ADDRESS(2,MATCH(_xlfn.MINIFS(B115:FO115,metrics.est,"MSE"),B115:FO115,0)+1)))</f>
        <v>#NAME?</v>
      </c>
      <c r="FW115" s="1" t="e" cm="1">
        <f t="array" aca="1" ref="FW115" ca="1">CONCATENATE(INDIRECT(ADDRESS(1,MATCH(_xlfn.MAXIFS(B115:FO115,metrics.est,"R"),B115:FO115,0)+1)), ", ", INDIRECT(ADDRESS(2,MATCH(_xlfn.MAXIFS(B115:FO115,metrics.est,"R"),B115:FO115,0)+1)))</f>
        <v>#NAME?</v>
      </c>
      <c r="FX115" s="1" t="e" cm="1">
        <f t="array" aca="1" ref="FX115" ca="1">CONCATENATE(INDIRECT(ADDRESS(1,MATCH(_xlfn.MAXIFS(B115:FO115,metrics.est,"Coverage"),B115:FO115,0)+1)), ", ", INDIRECT(ADDRESS(2,MATCH(_xlfn.MAXIFS(B115:FO115,metrics.est,"Coverage"),B115:FO115,0)+1)))</f>
        <v>#NAME?</v>
      </c>
      <c r="FY115" s="1" t="e" cm="1">
        <f t="array" aca="1" ref="FY115" ca="1">CONCATENATE(INDIRECT(ADDRESS(1,MATCH(_xlfn.MINIFS(B115:FO115,metrics.est,"Time"),B115:FO115,0)+1)), ", ", INDIRECT(ADDRESS(2,MATCH(_xlfn.MINIFS(B115:FO115,metrics.est,"Time"),B115:FO115,0)+1)))</f>
        <v>#NAME?</v>
      </c>
    </row>
    <row r="116" spans="1:181" x14ac:dyDescent="0.3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>
        <v>0.71740000000000004</v>
      </c>
      <c r="BP116" s="5">
        <v>0.89329999999999998</v>
      </c>
      <c r="BQ116" s="5">
        <v>7.3300000000000004E-2</v>
      </c>
      <c r="BR116" s="5">
        <v>0.72529999999999994</v>
      </c>
      <c r="BS116" s="5">
        <v>4.1000000000000003E-3</v>
      </c>
      <c r="BT116" s="4">
        <v>0.61799999999999999</v>
      </c>
      <c r="BU116" s="4">
        <v>0.67159999999999997</v>
      </c>
      <c r="BV116" s="4">
        <v>0.17349999999999999</v>
      </c>
      <c r="BW116" s="4">
        <v>0.92359999999999998</v>
      </c>
      <c r="BX116" s="4">
        <v>2.8899999999999999E-2</v>
      </c>
      <c r="BY116" s="5">
        <v>0.61899999999999999</v>
      </c>
      <c r="BZ116" s="5">
        <v>0.67120000000000002</v>
      </c>
      <c r="CA116" s="5">
        <v>0.19450000000000001</v>
      </c>
      <c r="CB116" s="5">
        <v>0.90610000000000002</v>
      </c>
      <c r="CC116" s="5">
        <v>1.9699999999999999E-2</v>
      </c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>
        <v>0.64070000000000005</v>
      </c>
      <c r="CJ116" s="5">
        <v>0.71079999999999999</v>
      </c>
      <c r="CK116" s="5">
        <v>0.14499999999999999</v>
      </c>
      <c r="CL116" s="5">
        <v>0.84489999999999998</v>
      </c>
      <c r="CM116" s="5">
        <v>8.8000000000000005E-3</v>
      </c>
      <c r="CN116" s="4">
        <v>0.72030000000000005</v>
      </c>
      <c r="CO116" s="4">
        <v>0.89849999999999997</v>
      </c>
      <c r="CP116" s="4">
        <v>7.5999999999999998E-2</v>
      </c>
      <c r="CQ116" s="4">
        <v>0.72529999999999994</v>
      </c>
      <c r="CR116" s="4">
        <v>2.8999999999999998E-3</v>
      </c>
      <c r="CS116" s="5">
        <v>0.61970000000000003</v>
      </c>
      <c r="CT116" s="5">
        <v>0.67010000000000003</v>
      </c>
      <c r="CU116" s="5">
        <v>0.19</v>
      </c>
      <c r="CV116" s="5">
        <v>0.91990000000000005</v>
      </c>
      <c r="CW116" s="5">
        <v>3.15E-2</v>
      </c>
      <c r="CX116" s="4">
        <v>0.62119999999999997</v>
      </c>
      <c r="CY116" s="4">
        <v>0.67149999999999999</v>
      </c>
      <c r="CZ116" s="4">
        <v>0.1895</v>
      </c>
      <c r="DA116" s="4">
        <v>0.90710000000000002</v>
      </c>
      <c r="DB116" s="4">
        <v>2.0799999999999999E-2</v>
      </c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1.52E-2</v>
      </c>
      <c r="DH116" s="4">
        <v>0.64090000000000003</v>
      </c>
      <c r="DI116" s="4">
        <v>0.71279999999999999</v>
      </c>
      <c r="DJ116" s="4">
        <v>0.14119999999999999</v>
      </c>
      <c r="DK116" s="4">
        <v>0.84419999999999995</v>
      </c>
      <c r="DL116" s="4">
        <v>1.0800000000000001E-2</v>
      </c>
      <c r="DM116" s="5">
        <v>0.71850000000000003</v>
      </c>
      <c r="DN116" s="5">
        <v>0.8962</v>
      </c>
      <c r="DO116" s="5">
        <v>7.5999999999999998E-2</v>
      </c>
      <c r="DP116" s="5">
        <v>0.72729999999999995</v>
      </c>
      <c r="DQ116" s="5">
        <v>3.5999999999999999E-3</v>
      </c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>
        <v>0.64039999999999997</v>
      </c>
      <c r="EH116" s="5">
        <v>0.71020000000000005</v>
      </c>
      <c r="EI116" s="5">
        <v>0.14349999999999999</v>
      </c>
      <c r="EJ116" s="5">
        <v>0.84430000000000005</v>
      </c>
      <c r="EK116" s="5">
        <v>8.0000000000000002E-3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>
        <v>0.64059999999999995</v>
      </c>
      <c r="FG116" s="4">
        <v>0.71040000000000003</v>
      </c>
      <c r="FH116" s="4">
        <v>0.14410000000000001</v>
      </c>
      <c r="FI116" s="4">
        <v>0.84460000000000002</v>
      </c>
      <c r="FJ116" s="4">
        <v>9.1000000000000004E-3</v>
      </c>
      <c r="FK116" s="5"/>
      <c r="FL116" s="5"/>
      <c r="FM116" s="5"/>
      <c r="FN116" s="5"/>
      <c r="FO116" s="5"/>
      <c r="FP116" s="4">
        <f t="shared" si="26"/>
        <v>0.64088571428571428</v>
      </c>
      <c r="FQ116" s="4">
        <f t="shared" si="7"/>
        <v>0.71547500000000019</v>
      </c>
      <c r="FR116" s="4">
        <f t="shared" si="8"/>
        <v>0.15795357142857142</v>
      </c>
      <c r="FS116" s="4">
        <f t="shared" si="9"/>
        <v>0.85975714285714289</v>
      </c>
      <c r="FT116" s="4">
        <f t="shared" si="10"/>
        <v>1.3774999999999997E-2</v>
      </c>
      <c r="FU116" s="1" t="e" cm="1">
        <f t="array" aca="1" ref="FU116" ca="1">CONCATENATE(INDIRECT(ADDRESS(1,MATCH(_xlfn.MINIFS(B116:FO116,metrics.est,"MAE"),B116:FO116,0)+1)), ", ", INDIRECT(ADDRESS(2,MATCH(_xlfn.MINIFS(B116:FO116,metrics.est,"MAE"),B116:FO116,0)+1)))</f>
        <v>#NAME?</v>
      </c>
      <c r="FV116" s="1" t="e" cm="1">
        <f t="array" aca="1" ref="FV116" ca="1">CONCATENATE(INDIRECT(ADDRESS(1,MATCH(_xlfn.MINIFS(B116:FO116,metrics.est,"MSE"),B116:FO116,0)+1)), ", ", INDIRECT(ADDRESS(2,MATCH(_xlfn.MINIFS(B116:FO116,metrics.est,"MSE"),B116:FO116,0)+1)))</f>
        <v>#NAME?</v>
      </c>
      <c r="FW116" s="1" t="e" cm="1">
        <f t="array" aca="1" ref="FW116" ca="1">CONCATENATE(INDIRECT(ADDRESS(1,MATCH(_xlfn.MAXIFS(B116:FO116,metrics.est,"R"),B116:FO116,0)+1)), ", ", INDIRECT(ADDRESS(2,MATCH(_xlfn.MAXIFS(B116:FO116,metrics.est,"R"),B116:FO116,0)+1)))</f>
        <v>#NAME?</v>
      </c>
      <c r="FX116" s="1" t="e" cm="1">
        <f t="array" aca="1" ref="FX116" ca="1">CONCATENATE(INDIRECT(ADDRESS(1,MATCH(_xlfn.MAXIFS(B116:FO116,metrics.est,"Coverage"),B116:FO116,0)+1)), ", ", INDIRECT(ADDRESS(2,MATCH(_xlfn.MAXIFS(B116:FO116,metrics.est,"Coverage"),B116:FO116,0)+1)))</f>
        <v>#NAME?</v>
      </c>
      <c r="FY116" s="1" t="e" cm="1">
        <f t="array" aca="1" ref="FY116" ca="1">CONCATENATE(INDIRECT(ADDRESS(1,MATCH(_xlfn.MINIFS(B116:FO116,metrics.est,"Time"),B116:FO116,0)+1)), ", ", INDIRECT(ADDRESS(2,MATCH(_xlfn.MINIFS(B116:FO116,metrics.est,"Time"),B116:FO116,0)+1)))</f>
        <v>#NAME?</v>
      </c>
    </row>
    <row r="117" spans="1:181" x14ac:dyDescent="0.3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>
        <v>0.72240000000000004</v>
      </c>
      <c r="BP117" s="5">
        <v>0.91090000000000004</v>
      </c>
      <c r="BQ117" s="5">
        <v>7.0900000000000005E-2</v>
      </c>
      <c r="BR117" s="5">
        <v>0.73260000000000003</v>
      </c>
      <c r="BS117" s="5">
        <v>3.8999999999999998E-3</v>
      </c>
      <c r="BT117" s="4">
        <v>0.61919999999999997</v>
      </c>
      <c r="BU117" s="4">
        <v>0.66590000000000005</v>
      </c>
      <c r="BV117" s="4">
        <v>0.1777</v>
      </c>
      <c r="BW117" s="4">
        <v>0.89639999999999997</v>
      </c>
      <c r="BX117" s="4">
        <v>2.9600000000000001E-2</v>
      </c>
      <c r="BY117" s="5">
        <v>0.62219999999999998</v>
      </c>
      <c r="BZ117" s="5">
        <v>0.67190000000000005</v>
      </c>
      <c r="CA117" s="5">
        <v>0.18479999999999999</v>
      </c>
      <c r="CB117" s="5">
        <v>0.87860000000000005</v>
      </c>
      <c r="CC117" s="5">
        <v>1.9400000000000001E-2</v>
      </c>
      <c r="CD117" s="4">
        <v>0.62739999999999996</v>
      </c>
      <c r="CE117" s="4">
        <v>0.67779999999999996</v>
      </c>
      <c r="CF117" s="4">
        <v>0.156</v>
      </c>
      <c r="CG117" s="4">
        <v>0.85609999999999997</v>
      </c>
      <c r="CH117" s="4">
        <v>1.46E-2</v>
      </c>
      <c r="CI117" s="5">
        <v>0.64529999999999998</v>
      </c>
      <c r="CJ117" s="5">
        <v>0.72140000000000004</v>
      </c>
      <c r="CK117" s="5">
        <v>0.1215</v>
      </c>
      <c r="CL117" s="5">
        <v>0.8246</v>
      </c>
      <c r="CM117" s="5">
        <v>8.3000000000000001E-3</v>
      </c>
      <c r="CN117" s="4">
        <v>0.72589999999999999</v>
      </c>
      <c r="CO117" s="4">
        <v>0.91690000000000005</v>
      </c>
      <c r="CP117" s="4">
        <v>7.0599999999999996E-2</v>
      </c>
      <c r="CQ117" s="4">
        <v>0.7319</v>
      </c>
      <c r="CR117" s="4">
        <v>3.0000000000000001E-3</v>
      </c>
      <c r="CS117" s="5">
        <v>0.62260000000000004</v>
      </c>
      <c r="CT117" s="5">
        <v>0.67130000000000001</v>
      </c>
      <c r="CU117" s="5">
        <v>0.1845</v>
      </c>
      <c r="CV117" s="5">
        <v>0.89439999999999997</v>
      </c>
      <c r="CW117" s="5">
        <v>2.5600000000000001E-2</v>
      </c>
      <c r="CX117" s="4">
        <v>0.62290000000000001</v>
      </c>
      <c r="CY117" s="4">
        <v>0.66900000000000004</v>
      </c>
      <c r="CZ117" s="4">
        <v>0.1794</v>
      </c>
      <c r="DA117" s="4">
        <v>0.878</v>
      </c>
      <c r="DB117" s="4">
        <v>1.67E-2</v>
      </c>
      <c r="DC117" s="5">
        <v>0.62809999999999999</v>
      </c>
      <c r="DD117" s="5">
        <v>0.67949999999999999</v>
      </c>
      <c r="DE117" s="5">
        <v>0.16209999999999999</v>
      </c>
      <c r="DF117" s="5">
        <v>0.85540000000000005</v>
      </c>
      <c r="DG117" s="5">
        <v>1.3299999999999999E-2</v>
      </c>
      <c r="DH117" s="4">
        <v>0.6462</v>
      </c>
      <c r="DI117" s="4">
        <v>0.72440000000000004</v>
      </c>
      <c r="DJ117" s="4">
        <v>0.1211</v>
      </c>
      <c r="DK117" s="4">
        <v>0.82450000000000001</v>
      </c>
      <c r="DL117" s="4">
        <v>7.1999999999999998E-3</v>
      </c>
      <c r="DM117" s="5">
        <v>0.72389999999999999</v>
      </c>
      <c r="DN117" s="5">
        <v>0.91379999999999995</v>
      </c>
      <c r="DO117" s="5">
        <v>7.1599999999999997E-2</v>
      </c>
      <c r="DP117" s="5">
        <v>0.73380000000000001</v>
      </c>
      <c r="DQ117" s="5">
        <v>1.6000000000000001E-3</v>
      </c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>
        <v>0.6452</v>
      </c>
      <c r="EH117" s="5">
        <v>0.7208</v>
      </c>
      <c r="EI117" s="5">
        <v>0.125</v>
      </c>
      <c r="EJ117" s="5">
        <v>0.82430000000000003</v>
      </c>
      <c r="EK117" s="5">
        <v>7.1000000000000004E-3</v>
      </c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>
        <v>0.64529999999999998</v>
      </c>
      <c r="FG117" s="4">
        <v>0.72089999999999999</v>
      </c>
      <c r="FH117" s="4">
        <v>0.1236</v>
      </c>
      <c r="FI117" s="4">
        <v>0.82469999999999999</v>
      </c>
      <c r="FJ117" s="4">
        <v>8.2000000000000007E-3</v>
      </c>
      <c r="FK117" s="5"/>
      <c r="FL117" s="5"/>
      <c r="FM117" s="5"/>
      <c r="FN117" s="5"/>
      <c r="FO117" s="5"/>
      <c r="FP117" s="4">
        <f t="shared" si="26"/>
        <v>0.644675</v>
      </c>
      <c r="FQ117" s="4">
        <f t="shared" si="7"/>
        <v>0.72136785714285723</v>
      </c>
      <c r="FR117" s="4">
        <f t="shared" si="8"/>
        <v>0.1451821428571429</v>
      </c>
      <c r="FS117" s="4">
        <f t="shared" si="9"/>
        <v>0.83956785714285698</v>
      </c>
      <c r="FT117" s="4">
        <f t="shared" si="10"/>
        <v>1.2842857142857139E-2</v>
      </c>
      <c r="FU117" s="1" t="e" cm="1">
        <f t="array" aca="1" ref="FU117" ca="1">CONCATENATE(INDIRECT(ADDRESS(1,MATCH(_xlfn.MINIFS(B117:FO117,metrics.est,"MAE"),B117:FO117,0)+1)), ", ", INDIRECT(ADDRESS(2,MATCH(_xlfn.MINIFS(B117:FO117,metrics.est,"MAE"),B117:FO117,0)+1)))</f>
        <v>#NAME?</v>
      </c>
      <c r="FV117" s="1" t="e" cm="1">
        <f t="array" aca="1" ref="FV117" ca="1">CONCATENATE(INDIRECT(ADDRESS(1,MATCH(_xlfn.MINIFS(B117:FO117,metrics.est,"MSE"),B117:FO117,0)+1)), ", ", INDIRECT(ADDRESS(2,MATCH(_xlfn.MINIFS(B117:FO117,metrics.est,"MSE"),B117:FO117,0)+1)))</f>
        <v>#NAME?</v>
      </c>
      <c r="FW117" s="1" t="e" cm="1">
        <f t="array" aca="1" ref="FW117" ca="1">CONCATENATE(INDIRECT(ADDRESS(1,MATCH(_xlfn.MAXIFS(B117:FO117,metrics.est,"R"),B117:FO117,0)+1)), ", ", INDIRECT(ADDRESS(2,MATCH(_xlfn.MAXIFS(B117:FO117,metrics.est,"R"),B117:FO117,0)+1)))</f>
        <v>#NAME?</v>
      </c>
      <c r="FX117" s="1" t="e" cm="1">
        <f t="array" aca="1" ref="FX117" ca="1">CONCATENATE(INDIRECT(ADDRESS(1,MATCH(_xlfn.MAXIFS(B117:FO117,metrics.est,"Coverage"),B117:FO117,0)+1)), ", ", INDIRECT(ADDRESS(2,MATCH(_xlfn.MAXIFS(B117:FO117,metrics.est,"Coverage"),B117:FO117,0)+1)))</f>
        <v>#NAME?</v>
      </c>
      <c r="FY117" s="1" t="e" cm="1">
        <f t="array" aca="1" ref="FY117" ca="1">CONCATENATE(INDIRECT(ADDRESS(1,MATCH(_xlfn.MINIFS(B117:FO117,metrics.est,"Time"),B117:FO117,0)+1)), ", ", INDIRECT(ADDRESS(2,MATCH(_xlfn.MINIFS(B117:FO117,metrics.est,"Time"),B117:FO117,0)+1)))</f>
        <v>#NAME?</v>
      </c>
    </row>
    <row r="118" spans="1:181" x14ac:dyDescent="0.3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>
        <v>0.71660000000000001</v>
      </c>
      <c r="BP118" s="5">
        <v>0.8962</v>
      </c>
      <c r="BQ118" s="5">
        <v>3.6900000000000002E-2</v>
      </c>
      <c r="BR118" s="5">
        <v>0.55510000000000004</v>
      </c>
      <c r="BS118" s="5">
        <v>1.6799999999999999E-2</v>
      </c>
      <c r="BT118" s="4">
        <v>0.60360000000000003</v>
      </c>
      <c r="BU118" s="4">
        <v>0.623</v>
      </c>
      <c r="BV118" s="4">
        <v>0.1618</v>
      </c>
      <c r="BW118" s="4">
        <v>0.81579999999999997</v>
      </c>
      <c r="BX118" s="4">
        <v>0.1074</v>
      </c>
      <c r="BY118" s="5">
        <v>0.61399999999999999</v>
      </c>
      <c r="BZ118" s="5">
        <v>0.64559999999999995</v>
      </c>
      <c r="CA118" s="5">
        <v>0.15379999999999999</v>
      </c>
      <c r="CB118" s="5">
        <v>0.79179999999999995</v>
      </c>
      <c r="CC118" s="5">
        <v>9.0700000000000003E-2</v>
      </c>
      <c r="CD118" s="4">
        <v>0.63539999999999996</v>
      </c>
      <c r="CE118" s="4">
        <v>0.68430000000000002</v>
      </c>
      <c r="CF118" s="4">
        <v>0.1176</v>
      </c>
      <c r="CG118" s="4">
        <v>0.76300000000000001</v>
      </c>
      <c r="CH118" s="4">
        <v>8.0399999999999999E-2</v>
      </c>
      <c r="CI118" s="5">
        <v>0.68710000000000004</v>
      </c>
      <c r="CJ118" s="5">
        <v>0.80410000000000004</v>
      </c>
      <c r="CK118" s="5">
        <v>7.1900000000000006E-2</v>
      </c>
      <c r="CL118" s="5">
        <v>0.67630000000000001</v>
      </c>
      <c r="CM118" s="5">
        <v>5.0599999999999999E-2</v>
      </c>
      <c r="CN118" s="4">
        <v>0.71930000000000005</v>
      </c>
      <c r="CO118" s="4">
        <v>0.90169999999999995</v>
      </c>
      <c r="CP118" s="4">
        <v>4.5199999999999997E-2</v>
      </c>
      <c r="CQ118" s="4">
        <v>0.5585</v>
      </c>
      <c r="CR118" s="4">
        <v>1.47E-2</v>
      </c>
      <c r="CS118" s="5">
        <v>0.60850000000000004</v>
      </c>
      <c r="CT118" s="5">
        <v>0.63280000000000003</v>
      </c>
      <c r="CU118" s="5">
        <v>0.16819999999999999</v>
      </c>
      <c r="CV118" s="5">
        <v>0.81459999999999999</v>
      </c>
      <c r="CW118" s="5">
        <v>9.2499999999999999E-2</v>
      </c>
      <c r="CX118" s="4">
        <v>0.61480000000000001</v>
      </c>
      <c r="CY118" s="4">
        <v>0.64219999999999999</v>
      </c>
      <c r="CZ118" s="4">
        <v>0.15620000000000001</v>
      </c>
      <c r="DA118" s="4">
        <v>0.79220000000000002</v>
      </c>
      <c r="DB118" s="4">
        <v>7.5399999999999995E-2</v>
      </c>
      <c r="DC118" s="5">
        <v>0.63519999999999999</v>
      </c>
      <c r="DD118" s="5">
        <v>0.68430000000000002</v>
      </c>
      <c r="DE118" s="5">
        <v>0.1191</v>
      </c>
      <c r="DF118" s="5">
        <v>0.76300000000000001</v>
      </c>
      <c r="DG118" s="5">
        <v>7.6700000000000004E-2</v>
      </c>
      <c r="DH118" s="4">
        <v>0.68469999999999998</v>
      </c>
      <c r="DI118" s="4">
        <v>0.79720000000000002</v>
      </c>
      <c r="DJ118" s="4">
        <v>7.7299999999999994E-2</v>
      </c>
      <c r="DK118" s="4">
        <v>0.67810000000000004</v>
      </c>
      <c r="DL118" s="4">
        <v>4.1799999999999997E-2</v>
      </c>
      <c r="DM118" s="5">
        <v>0.71789999999999998</v>
      </c>
      <c r="DN118" s="5">
        <v>0.89849999999999997</v>
      </c>
      <c r="DO118" s="5">
        <v>3.6499999999999998E-2</v>
      </c>
      <c r="DP118" s="5">
        <v>0.55149999999999999</v>
      </c>
      <c r="DQ118" s="5">
        <v>7.7000000000000002E-3</v>
      </c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>
        <v>0.68589999999999995</v>
      </c>
      <c r="EH118" s="5">
        <v>0.79869999999999997</v>
      </c>
      <c r="EI118" s="5">
        <v>7.3099999999999998E-2</v>
      </c>
      <c r="EJ118" s="5">
        <v>0.67479999999999996</v>
      </c>
      <c r="EK118" s="5">
        <v>4.2500000000000003E-2</v>
      </c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>
        <v>0.68530000000000002</v>
      </c>
      <c r="FG118" s="4">
        <v>0.79790000000000005</v>
      </c>
      <c r="FH118" s="4">
        <v>7.3700000000000002E-2</v>
      </c>
      <c r="FI118" s="4">
        <v>0.67620000000000002</v>
      </c>
      <c r="FJ118" s="4">
        <v>4.8500000000000001E-2</v>
      </c>
      <c r="FK118" s="5"/>
      <c r="FL118" s="5"/>
      <c r="FM118" s="5"/>
      <c r="FN118" s="5"/>
      <c r="FO118" s="5"/>
      <c r="FP118" s="4">
        <f t="shared" si="26"/>
        <v>0.65217857142857161</v>
      </c>
      <c r="FQ118" s="4">
        <f t="shared" si="7"/>
        <v>0.72948928571428551</v>
      </c>
      <c r="FR118" s="4">
        <f t="shared" si="8"/>
        <v>0.10970714285714286</v>
      </c>
      <c r="FS118" s="4">
        <f t="shared" si="9"/>
        <v>0.72131071428571436</v>
      </c>
      <c r="FT118" s="4">
        <f t="shared" si="10"/>
        <v>5.9046428571428569E-2</v>
      </c>
      <c r="FU118" s="1" t="e" cm="1">
        <f t="array" aca="1" ref="FU118" ca="1">CONCATENATE(INDIRECT(ADDRESS(1,MATCH(_xlfn.MINIFS(B118:FO118,metrics.est,"MAE"),B118:FO118,0)+1)), ", ", INDIRECT(ADDRESS(2,MATCH(_xlfn.MINIFS(B118:FO118,metrics.est,"MAE"),B118:FO118,0)+1)))</f>
        <v>#NAME?</v>
      </c>
      <c r="FV118" s="1" t="e" cm="1">
        <f t="array" aca="1" ref="FV118" ca="1">CONCATENATE(INDIRECT(ADDRESS(1,MATCH(_xlfn.MINIFS(B118:FO118,metrics.est,"MSE"),B118:FO118,0)+1)), ", ", INDIRECT(ADDRESS(2,MATCH(_xlfn.MINIFS(B118:FO118,metrics.est,"MSE"),B118:FO118,0)+1)))</f>
        <v>#NAME?</v>
      </c>
      <c r="FW118" s="1" t="e" cm="1">
        <f t="array" aca="1" ref="FW118" ca="1">CONCATENATE(INDIRECT(ADDRESS(1,MATCH(_xlfn.MAXIFS(B118:FO118,metrics.est,"R"),B118:FO118,0)+1)), ", ", INDIRECT(ADDRESS(2,MATCH(_xlfn.MAXIFS(B118:FO118,metrics.est,"R"),B118:FO118,0)+1)))</f>
        <v>#NAME?</v>
      </c>
      <c r="FX118" s="1" t="e" cm="1">
        <f t="array" aca="1" ref="FX118" ca="1">CONCATENATE(INDIRECT(ADDRESS(1,MATCH(_xlfn.MAXIFS(B118:FO118,metrics.est,"Coverage"),B118:FO118,0)+1)), ", ", INDIRECT(ADDRESS(2,MATCH(_xlfn.MAXIFS(B118:FO118,metrics.est,"Coverage"),B118:FO118,0)+1)))</f>
        <v>#NAME?</v>
      </c>
      <c r="FY118" s="1" t="e" cm="1">
        <f t="array" aca="1" ref="FY118" ca="1">CONCATENATE(INDIRECT(ADDRESS(1,MATCH(_xlfn.MINIFS(B118:FO118,metrics.est,"Time"),B118:FO118,0)+1)), ", ", INDIRECT(ADDRESS(2,MATCH(_xlfn.MINIFS(B118:FO118,metrics.est,"Time"),B118:FO118,0)+1)))</f>
        <v>#NAME?</v>
      </c>
    </row>
    <row r="119" spans="1:181" x14ac:dyDescent="0.3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>
        <v>0.71379999999999999</v>
      </c>
      <c r="BP119" s="5">
        <v>0.87429999999999997</v>
      </c>
      <c r="BQ119" s="5">
        <v>7.3800000000000004E-2</v>
      </c>
      <c r="BR119" s="5">
        <v>0.73229999999999995</v>
      </c>
      <c r="BS119" s="5">
        <v>3.5000000000000001E-3</v>
      </c>
      <c r="BT119" s="4">
        <v>0.60840000000000005</v>
      </c>
      <c r="BU119" s="4">
        <v>0.64270000000000005</v>
      </c>
      <c r="BV119" s="4">
        <v>0.2157</v>
      </c>
      <c r="BW119" s="4">
        <v>0.8962</v>
      </c>
      <c r="BX119" s="4">
        <v>2.1700000000000001E-2</v>
      </c>
      <c r="BY119" s="5">
        <v>0.6109</v>
      </c>
      <c r="BZ119" s="5">
        <v>0.64629999999999999</v>
      </c>
      <c r="CA119" s="5">
        <v>0.218</v>
      </c>
      <c r="CB119" s="5">
        <v>0.87909999999999999</v>
      </c>
      <c r="CC119" s="5">
        <v>1.49E-2</v>
      </c>
      <c r="CD119" s="4">
        <v>0.61699999999999999</v>
      </c>
      <c r="CE119" s="4">
        <v>0.65310000000000001</v>
      </c>
      <c r="CF119" s="4">
        <v>0.19639999999999999</v>
      </c>
      <c r="CG119" s="4">
        <v>0.8589</v>
      </c>
      <c r="CH119" s="4">
        <v>1.1299999999999999E-2</v>
      </c>
      <c r="CI119" s="5">
        <v>0.63629999999999998</v>
      </c>
      <c r="CJ119" s="5">
        <v>0.69359999999999999</v>
      </c>
      <c r="CK119" s="5">
        <v>0.15090000000000001</v>
      </c>
      <c r="CL119" s="5">
        <v>0.82589999999999997</v>
      </c>
      <c r="CM119" s="5">
        <v>7.0000000000000001E-3</v>
      </c>
      <c r="CN119" s="4">
        <v>0.71650000000000003</v>
      </c>
      <c r="CO119" s="4">
        <v>0.87929999999999997</v>
      </c>
      <c r="CP119" s="4">
        <v>7.6200000000000004E-2</v>
      </c>
      <c r="CQ119" s="4">
        <v>0.73240000000000005</v>
      </c>
      <c r="CR119" s="4">
        <v>2.7000000000000001E-3</v>
      </c>
      <c r="CS119" s="5">
        <v>0.6119</v>
      </c>
      <c r="CT119" s="5">
        <v>0.64749999999999996</v>
      </c>
      <c r="CU119" s="5">
        <v>0.21529999999999999</v>
      </c>
      <c r="CV119" s="5">
        <v>0.89480000000000004</v>
      </c>
      <c r="CW119" s="5">
        <v>1.9300000000000001E-2</v>
      </c>
      <c r="CX119" s="4">
        <v>0.61140000000000005</v>
      </c>
      <c r="CY119" s="4">
        <v>0.64329999999999998</v>
      </c>
      <c r="CZ119" s="4">
        <v>0.22159999999999999</v>
      </c>
      <c r="DA119" s="4">
        <v>0.87919999999999998</v>
      </c>
      <c r="DB119" s="4">
        <v>1.29E-2</v>
      </c>
      <c r="DC119" s="5">
        <v>0.61660000000000004</v>
      </c>
      <c r="DD119" s="5">
        <v>0.65300000000000002</v>
      </c>
      <c r="DE119" s="5">
        <v>0.20180000000000001</v>
      </c>
      <c r="DF119" s="5">
        <v>0.85680000000000001</v>
      </c>
      <c r="DG119" s="5">
        <v>1.03E-2</v>
      </c>
      <c r="DH119" s="4">
        <v>0.63590000000000002</v>
      </c>
      <c r="DI119" s="4">
        <v>0.69320000000000004</v>
      </c>
      <c r="DJ119" s="4">
        <v>0.15179999999999999</v>
      </c>
      <c r="DK119" s="4">
        <v>0.82540000000000002</v>
      </c>
      <c r="DL119" s="4">
        <v>5.8999999999999999E-3</v>
      </c>
      <c r="DM119" s="5">
        <v>0.71419999999999995</v>
      </c>
      <c r="DN119" s="5">
        <v>0.87519999999999998</v>
      </c>
      <c r="DO119" s="5">
        <v>7.3599999999999999E-2</v>
      </c>
      <c r="DP119" s="5">
        <v>0.73340000000000005</v>
      </c>
      <c r="DQ119" s="5">
        <v>1.4E-3</v>
      </c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>
        <v>0.63660000000000005</v>
      </c>
      <c r="EH119" s="5">
        <v>0.69299999999999995</v>
      </c>
      <c r="EI119" s="5">
        <v>0.15340000000000001</v>
      </c>
      <c r="EJ119" s="5">
        <v>0.82540000000000002</v>
      </c>
      <c r="EK119" s="5">
        <v>5.7999999999999996E-3</v>
      </c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>
        <v>0.63680000000000003</v>
      </c>
      <c r="FG119" s="4">
        <v>0.69340000000000002</v>
      </c>
      <c r="FH119" s="4">
        <v>0.1527</v>
      </c>
      <c r="FI119" s="4">
        <v>0.82620000000000005</v>
      </c>
      <c r="FJ119" s="4">
        <v>5.4000000000000003E-3</v>
      </c>
      <c r="FK119" s="5"/>
      <c r="FL119" s="5"/>
      <c r="FM119" s="5"/>
      <c r="FN119" s="5"/>
      <c r="FO119" s="5"/>
      <c r="FP119" s="4">
        <f t="shared" si="26"/>
        <v>0.63441785714285726</v>
      </c>
      <c r="FQ119" s="4">
        <f t="shared" si="7"/>
        <v>0.69342857142857128</v>
      </c>
      <c r="FR119" s="4">
        <f t="shared" si="8"/>
        <v>0.17547142857142858</v>
      </c>
      <c r="FS119" s="4">
        <f t="shared" si="9"/>
        <v>0.84037142857142855</v>
      </c>
      <c r="FT119" s="4">
        <f t="shared" si="10"/>
        <v>0.01</v>
      </c>
      <c r="FU119" s="1" t="e" cm="1">
        <f t="array" aca="1" ref="FU119" ca="1">CONCATENATE(INDIRECT(ADDRESS(1,MATCH(_xlfn.MINIFS(B119:FO119,metrics.est,"MAE"),B119:FO119,0)+1)), ", ", INDIRECT(ADDRESS(2,MATCH(_xlfn.MINIFS(B119:FO119,metrics.est,"MAE"),B119:FO119,0)+1)))</f>
        <v>#NAME?</v>
      </c>
      <c r="FV119" s="1" t="e" cm="1">
        <f t="array" aca="1" ref="FV119" ca="1">CONCATENATE(INDIRECT(ADDRESS(1,MATCH(_xlfn.MINIFS(B119:FO119,metrics.est,"MSE"),B119:FO119,0)+1)), ", ", INDIRECT(ADDRESS(2,MATCH(_xlfn.MINIFS(B119:FO119,metrics.est,"MSE"),B119:FO119,0)+1)))</f>
        <v>#NAME?</v>
      </c>
      <c r="FW119" s="1" t="e" cm="1">
        <f t="array" aca="1" ref="FW119" ca="1">CONCATENATE(INDIRECT(ADDRESS(1,MATCH(_xlfn.MAXIFS(B119:FO119,metrics.est,"R"),B119:FO119,0)+1)), ", ", INDIRECT(ADDRESS(2,MATCH(_xlfn.MAXIFS(B119:FO119,metrics.est,"R"),B119:FO119,0)+1)))</f>
        <v>#NAME?</v>
      </c>
      <c r="FX119" s="1" t="e" cm="1">
        <f t="array" aca="1" ref="FX119" ca="1">CONCATENATE(INDIRECT(ADDRESS(1,MATCH(_xlfn.MAXIFS(B119:FO119,metrics.est,"Coverage"),B119:FO119,0)+1)), ", ", INDIRECT(ADDRESS(2,MATCH(_xlfn.MAXIFS(B119:FO119,metrics.est,"Coverage"),B119:FO119,0)+1)))</f>
        <v>#NAME?</v>
      </c>
      <c r="FY119" s="1" t="e" cm="1">
        <f t="array" aca="1" ref="FY119" ca="1">CONCATENATE(INDIRECT(ADDRESS(1,MATCH(_xlfn.MINIFS(B119:FO119,metrics.est,"Time"),B119:FO119,0)+1)), ", ", INDIRECT(ADDRESS(2,MATCH(_xlfn.MINIFS(B119:FO119,metrics.est,"Time"),B119:FO119,0)+1)))</f>
        <v>#NAME?</v>
      </c>
    </row>
    <row r="120" spans="1:181" x14ac:dyDescent="0.3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>
        <v>0.71140000000000003</v>
      </c>
      <c r="BP120" s="5">
        <v>0.86970000000000003</v>
      </c>
      <c r="BQ120" s="5">
        <v>7.9500000000000001E-2</v>
      </c>
      <c r="BR120" s="5">
        <v>0.72850000000000004</v>
      </c>
      <c r="BS120" s="5">
        <v>2.5000000000000001E-3</v>
      </c>
      <c r="BT120" s="4">
        <v>0.60909999999999997</v>
      </c>
      <c r="BU120" s="4">
        <v>0.64600000000000002</v>
      </c>
      <c r="BV120" s="4">
        <v>0.20710000000000001</v>
      </c>
      <c r="BW120" s="4">
        <v>0.89790000000000003</v>
      </c>
      <c r="BX120" s="4">
        <v>1.4500000000000001E-2</v>
      </c>
      <c r="BY120" s="5">
        <v>0.61170000000000002</v>
      </c>
      <c r="BZ120" s="5">
        <v>0.6492</v>
      </c>
      <c r="CA120" s="5">
        <v>0.21659999999999999</v>
      </c>
      <c r="CB120" s="5">
        <v>0.88160000000000005</v>
      </c>
      <c r="CC120" s="5">
        <v>1.0200000000000001E-2</v>
      </c>
      <c r="CD120" s="4">
        <v>0.61819999999999997</v>
      </c>
      <c r="CE120" s="4">
        <v>0.65659999999999996</v>
      </c>
      <c r="CF120" s="4">
        <v>0.19409999999999999</v>
      </c>
      <c r="CG120" s="4">
        <v>0.86070000000000002</v>
      </c>
      <c r="CH120" s="4">
        <v>7.4999999999999997E-3</v>
      </c>
      <c r="CI120" s="5">
        <v>0.63460000000000005</v>
      </c>
      <c r="CJ120" s="5">
        <v>0.68989999999999996</v>
      </c>
      <c r="CK120" s="5">
        <v>0.15939999999999999</v>
      </c>
      <c r="CL120" s="5">
        <v>0.82809999999999995</v>
      </c>
      <c r="CM120" s="5">
        <v>4.7000000000000002E-3</v>
      </c>
      <c r="CN120" s="4">
        <v>0.71489999999999998</v>
      </c>
      <c r="CO120" s="4">
        <v>0.87590000000000001</v>
      </c>
      <c r="CP120" s="4">
        <v>8.3199999999999996E-2</v>
      </c>
      <c r="CQ120" s="4">
        <v>0.7288</v>
      </c>
      <c r="CR120" s="4">
        <v>1.8E-3</v>
      </c>
      <c r="CS120" s="5">
        <v>0.61209999999999998</v>
      </c>
      <c r="CT120" s="5">
        <v>0.64900000000000002</v>
      </c>
      <c r="CU120" s="5">
        <v>0.21590000000000001</v>
      </c>
      <c r="CV120" s="5">
        <v>0.89580000000000004</v>
      </c>
      <c r="CW120" s="5">
        <v>1.2699999999999999E-2</v>
      </c>
      <c r="CX120" s="4">
        <v>0.61240000000000006</v>
      </c>
      <c r="CY120" s="4">
        <v>0.64659999999999995</v>
      </c>
      <c r="CZ120" s="4">
        <v>0.2172</v>
      </c>
      <c r="DA120" s="4">
        <v>0.88080000000000003</v>
      </c>
      <c r="DB120" s="4">
        <v>8.5000000000000006E-3</v>
      </c>
      <c r="DC120" s="5">
        <v>0.61799999999999999</v>
      </c>
      <c r="DD120" s="5">
        <v>0.65580000000000005</v>
      </c>
      <c r="DE120" s="5">
        <v>0.20100000000000001</v>
      </c>
      <c r="DF120" s="5">
        <v>0.85970000000000002</v>
      </c>
      <c r="DG120" s="5">
        <v>6.8999999999999999E-3</v>
      </c>
      <c r="DH120" s="4">
        <v>0.63529999999999998</v>
      </c>
      <c r="DI120" s="4">
        <v>0.69259999999999999</v>
      </c>
      <c r="DJ120" s="4">
        <v>0.15409999999999999</v>
      </c>
      <c r="DK120" s="4">
        <v>0.82799999999999996</v>
      </c>
      <c r="DL120" s="4">
        <v>4.0000000000000001E-3</v>
      </c>
      <c r="DM120" s="5">
        <v>0.71330000000000005</v>
      </c>
      <c r="DN120" s="5">
        <v>0.87409999999999999</v>
      </c>
      <c r="DO120" s="5">
        <v>7.9799999999999996E-2</v>
      </c>
      <c r="DP120" s="5">
        <v>0.72989999999999999</v>
      </c>
      <c r="DQ120" s="5">
        <v>1E-3</v>
      </c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>
        <v>0.63490000000000002</v>
      </c>
      <c r="EH120" s="5">
        <v>0.69030000000000002</v>
      </c>
      <c r="EI120" s="5">
        <v>0.15740000000000001</v>
      </c>
      <c r="EJ120" s="5">
        <v>0.82789999999999997</v>
      </c>
      <c r="EK120" s="5">
        <v>3.8E-3</v>
      </c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>
        <v>0.63529999999999998</v>
      </c>
      <c r="FG120" s="4">
        <v>0.69079999999999997</v>
      </c>
      <c r="FH120" s="4">
        <v>0.156</v>
      </c>
      <c r="FI120" s="4">
        <v>0.82879999999999998</v>
      </c>
      <c r="FJ120" s="4">
        <v>3.8E-3</v>
      </c>
      <c r="FK120" s="5"/>
      <c r="FL120" s="5"/>
      <c r="FM120" s="5"/>
      <c r="FN120" s="5"/>
      <c r="FO120" s="5"/>
      <c r="FP120" s="4">
        <f t="shared" si="26"/>
        <v>0.63429642857142876</v>
      </c>
      <c r="FQ120" s="4">
        <f t="shared" si="7"/>
        <v>0.69389642857142864</v>
      </c>
      <c r="FR120" s="4">
        <f t="shared" si="8"/>
        <v>0.17647857142857143</v>
      </c>
      <c r="FS120" s="4">
        <f t="shared" si="9"/>
        <v>0.84174285714285713</v>
      </c>
      <c r="FT120" s="4">
        <f t="shared" si="10"/>
        <v>6.7535714285714282E-3</v>
      </c>
      <c r="FU120" s="1" t="e" cm="1">
        <f t="array" aca="1" ref="FU120" ca="1">CONCATENATE(INDIRECT(ADDRESS(1,MATCH(_xlfn.MINIFS(B120:FO120,metrics.est,"MAE"),B120:FO120,0)+1)), ", ", INDIRECT(ADDRESS(2,MATCH(_xlfn.MINIFS(B120:FO120,metrics.est,"MAE"),B120:FO120,0)+1)))</f>
        <v>#NAME?</v>
      </c>
      <c r="FV120" s="1" t="e" cm="1">
        <f t="array" aca="1" ref="FV120" ca="1">CONCATENATE(INDIRECT(ADDRESS(1,MATCH(_xlfn.MINIFS(B120:FO120,metrics.est,"MSE"),B120:FO120,0)+1)), ", ", INDIRECT(ADDRESS(2,MATCH(_xlfn.MINIFS(B120:FO120,metrics.est,"MSE"),B120:FO120,0)+1)))</f>
        <v>#NAME?</v>
      </c>
      <c r="FW120" s="1" t="e" cm="1">
        <f t="array" aca="1" ref="FW120" ca="1">CONCATENATE(INDIRECT(ADDRESS(1,MATCH(_xlfn.MAXIFS(B120:FO120,metrics.est,"R"),B120:FO120,0)+1)), ", ", INDIRECT(ADDRESS(2,MATCH(_xlfn.MAXIFS(B120:FO120,metrics.est,"R"),B120:FO120,0)+1)))</f>
        <v>#NAME?</v>
      </c>
      <c r="FX120" s="1" t="e" cm="1">
        <f t="array" aca="1" ref="FX120" ca="1">CONCATENATE(INDIRECT(ADDRESS(1,MATCH(_xlfn.MAXIFS(B120:FO120,metrics.est,"Coverage"),B120:FO120,0)+1)), ", ", INDIRECT(ADDRESS(2,MATCH(_xlfn.MAXIFS(B120:FO120,metrics.est,"Coverage"),B120:FO120,0)+1)))</f>
        <v>#NAME?</v>
      </c>
      <c r="FY120" s="1" t="e" cm="1">
        <f t="array" aca="1" ref="FY120" ca="1">CONCATENATE(INDIRECT(ADDRESS(1,MATCH(_xlfn.MINIFS(B120:FO120,metrics.est,"Time"),B120:FO120,0)+1)), ", ", INDIRECT(ADDRESS(2,MATCH(_xlfn.MINIFS(B120:FO120,metrics.est,"Time"),B120:FO120,0)+1)))</f>
        <v>#NAME?</v>
      </c>
    </row>
    <row r="121" spans="1:181" x14ac:dyDescent="0.3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>
        <v>0.72399999999999998</v>
      </c>
      <c r="BP121" s="5">
        <v>0.90939999999999999</v>
      </c>
      <c r="BQ121" s="5">
        <v>7.0400000000000004E-2</v>
      </c>
      <c r="BR121" s="5">
        <v>0.67059999999999997</v>
      </c>
      <c r="BS121" s="5">
        <v>2.3999999999999998E-3</v>
      </c>
      <c r="BT121" s="4">
        <v>0.66920000000000002</v>
      </c>
      <c r="BU121" s="4">
        <v>0.79049999999999998</v>
      </c>
      <c r="BV121" s="4">
        <v>0.12670000000000001</v>
      </c>
      <c r="BW121" s="4">
        <v>0.26719999999999999</v>
      </c>
      <c r="BX121" s="4">
        <v>1.38E-2</v>
      </c>
      <c r="BY121" s="5">
        <v>0.67459999999999998</v>
      </c>
      <c r="BZ121" s="5">
        <v>0.79139999999999999</v>
      </c>
      <c r="CA121" s="5">
        <v>0.13200000000000001</v>
      </c>
      <c r="CB121" s="5">
        <v>0.36980000000000002</v>
      </c>
      <c r="CC121" s="5">
        <v>9.7000000000000003E-3</v>
      </c>
      <c r="CD121" s="4">
        <v>0.68500000000000005</v>
      </c>
      <c r="CE121" s="4">
        <v>0.80600000000000005</v>
      </c>
      <c r="CF121" s="4">
        <v>0.1163</v>
      </c>
      <c r="CG121" s="4">
        <v>0.51890000000000003</v>
      </c>
      <c r="CH121" s="4">
        <v>7.6E-3</v>
      </c>
      <c r="CI121" s="5">
        <v>0.6956</v>
      </c>
      <c r="CJ121" s="5">
        <v>0.82930000000000004</v>
      </c>
      <c r="CK121" s="5">
        <v>9.6100000000000005E-2</v>
      </c>
      <c r="CL121" s="5">
        <v>0.62170000000000003</v>
      </c>
      <c r="CM121" s="5">
        <v>4.4000000000000003E-3</v>
      </c>
      <c r="CN121" s="4">
        <v>0.72760000000000002</v>
      </c>
      <c r="CO121" s="4">
        <v>0.91559999999999997</v>
      </c>
      <c r="CP121" s="4">
        <v>7.2800000000000004E-2</v>
      </c>
      <c r="CQ121" s="4">
        <v>0.67179999999999995</v>
      </c>
      <c r="CR121" s="4">
        <v>1.9E-3</v>
      </c>
      <c r="CS121" s="5">
        <v>0.66859999999999997</v>
      </c>
      <c r="CT121" s="5">
        <v>0.78659999999999997</v>
      </c>
      <c r="CU121" s="5">
        <v>0.16039999999999999</v>
      </c>
      <c r="CV121" s="5">
        <v>0.26629999999999998</v>
      </c>
      <c r="CW121" s="5">
        <v>1.2E-2</v>
      </c>
      <c r="CX121" s="4">
        <v>0.67879999999999996</v>
      </c>
      <c r="CY121" s="4">
        <v>0.79810000000000003</v>
      </c>
      <c r="CZ121" s="4">
        <v>0.12920000000000001</v>
      </c>
      <c r="DA121" s="4">
        <v>0.37290000000000001</v>
      </c>
      <c r="DB121" s="4">
        <v>8.0999999999999996E-3</v>
      </c>
      <c r="DC121" s="5">
        <v>0.68710000000000004</v>
      </c>
      <c r="DD121" s="5">
        <v>0.8095</v>
      </c>
      <c r="DE121" s="5">
        <v>0.1198</v>
      </c>
      <c r="DF121" s="5">
        <v>0.51239999999999997</v>
      </c>
      <c r="DG121" s="5">
        <v>6.7999999999999996E-3</v>
      </c>
      <c r="DH121" s="4">
        <v>0.69289999999999996</v>
      </c>
      <c r="DI121" s="4">
        <v>0.82289999999999996</v>
      </c>
      <c r="DJ121" s="4">
        <v>0.1028</v>
      </c>
      <c r="DK121" s="4">
        <v>0.62009999999999998</v>
      </c>
      <c r="DL121" s="4">
        <v>3.8E-3</v>
      </c>
      <c r="DM121" s="5">
        <v>0.72589999999999999</v>
      </c>
      <c r="DN121" s="5">
        <v>0.91359999999999997</v>
      </c>
      <c r="DO121" s="5">
        <v>7.2599999999999998E-2</v>
      </c>
      <c r="DP121" s="5">
        <v>0.67330000000000001</v>
      </c>
      <c r="DQ121" s="5">
        <v>1E-3</v>
      </c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>
        <v>0.69430000000000003</v>
      </c>
      <c r="EH121" s="5">
        <v>0.82499999999999996</v>
      </c>
      <c r="EI121" s="5">
        <v>0.10050000000000001</v>
      </c>
      <c r="EJ121" s="5">
        <v>0.61899999999999999</v>
      </c>
      <c r="EK121" s="5">
        <v>3.5999999999999999E-3</v>
      </c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>
        <v>0.69310000000000005</v>
      </c>
      <c r="FG121" s="4">
        <v>0.82240000000000002</v>
      </c>
      <c r="FH121" s="4">
        <v>0.1018</v>
      </c>
      <c r="FI121" s="4">
        <v>0.621</v>
      </c>
      <c r="FJ121" s="4">
        <v>3.7000000000000002E-3</v>
      </c>
      <c r="FK121" s="5"/>
      <c r="FL121" s="5"/>
      <c r="FM121" s="5"/>
      <c r="FN121" s="5"/>
      <c r="FO121" s="5"/>
      <c r="FP121" s="4">
        <f t="shared" si="26"/>
        <v>0.68901071428571448</v>
      </c>
      <c r="FQ121" s="4">
        <f t="shared" si="7"/>
        <v>0.82093214285714289</v>
      </c>
      <c r="FR121" s="4">
        <f t="shared" si="8"/>
        <v>0.11347857142857143</v>
      </c>
      <c r="FS121" s="4">
        <f t="shared" si="9"/>
        <v>0.50133928571428565</v>
      </c>
      <c r="FT121" s="4">
        <f t="shared" si="10"/>
        <v>6.4035714285714303E-3</v>
      </c>
      <c r="FU121" s="1" t="e" cm="1">
        <f t="array" aca="1" ref="FU121" ca="1">CONCATENATE(INDIRECT(ADDRESS(1,MATCH(_xlfn.MINIFS(B121:FO121,metrics.est,"MAE"),B121:FO121,0)+1)), ", ", INDIRECT(ADDRESS(2,MATCH(_xlfn.MINIFS(B121:FO121,metrics.est,"MAE"),B121:FO121,0)+1)))</f>
        <v>#NAME?</v>
      </c>
      <c r="FV121" s="1" t="e" cm="1">
        <f t="array" aca="1" ref="FV121" ca="1">CONCATENATE(INDIRECT(ADDRESS(1,MATCH(_xlfn.MINIFS(B121:FO121,metrics.est,"MSE"),B121:FO121,0)+1)), ", ", INDIRECT(ADDRESS(2,MATCH(_xlfn.MINIFS(B121:FO121,metrics.est,"MSE"),B121:FO121,0)+1)))</f>
        <v>#NAME?</v>
      </c>
      <c r="FW121" s="1" t="e" cm="1">
        <f t="array" aca="1" ref="FW121" ca="1">CONCATENATE(INDIRECT(ADDRESS(1,MATCH(_xlfn.MAXIFS(B121:FO121,metrics.est,"R"),B121:FO121,0)+1)), ", ", INDIRECT(ADDRESS(2,MATCH(_xlfn.MAXIFS(B121:FO121,metrics.est,"R"),B121:FO121,0)+1)))</f>
        <v>#NAME?</v>
      </c>
      <c r="FX121" s="1" t="e" cm="1">
        <f t="array" aca="1" ref="FX121" ca="1">CONCATENATE(INDIRECT(ADDRESS(1,MATCH(_xlfn.MAXIFS(B121:FO121,metrics.est,"Coverage"),B121:FO121,0)+1)), ", ", INDIRECT(ADDRESS(2,MATCH(_xlfn.MAXIFS(B121:FO121,metrics.est,"Coverage"),B121:FO121,0)+1)))</f>
        <v>#NAME?</v>
      </c>
      <c r="FY121" s="1" t="e" cm="1">
        <f t="array" aca="1" ref="FY121" ca="1">CONCATENATE(INDIRECT(ADDRESS(1,MATCH(_xlfn.MINIFS(B121:FO121,metrics.est,"Time"),B121:FO121,0)+1)), ", ", INDIRECT(ADDRESS(2,MATCH(_xlfn.MINIFS(B121:FO121,metrics.est,"Time"),B121:FO121,0)+1)))</f>
        <v>#NAME?</v>
      </c>
    </row>
    <row r="122" spans="1:181" x14ac:dyDescent="0.3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>
        <v>0.71340000000000003</v>
      </c>
      <c r="BP122" s="5">
        <v>0.88329999999999997</v>
      </c>
      <c r="BQ122" s="5">
        <v>8.1000000000000003E-2</v>
      </c>
      <c r="BR122" s="5">
        <v>0.72270000000000001</v>
      </c>
      <c r="BS122" s="5">
        <v>2.3999999999999998E-3</v>
      </c>
      <c r="BT122" s="4">
        <v>0.61499999999999999</v>
      </c>
      <c r="BU122" s="4">
        <v>0.66180000000000005</v>
      </c>
      <c r="BV122" s="4">
        <v>0.17349999999999999</v>
      </c>
      <c r="BW122" s="4">
        <v>0.89890000000000003</v>
      </c>
      <c r="BX122" s="4">
        <v>1.41E-2</v>
      </c>
      <c r="BY122" s="5">
        <v>0.61670000000000003</v>
      </c>
      <c r="BZ122" s="5">
        <v>0.66349999999999998</v>
      </c>
      <c r="CA122" s="5">
        <v>0.19120000000000001</v>
      </c>
      <c r="CB122" s="5">
        <v>0.88200000000000001</v>
      </c>
      <c r="CC122" s="5">
        <v>9.7999999999999997E-3</v>
      </c>
      <c r="CD122" s="4">
        <v>0.62160000000000004</v>
      </c>
      <c r="CE122" s="4">
        <v>0.66810000000000003</v>
      </c>
      <c r="CF122" s="4">
        <v>0.17549999999999999</v>
      </c>
      <c r="CG122" s="4">
        <v>0.86129999999999995</v>
      </c>
      <c r="CH122" s="4">
        <v>8.2000000000000007E-3</v>
      </c>
      <c r="CI122" s="5">
        <v>0.6371</v>
      </c>
      <c r="CJ122" s="5">
        <v>0.70050000000000001</v>
      </c>
      <c r="CK122" s="5">
        <v>0.1452</v>
      </c>
      <c r="CL122" s="5">
        <v>0.82799999999999996</v>
      </c>
      <c r="CM122" s="5">
        <v>4.5999999999999999E-3</v>
      </c>
      <c r="CN122" s="4">
        <v>0.71750000000000003</v>
      </c>
      <c r="CO122" s="4">
        <v>0.89080000000000004</v>
      </c>
      <c r="CP122" s="4">
        <v>7.9100000000000004E-2</v>
      </c>
      <c r="CQ122" s="4">
        <v>0.72260000000000002</v>
      </c>
      <c r="CR122" s="4">
        <v>1.9E-3</v>
      </c>
      <c r="CS122" s="5">
        <v>0.61819999999999997</v>
      </c>
      <c r="CT122" s="5">
        <v>0.66520000000000001</v>
      </c>
      <c r="CU122" s="5">
        <v>0.18459999999999999</v>
      </c>
      <c r="CV122" s="5">
        <v>0.89649999999999996</v>
      </c>
      <c r="CW122" s="5">
        <v>1.2E-2</v>
      </c>
      <c r="CX122" s="4">
        <v>0.6179</v>
      </c>
      <c r="CY122" s="4">
        <v>0.66249999999999998</v>
      </c>
      <c r="CZ122" s="4">
        <v>0.1905</v>
      </c>
      <c r="DA122" s="4">
        <v>0.88190000000000002</v>
      </c>
      <c r="DB122" s="4">
        <v>8.0999999999999996E-3</v>
      </c>
      <c r="DC122" s="5">
        <v>0.62190000000000001</v>
      </c>
      <c r="DD122" s="5">
        <v>0.66839999999999999</v>
      </c>
      <c r="DE122" s="5">
        <v>0.1802</v>
      </c>
      <c r="DF122" s="5">
        <v>0.86009999999999998</v>
      </c>
      <c r="DG122" s="5">
        <v>7.1000000000000004E-3</v>
      </c>
      <c r="DH122" s="4">
        <v>0.63739999999999997</v>
      </c>
      <c r="DI122" s="4">
        <v>0.70269999999999999</v>
      </c>
      <c r="DJ122" s="4">
        <v>0.14219999999999999</v>
      </c>
      <c r="DK122" s="4">
        <v>0.82769999999999999</v>
      </c>
      <c r="DL122" s="4">
        <v>3.8999999999999998E-3</v>
      </c>
      <c r="DM122" s="5">
        <v>0.71560000000000001</v>
      </c>
      <c r="DN122" s="5">
        <v>0.88839999999999997</v>
      </c>
      <c r="DO122" s="5">
        <v>7.6399999999999996E-2</v>
      </c>
      <c r="DP122" s="5">
        <v>0.72430000000000005</v>
      </c>
      <c r="DQ122" s="5">
        <v>1E-3</v>
      </c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>
        <v>0.63700000000000001</v>
      </c>
      <c r="EH122" s="5">
        <v>0.70030000000000003</v>
      </c>
      <c r="EI122" s="5">
        <v>0.14430000000000001</v>
      </c>
      <c r="EJ122" s="5">
        <v>0.82769999999999999</v>
      </c>
      <c r="EK122" s="5">
        <v>3.7000000000000002E-3</v>
      </c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>
        <v>0.63759999999999994</v>
      </c>
      <c r="FG122" s="4">
        <v>0.70130000000000003</v>
      </c>
      <c r="FH122" s="4">
        <v>0.14249999999999999</v>
      </c>
      <c r="FI122" s="4">
        <v>0.82840000000000003</v>
      </c>
      <c r="FJ122" s="4">
        <v>3.8E-3</v>
      </c>
      <c r="FK122" s="5"/>
      <c r="FL122" s="5"/>
      <c r="FM122" s="5"/>
      <c r="FN122" s="5"/>
      <c r="FO122" s="5"/>
      <c r="FP122" s="4">
        <f t="shared" si="26"/>
        <v>0.6380607142857142</v>
      </c>
      <c r="FQ122" s="4">
        <f t="shared" si="7"/>
        <v>0.70700714285714283</v>
      </c>
      <c r="FR122" s="4">
        <f t="shared" si="8"/>
        <v>0.15775714285714287</v>
      </c>
      <c r="FS122" s="4">
        <f t="shared" si="9"/>
        <v>0.84130714285714281</v>
      </c>
      <c r="FT122" s="4">
        <f t="shared" si="10"/>
        <v>6.5214285714285721E-3</v>
      </c>
      <c r="FU122" s="1" t="e" cm="1">
        <f t="array" aca="1" ref="FU122" ca="1">CONCATENATE(INDIRECT(ADDRESS(1,MATCH(_xlfn.MINIFS(B122:FO122,metrics.est,"MAE"),B122:FO122,0)+1)), ", ", INDIRECT(ADDRESS(2,MATCH(_xlfn.MINIFS(B122:FO122,metrics.est,"MAE"),B122:FO122,0)+1)))</f>
        <v>#NAME?</v>
      </c>
      <c r="FV122" s="1" t="e" cm="1">
        <f t="array" aca="1" ref="FV122" ca="1">CONCATENATE(INDIRECT(ADDRESS(1,MATCH(_xlfn.MINIFS(B122:FO122,metrics.est,"MSE"),B122:FO122,0)+1)), ", ", INDIRECT(ADDRESS(2,MATCH(_xlfn.MINIFS(B122:FO122,metrics.est,"MSE"),B122:FO122,0)+1)))</f>
        <v>#NAME?</v>
      </c>
      <c r="FW122" s="1" t="e" cm="1">
        <f t="array" aca="1" ref="FW122" ca="1">CONCATENATE(INDIRECT(ADDRESS(1,MATCH(_xlfn.MAXIFS(B122:FO122,metrics.est,"R"),B122:FO122,0)+1)), ", ", INDIRECT(ADDRESS(2,MATCH(_xlfn.MAXIFS(B122:FO122,metrics.est,"R"),B122:FO122,0)+1)))</f>
        <v>#NAME?</v>
      </c>
      <c r="FX122" s="1" t="e" cm="1">
        <f t="array" aca="1" ref="FX122" ca="1">CONCATENATE(INDIRECT(ADDRESS(1,MATCH(_xlfn.MAXIFS(B122:FO122,metrics.est,"Coverage"),B122:FO122,0)+1)), ", ", INDIRECT(ADDRESS(2,MATCH(_xlfn.MAXIFS(B122:FO122,metrics.est,"Coverage"),B122:FO122,0)+1)))</f>
        <v>#NAME?</v>
      </c>
      <c r="FY122" s="1" t="e" cm="1">
        <f t="array" aca="1" ref="FY122" ca="1">CONCATENATE(INDIRECT(ADDRESS(1,MATCH(_xlfn.MINIFS(B122:FO122,metrics.est,"Time"),B122:FO122,0)+1)), ", ", INDIRECT(ADDRESS(2,MATCH(_xlfn.MINIFS(B122:FO122,metrics.est,"Time"),B122:FO122,0)+1)))</f>
        <v>#NAME?</v>
      </c>
    </row>
    <row r="123" spans="1:181" x14ac:dyDescent="0.3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>
        <v>0.72640000000000005</v>
      </c>
      <c r="BP123" s="5">
        <v>0.91</v>
      </c>
      <c r="BQ123" s="5">
        <v>5.67E-2</v>
      </c>
      <c r="BR123" s="5">
        <v>0.73950000000000005</v>
      </c>
      <c r="BS123" s="5">
        <v>2.3E-3</v>
      </c>
      <c r="BT123" s="4">
        <v>0.60260000000000002</v>
      </c>
      <c r="BU123" s="4">
        <v>0.62809999999999999</v>
      </c>
      <c r="BV123" s="4">
        <v>0.22620000000000001</v>
      </c>
      <c r="BW123" s="4">
        <v>0.88129999999999997</v>
      </c>
      <c r="BX123" s="4">
        <v>0.02</v>
      </c>
      <c r="BY123" s="5">
        <v>0.6089</v>
      </c>
      <c r="BZ123" s="5">
        <v>0.64</v>
      </c>
      <c r="CA123" s="5">
        <v>0.21709999999999999</v>
      </c>
      <c r="CB123" s="5">
        <v>0.86470000000000002</v>
      </c>
      <c r="CC123" s="5">
        <v>1.26E-2</v>
      </c>
      <c r="CD123" s="4">
        <v>0.61570000000000003</v>
      </c>
      <c r="CE123" s="4">
        <v>0.64629999999999999</v>
      </c>
      <c r="CF123" s="4">
        <v>0.18940000000000001</v>
      </c>
      <c r="CG123" s="4">
        <v>0.84470000000000001</v>
      </c>
      <c r="CH123" s="4">
        <v>9.5999999999999992E-3</v>
      </c>
      <c r="CI123" s="5">
        <v>0.63990000000000002</v>
      </c>
      <c r="CJ123" s="5">
        <v>0.69530000000000003</v>
      </c>
      <c r="CK123" s="5">
        <v>0.14979999999999999</v>
      </c>
      <c r="CL123" s="5">
        <v>0.82040000000000002</v>
      </c>
      <c r="CM123" s="5">
        <v>5.0000000000000001E-3</v>
      </c>
      <c r="CN123" s="4">
        <v>0.72799999999999998</v>
      </c>
      <c r="CO123" s="4">
        <v>0.91290000000000004</v>
      </c>
      <c r="CP123" s="4">
        <v>6.3100000000000003E-2</v>
      </c>
      <c r="CQ123" s="4">
        <v>0.7369</v>
      </c>
      <c r="CR123" s="4">
        <v>1.9E-3</v>
      </c>
      <c r="CS123" s="5">
        <v>0.60719999999999996</v>
      </c>
      <c r="CT123" s="5">
        <v>0.63560000000000005</v>
      </c>
      <c r="CU123" s="5">
        <v>0.2225</v>
      </c>
      <c r="CV123" s="5">
        <v>0.88019999999999998</v>
      </c>
      <c r="CW123" s="5">
        <v>1.7100000000000001E-2</v>
      </c>
      <c r="CX123" s="4">
        <v>0.6079</v>
      </c>
      <c r="CY123" s="4">
        <v>0.63300000000000001</v>
      </c>
      <c r="CZ123" s="4">
        <v>0.2263</v>
      </c>
      <c r="DA123" s="4">
        <v>0.86350000000000005</v>
      </c>
      <c r="DB123" s="4">
        <v>1.06E-2</v>
      </c>
      <c r="DC123" s="5">
        <v>0.61539999999999995</v>
      </c>
      <c r="DD123" s="5">
        <v>0.64629999999999999</v>
      </c>
      <c r="DE123" s="5">
        <v>0.2</v>
      </c>
      <c r="DF123" s="5">
        <v>0.8427</v>
      </c>
      <c r="DG123" s="5">
        <v>8.0000000000000002E-3</v>
      </c>
      <c r="DH123" s="4">
        <v>0.63929999999999998</v>
      </c>
      <c r="DI123" s="4">
        <v>0.69469999999999998</v>
      </c>
      <c r="DJ123" s="4">
        <v>0.14699999999999999</v>
      </c>
      <c r="DK123" s="4">
        <v>0.81989999999999996</v>
      </c>
      <c r="DL123" s="4">
        <v>4.1999999999999997E-3</v>
      </c>
      <c r="DM123" s="5">
        <v>0.72460000000000002</v>
      </c>
      <c r="DN123" s="5">
        <v>0.90680000000000005</v>
      </c>
      <c r="DO123" s="5">
        <v>5.9400000000000001E-2</v>
      </c>
      <c r="DP123" s="5">
        <v>0.7389</v>
      </c>
      <c r="DQ123" s="5">
        <v>1.4E-3</v>
      </c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>
        <v>0.63929999999999998</v>
      </c>
      <c r="EH123" s="5">
        <v>0.69330000000000003</v>
      </c>
      <c r="EI123" s="5">
        <v>0.14960000000000001</v>
      </c>
      <c r="EJ123" s="5">
        <v>0.81920000000000004</v>
      </c>
      <c r="EK123" s="5">
        <v>4.1000000000000003E-3</v>
      </c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>
        <v>0.63970000000000005</v>
      </c>
      <c r="FG123" s="4">
        <v>0.69430000000000003</v>
      </c>
      <c r="FH123" s="4">
        <v>0.14929999999999999</v>
      </c>
      <c r="FI123" s="4">
        <v>0.82</v>
      </c>
      <c r="FJ123" s="4">
        <v>4.5999999999999999E-3</v>
      </c>
      <c r="FK123" s="5"/>
      <c r="FL123" s="5"/>
      <c r="FM123" s="5"/>
      <c r="FN123" s="5"/>
      <c r="FO123" s="5"/>
      <c r="FP123" s="4">
        <f t="shared" si="26"/>
        <v>0.63536785714285726</v>
      </c>
      <c r="FQ123" s="4">
        <f t="shared" si="7"/>
        <v>0.69385714285714273</v>
      </c>
      <c r="FR123" s="4">
        <f t="shared" si="8"/>
        <v>0.1734321428571429</v>
      </c>
      <c r="FS123" s="4">
        <f t="shared" si="9"/>
        <v>0.83112857142857133</v>
      </c>
      <c r="FT123" s="4">
        <f t="shared" si="10"/>
        <v>8.0964285714285721E-3</v>
      </c>
      <c r="FU123" s="1" t="e" cm="1">
        <f t="array" aca="1" ref="FU123" ca="1">CONCATENATE(INDIRECT(ADDRESS(1,MATCH(_xlfn.MINIFS(B123:FO123,metrics.est,"MAE"),B123:FO123,0)+1)), ", ", INDIRECT(ADDRESS(2,MATCH(_xlfn.MINIFS(B123:FO123,metrics.est,"MAE"),B123:FO123,0)+1)))</f>
        <v>#NAME?</v>
      </c>
      <c r="FV123" s="1" t="e" cm="1">
        <f t="array" aca="1" ref="FV123" ca="1">CONCATENATE(INDIRECT(ADDRESS(1,MATCH(_xlfn.MINIFS(B123:FO123,metrics.est,"MSE"),B123:FO123,0)+1)), ", ", INDIRECT(ADDRESS(2,MATCH(_xlfn.MINIFS(B123:FO123,metrics.est,"MSE"),B123:FO123,0)+1)))</f>
        <v>#NAME?</v>
      </c>
      <c r="FW123" s="1" t="e" cm="1">
        <f t="array" aca="1" ref="FW123" ca="1">CONCATENATE(INDIRECT(ADDRESS(1,MATCH(_xlfn.MAXIFS(B123:FO123,metrics.est,"R"),B123:FO123,0)+1)), ", ", INDIRECT(ADDRESS(2,MATCH(_xlfn.MAXIFS(B123:FO123,metrics.est,"R"),B123:FO123,0)+1)))</f>
        <v>#NAME?</v>
      </c>
      <c r="FX123" s="1" t="e" cm="1">
        <f t="array" aca="1" ref="FX123" ca="1">CONCATENATE(INDIRECT(ADDRESS(1,MATCH(_xlfn.MAXIFS(B123:FO123,metrics.est,"Coverage"),B123:FO123,0)+1)), ", ", INDIRECT(ADDRESS(2,MATCH(_xlfn.MAXIFS(B123:FO123,metrics.est,"Coverage"),B123:FO123,0)+1)))</f>
        <v>#NAME?</v>
      </c>
      <c r="FY123" s="1" t="e" cm="1">
        <f t="array" aca="1" ref="FY123" ca="1">CONCATENATE(INDIRECT(ADDRESS(1,MATCH(_xlfn.MINIFS(B123:FO123,metrics.est,"Time"),B123:FO123,0)+1)), ", ", INDIRECT(ADDRESS(2,MATCH(_xlfn.MINIFS(B123:FO123,metrics.est,"Time"),B123:FO123,0)+1)))</f>
        <v>#NAME?</v>
      </c>
    </row>
    <row r="124" spans="1:181" x14ac:dyDescent="0.3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>
        <v>0.70440000000000003</v>
      </c>
      <c r="BP124" s="5">
        <v>0.86260000000000003</v>
      </c>
      <c r="BQ124" s="5">
        <v>8.1799999999999998E-2</v>
      </c>
      <c r="BR124" s="5">
        <v>0.73860000000000003</v>
      </c>
      <c r="BS124" s="5">
        <v>2.5000000000000001E-3</v>
      </c>
      <c r="BT124" s="4">
        <v>0.63109999999999999</v>
      </c>
      <c r="BU124" s="4">
        <v>0.6966</v>
      </c>
      <c r="BV124" s="4">
        <v>0.1384</v>
      </c>
      <c r="BW124" s="4">
        <v>0.86299999999999999</v>
      </c>
      <c r="BX124" s="4">
        <v>1.41E-2</v>
      </c>
      <c r="BY124" s="5">
        <v>0.64339999999999997</v>
      </c>
      <c r="BZ124" s="5">
        <v>0.72240000000000004</v>
      </c>
      <c r="CA124" s="5">
        <v>0.14480000000000001</v>
      </c>
      <c r="CB124" s="5">
        <v>0.83879999999999999</v>
      </c>
      <c r="CC124" s="5">
        <v>9.5999999999999992E-3</v>
      </c>
      <c r="CD124" s="4">
        <v>0.63839999999999997</v>
      </c>
      <c r="CE124" s="4">
        <v>0.70569999999999999</v>
      </c>
      <c r="CF124" s="4">
        <v>0.1484</v>
      </c>
      <c r="CG124" s="4">
        <v>0.8569</v>
      </c>
      <c r="CH124" s="4">
        <v>8.0000000000000002E-3</v>
      </c>
      <c r="CI124" s="5">
        <v>0.64780000000000004</v>
      </c>
      <c r="CJ124" s="5">
        <v>0.72719999999999996</v>
      </c>
      <c r="CK124" s="5">
        <v>0.1368</v>
      </c>
      <c r="CL124" s="5">
        <v>0.83130000000000004</v>
      </c>
      <c r="CM124" s="5">
        <v>4.5999999999999999E-3</v>
      </c>
      <c r="CN124" s="4">
        <v>0.70840000000000003</v>
      </c>
      <c r="CO124" s="4">
        <v>0.87139999999999995</v>
      </c>
      <c r="CP124" s="4">
        <v>0.08</v>
      </c>
      <c r="CQ124" s="4">
        <v>0.73860000000000003</v>
      </c>
      <c r="CR124" s="4">
        <v>2.0999999999999999E-3</v>
      </c>
      <c r="CS124" s="5">
        <v>0.63690000000000002</v>
      </c>
      <c r="CT124" s="5">
        <v>0.70530000000000004</v>
      </c>
      <c r="CU124" s="5">
        <v>0.13200000000000001</v>
      </c>
      <c r="CV124" s="5">
        <v>0.86419999999999997</v>
      </c>
      <c r="CW124" s="5">
        <v>1.18E-2</v>
      </c>
      <c r="CX124" s="4">
        <v>0.64229999999999998</v>
      </c>
      <c r="CY124" s="4">
        <v>0.71530000000000005</v>
      </c>
      <c r="CZ124" s="4">
        <v>0.14940000000000001</v>
      </c>
      <c r="DA124" s="4">
        <v>0.83989999999999998</v>
      </c>
      <c r="DB124" s="4">
        <v>8.0000000000000002E-3</v>
      </c>
      <c r="DC124" s="5">
        <v>0.6391</v>
      </c>
      <c r="DD124" s="5">
        <v>0.70709999999999995</v>
      </c>
      <c r="DE124" s="5">
        <v>0.14729999999999999</v>
      </c>
      <c r="DF124" s="5">
        <v>0.85589999999999999</v>
      </c>
      <c r="DG124" s="5">
        <v>6.7000000000000002E-3</v>
      </c>
      <c r="DH124" s="4">
        <v>0.64810000000000001</v>
      </c>
      <c r="DI124" s="4">
        <v>0.72960000000000003</v>
      </c>
      <c r="DJ124" s="4">
        <v>0.1326</v>
      </c>
      <c r="DK124" s="4">
        <v>0.83199999999999996</v>
      </c>
      <c r="DL124" s="4">
        <v>3.8999999999999998E-3</v>
      </c>
      <c r="DM124" s="5">
        <v>0.70609999999999995</v>
      </c>
      <c r="DN124" s="5">
        <v>0.86750000000000005</v>
      </c>
      <c r="DO124" s="5">
        <v>8.3599999999999994E-2</v>
      </c>
      <c r="DP124" s="5">
        <v>0.74070000000000003</v>
      </c>
      <c r="DQ124" s="5">
        <v>1.4E-3</v>
      </c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>
        <v>0.64790000000000003</v>
      </c>
      <c r="EH124" s="5">
        <v>0.72709999999999997</v>
      </c>
      <c r="EI124" s="5">
        <v>0.13730000000000001</v>
      </c>
      <c r="EJ124" s="5">
        <v>0.83240000000000003</v>
      </c>
      <c r="EK124" s="5">
        <v>3.8999999999999998E-3</v>
      </c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>
        <v>0.64839999999999998</v>
      </c>
      <c r="FG124" s="4">
        <v>0.7278</v>
      </c>
      <c r="FH124" s="4">
        <v>0.13469999999999999</v>
      </c>
      <c r="FI124" s="4">
        <v>0.83279999999999998</v>
      </c>
      <c r="FJ124" s="4">
        <v>3.8999999999999998E-3</v>
      </c>
      <c r="FK124" s="5"/>
      <c r="FL124" s="5"/>
      <c r="FM124" s="5"/>
      <c r="FN124" s="5"/>
      <c r="FO124" s="5"/>
      <c r="FP124" s="4">
        <f t="shared" si="26"/>
        <v>0.65062857142857133</v>
      </c>
      <c r="FQ124" s="4">
        <f t="shared" si="7"/>
        <v>0.73559642857142837</v>
      </c>
      <c r="FR124" s="4">
        <f t="shared" si="8"/>
        <v>0.13461428571428574</v>
      </c>
      <c r="FS124" s="4">
        <f t="shared" si="9"/>
        <v>0.83045357142857146</v>
      </c>
      <c r="FT124" s="4">
        <f t="shared" si="10"/>
        <v>6.5071428571428563E-3</v>
      </c>
      <c r="FU124" s="1" t="e" cm="1">
        <f t="array" aca="1" ref="FU124" ca="1">CONCATENATE(INDIRECT(ADDRESS(1,MATCH(_xlfn.MINIFS(B124:FO124,metrics.est,"MAE"),B124:FO124,0)+1)), ", ", INDIRECT(ADDRESS(2,MATCH(_xlfn.MINIFS(B124:FO124,metrics.est,"MAE"),B124:FO124,0)+1)))</f>
        <v>#NAME?</v>
      </c>
      <c r="FV124" s="1" t="e" cm="1">
        <f t="array" aca="1" ref="FV124" ca="1">CONCATENATE(INDIRECT(ADDRESS(1,MATCH(_xlfn.MINIFS(B124:FO124,metrics.est,"MSE"),B124:FO124,0)+1)), ", ", INDIRECT(ADDRESS(2,MATCH(_xlfn.MINIFS(B124:FO124,metrics.est,"MSE"),B124:FO124,0)+1)))</f>
        <v>#NAME?</v>
      </c>
      <c r="FW124" s="1" t="e" cm="1">
        <f t="array" aca="1" ref="FW124" ca="1">CONCATENATE(INDIRECT(ADDRESS(1,MATCH(_xlfn.MAXIFS(B124:FO124,metrics.est,"R"),B124:FO124,0)+1)), ", ", INDIRECT(ADDRESS(2,MATCH(_xlfn.MAXIFS(B124:FO124,metrics.est,"R"),B124:FO124,0)+1)))</f>
        <v>#NAME?</v>
      </c>
      <c r="FX124" s="1" t="e" cm="1">
        <f t="array" aca="1" ref="FX124" ca="1">CONCATENATE(INDIRECT(ADDRESS(1,MATCH(_xlfn.MAXIFS(B124:FO124,metrics.est,"Coverage"),B124:FO124,0)+1)), ", ", INDIRECT(ADDRESS(2,MATCH(_xlfn.MAXIFS(B124:FO124,metrics.est,"Coverage"),B124:FO124,0)+1)))</f>
        <v>#NAME?</v>
      </c>
      <c r="FY124" s="1" t="e" cm="1">
        <f t="array" aca="1" ref="FY124" ca="1">CONCATENATE(INDIRECT(ADDRESS(1,MATCH(_xlfn.MINIFS(B124:FO124,metrics.est,"Time"),B124:FO124,0)+1)), ", ", INDIRECT(ADDRESS(2,MATCH(_xlfn.MINIFS(B124:FO124,metrics.est,"Time"),B124:FO124,0)+1)))</f>
        <v>#NAME?</v>
      </c>
    </row>
    <row r="125" spans="1:181" x14ac:dyDescent="0.3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>
        <v>0.69940000000000002</v>
      </c>
      <c r="BP125" s="5">
        <v>0.83699999999999997</v>
      </c>
      <c r="BQ125" s="5">
        <v>3.9300000000000002E-2</v>
      </c>
      <c r="BR125" s="5">
        <v>0.72160000000000002</v>
      </c>
      <c r="BS125" s="5">
        <v>2.2000000000000001E-3</v>
      </c>
      <c r="BT125" s="4">
        <v>0.6623</v>
      </c>
      <c r="BU125" s="4">
        <v>0.73509999999999998</v>
      </c>
      <c r="BV125" s="4">
        <v>0.1188</v>
      </c>
      <c r="BW125" s="4">
        <v>0.75339999999999996</v>
      </c>
      <c r="BX125" s="4">
        <v>1.52E-2</v>
      </c>
      <c r="BY125" s="5">
        <v>0.6694</v>
      </c>
      <c r="BZ125" s="5">
        <v>0.76039999999999996</v>
      </c>
      <c r="CA125" s="5">
        <v>0.1273</v>
      </c>
      <c r="CB125" s="5">
        <v>0.75260000000000005</v>
      </c>
      <c r="CC125" s="5">
        <v>1.0500000000000001E-2</v>
      </c>
      <c r="CD125" s="4">
        <v>0.66310000000000002</v>
      </c>
      <c r="CE125" s="4">
        <v>0.74560000000000004</v>
      </c>
      <c r="CF125" s="4">
        <v>0.13730000000000001</v>
      </c>
      <c r="CG125" s="4">
        <v>0.78249999999999997</v>
      </c>
      <c r="CH125" s="4">
        <v>8.0999999999999996E-3</v>
      </c>
      <c r="CI125" s="5">
        <v>0.65300000000000002</v>
      </c>
      <c r="CJ125" s="5">
        <v>0.72889999999999999</v>
      </c>
      <c r="CK125" s="5">
        <v>0.13880000000000001</v>
      </c>
      <c r="CL125" s="5">
        <v>0.81289999999999996</v>
      </c>
      <c r="CM125" s="5">
        <v>4.4000000000000003E-3</v>
      </c>
      <c r="CN125" s="4">
        <v>0.70140000000000002</v>
      </c>
      <c r="CO125" s="4">
        <v>0.83909999999999996</v>
      </c>
      <c r="CP125" s="4">
        <v>5.1900000000000002E-2</v>
      </c>
      <c r="CQ125" s="4">
        <v>0.72270000000000001</v>
      </c>
      <c r="CR125" s="4">
        <v>1.6999999999999999E-3</v>
      </c>
      <c r="CS125" s="5">
        <v>0.67210000000000003</v>
      </c>
      <c r="CT125" s="5">
        <v>0.7591</v>
      </c>
      <c r="CU125" s="5">
        <v>0.1202</v>
      </c>
      <c r="CV125" s="5">
        <v>0.75429999999999997</v>
      </c>
      <c r="CW125" s="5">
        <v>1.26E-2</v>
      </c>
      <c r="CX125" s="4">
        <v>0.67269999999999996</v>
      </c>
      <c r="CY125" s="4">
        <v>0.76180000000000003</v>
      </c>
      <c r="CZ125" s="4">
        <v>0.12770000000000001</v>
      </c>
      <c r="DA125" s="4">
        <v>0.75539999999999996</v>
      </c>
      <c r="DB125" s="4">
        <v>8.3999999999999995E-3</v>
      </c>
      <c r="DC125" s="5">
        <v>0.66520000000000001</v>
      </c>
      <c r="DD125" s="5">
        <v>0.75009999999999999</v>
      </c>
      <c r="DE125" s="5">
        <v>0.14530000000000001</v>
      </c>
      <c r="DF125" s="5">
        <v>0.77949999999999997</v>
      </c>
      <c r="DG125" s="5">
        <v>6.7999999999999996E-3</v>
      </c>
      <c r="DH125" s="4">
        <v>0.65390000000000004</v>
      </c>
      <c r="DI125" s="4">
        <v>0.73009999999999997</v>
      </c>
      <c r="DJ125" s="4">
        <v>0.13850000000000001</v>
      </c>
      <c r="DK125" s="4">
        <v>0.81269999999999998</v>
      </c>
      <c r="DL125" s="4">
        <v>3.8999999999999998E-3</v>
      </c>
      <c r="DM125" s="5">
        <v>0.69940000000000002</v>
      </c>
      <c r="DN125" s="5">
        <v>0.83630000000000004</v>
      </c>
      <c r="DO125" s="5">
        <v>5.0299999999999997E-2</v>
      </c>
      <c r="DP125" s="5">
        <v>0.72289999999999999</v>
      </c>
      <c r="DQ125" s="5">
        <v>1.2999999999999999E-3</v>
      </c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>
        <v>0.65400000000000003</v>
      </c>
      <c r="EH125" s="5">
        <v>0.72909999999999997</v>
      </c>
      <c r="EI125" s="5">
        <v>0.13730000000000001</v>
      </c>
      <c r="EJ125" s="5">
        <v>0.8125</v>
      </c>
      <c r="EK125" s="5">
        <v>3.8999999999999998E-3</v>
      </c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>
        <v>0.65380000000000005</v>
      </c>
      <c r="FG125" s="4">
        <v>0.72909999999999997</v>
      </c>
      <c r="FH125" s="4">
        <v>0.13819999999999999</v>
      </c>
      <c r="FI125" s="4">
        <v>0.81269999999999998</v>
      </c>
      <c r="FJ125" s="4">
        <v>3.8E-3</v>
      </c>
      <c r="FK125" s="5"/>
      <c r="FL125" s="5"/>
      <c r="FM125" s="5"/>
      <c r="FN125" s="5"/>
      <c r="FO125" s="5"/>
      <c r="FP125" s="4">
        <f t="shared" si="26"/>
        <v>0.6679357142857143</v>
      </c>
      <c r="FQ125" s="4">
        <f t="shared" si="7"/>
        <v>0.75780357142857135</v>
      </c>
      <c r="FR125" s="4">
        <f t="shared" si="8"/>
        <v>0.12099999999999998</v>
      </c>
      <c r="FS125" s="4">
        <f t="shared" si="9"/>
        <v>0.77132499999999993</v>
      </c>
      <c r="FT125" s="4">
        <f t="shared" si="10"/>
        <v>6.7249999999999992E-3</v>
      </c>
      <c r="FU125" s="1" t="e" cm="1">
        <f t="array" aca="1" ref="FU125" ca="1">CONCATENATE(INDIRECT(ADDRESS(1,MATCH(_xlfn.MINIFS(B125:FO125,metrics.est,"MAE"),B125:FO125,0)+1)), ", ", INDIRECT(ADDRESS(2,MATCH(_xlfn.MINIFS(B125:FO125,metrics.est,"MAE"),B125:FO125,0)+1)))</f>
        <v>#NAME?</v>
      </c>
      <c r="FV125" s="1" t="e" cm="1">
        <f t="array" aca="1" ref="FV125" ca="1">CONCATENATE(INDIRECT(ADDRESS(1,MATCH(_xlfn.MINIFS(B125:FO125,metrics.est,"MSE"),B125:FO125,0)+1)), ", ", INDIRECT(ADDRESS(2,MATCH(_xlfn.MINIFS(B125:FO125,metrics.est,"MSE"),B125:FO125,0)+1)))</f>
        <v>#NAME?</v>
      </c>
      <c r="FW125" s="1" t="e" cm="1">
        <f t="array" aca="1" ref="FW125" ca="1">CONCATENATE(INDIRECT(ADDRESS(1,MATCH(_xlfn.MAXIFS(B125:FO125,metrics.est,"R"),B125:FO125,0)+1)), ", ", INDIRECT(ADDRESS(2,MATCH(_xlfn.MAXIFS(B125:FO125,metrics.est,"R"),B125:FO125,0)+1)))</f>
        <v>#NAME?</v>
      </c>
      <c r="FX125" s="1" t="e" cm="1">
        <f t="array" aca="1" ref="FX125" ca="1">CONCATENATE(INDIRECT(ADDRESS(1,MATCH(_xlfn.MAXIFS(B125:FO125,metrics.est,"Coverage"),B125:FO125,0)+1)), ", ", INDIRECT(ADDRESS(2,MATCH(_xlfn.MAXIFS(B125:FO125,metrics.est,"Coverage"),B125:FO125,0)+1)))</f>
        <v>#NAME?</v>
      </c>
      <c r="FY125" s="1" t="e" cm="1">
        <f t="array" aca="1" ref="FY125" ca="1">CONCATENATE(INDIRECT(ADDRESS(1,MATCH(_xlfn.MINIFS(B125:FO125,metrics.est,"Time"),B125:FO125,0)+1)), ", ", INDIRECT(ADDRESS(2,MATCH(_xlfn.MINIFS(B125:FO125,metrics.est,"Time"),B125:FO125,0)+1)))</f>
        <v>#NAME?</v>
      </c>
    </row>
    <row r="126" spans="1:181" x14ac:dyDescent="0.3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>
        <v>0.72729999999999995</v>
      </c>
      <c r="BP126" s="5">
        <v>0.90029999999999999</v>
      </c>
      <c r="BQ126" s="5">
        <v>7.5300000000000006E-2</v>
      </c>
      <c r="BR126" s="5">
        <v>0.72540000000000004</v>
      </c>
      <c r="BS126" s="5">
        <v>2.8E-3</v>
      </c>
      <c r="BT126" s="4">
        <v>0.6139</v>
      </c>
      <c r="BU126" s="4">
        <v>0.65069999999999995</v>
      </c>
      <c r="BV126" s="4">
        <v>0.2029</v>
      </c>
      <c r="BW126" s="4">
        <v>0.89439999999999997</v>
      </c>
      <c r="BX126" s="4">
        <v>1.89E-2</v>
      </c>
      <c r="BY126" s="5">
        <v>0.6169</v>
      </c>
      <c r="BZ126" s="5">
        <v>0.65590000000000004</v>
      </c>
      <c r="CA126" s="5">
        <v>0.20419999999999999</v>
      </c>
      <c r="CB126" s="5">
        <v>0.87660000000000005</v>
      </c>
      <c r="CC126" s="5">
        <v>1.38E-2</v>
      </c>
      <c r="CD126" s="4">
        <v>0.62329999999999997</v>
      </c>
      <c r="CE126" s="4">
        <v>0.66349999999999998</v>
      </c>
      <c r="CF126" s="4">
        <v>0.1822</v>
      </c>
      <c r="CG126" s="4">
        <v>0.85409999999999997</v>
      </c>
      <c r="CH126" s="4">
        <v>1.11E-2</v>
      </c>
      <c r="CI126" s="5">
        <v>0.64459999999999995</v>
      </c>
      <c r="CJ126" s="5">
        <v>0.70530000000000004</v>
      </c>
      <c r="CK126" s="5">
        <v>0.1469</v>
      </c>
      <c r="CL126" s="5">
        <v>0.82130000000000003</v>
      </c>
      <c r="CM126" s="5">
        <v>6.0000000000000001E-3</v>
      </c>
      <c r="CN126" s="4">
        <v>0.73109999999999997</v>
      </c>
      <c r="CO126" s="4">
        <v>0.90869999999999995</v>
      </c>
      <c r="CP126" s="4">
        <v>0.08</v>
      </c>
      <c r="CQ126" s="4">
        <v>0.72570000000000001</v>
      </c>
      <c r="CR126" s="4">
        <v>2.3999999999999998E-3</v>
      </c>
      <c r="CS126" s="5">
        <v>0.61729999999999996</v>
      </c>
      <c r="CT126" s="5">
        <v>0.65500000000000003</v>
      </c>
      <c r="CU126" s="5">
        <v>0.20069999999999999</v>
      </c>
      <c r="CV126" s="5">
        <v>0.89080000000000004</v>
      </c>
      <c r="CW126" s="5">
        <v>1.6400000000000001E-2</v>
      </c>
      <c r="CX126" s="4">
        <v>0.61770000000000003</v>
      </c>
      <c r="CY126" s="4">
        <v>0.65369999999999995</v>
      </c>
      <c r="CZ126" s="4">
        <v>0.20699999999999999</v>
      </c>
      <c r="DA126" s="4">
        <v>0.87629999999999997</v>
      </c>
      <c r="DB126" s="4">
        <v>1.0999999999999999E-2</v>
      </c>
      <c r="DC126" s="5">
        <v>0.623</v>
      </c>
      <c r="DD126" s="5">
        <v>0.66239999999999999</v>
      </c>
      <c r="DE126" s="5">
        <v>0.1898</v>
      </c>
      <c r="DF126" s="5">
        <v>0.85319999999999996</v>
      </c>
      <c r="DG126" s="5">
        <v>9.2999999999999992E-3</v>
      </c>
      <c r="DH126" s="4">
        <v>0.64439999999999997</v>
      </c>
      <c r="DI126" s="4">
        <v>0.70650000000000002</v>
      </c>
      <c r="DJ126" s="4">
        <v>0.14380000000000001</v>
      </c>
      <c r="DK126" s="4">
        <v>0.82120000000000004</v>
      </c>
      <c r="DL126" s="4">
        <v>5.3E-3</v>
      </c>
      <c r="DM126" s="5">
        <v>0.7288</v>
      </c>
      <c r="DN126" s="5">
        <v>0.90529999999999999</v>
      </c>
      <c r="DO126" s="5">
        <v>7.5700000000000003E-2</v>
      </c>
      <c r="DP126" s="5">
        <v>0.72670000000000001</v>
      </c>
      <c r="DQ126" s="5">
        <v>1.8E-3</v>
      </c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>
        <v>0.64449999999999996</v>
      </c>
      <c r="EH126" s="5">
        <v>0.70540000000000003</v>
      </c>
      <c r="EI126" s="5">
        <v>0.14580000000000001</v>
      </c>
      <c r="EJ126" s="5">
        <v>0.82099999999999995</v>
      </c>
      <c r="EK126" s="5">
        <v>5.4000000000000003E-3</v>
      </c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>
        <v>0.64470000000000005</v>
      </c>
      <c r="FG126" s="4">
        <v>0.70540000000000003</v>
      </c>
      <c r="FH126" s="4">
        <v>0.14480000000000001</v>
      </c>
      <c r="FI126" s="4">
        <v>0.82169999999999999</v>
      </c>
      <c r="FJ126" s="4">
        <v>5.4999999999999997E-3</v>
      </c>
      <c r="FK126" s="5"/>
      <c r="FL126" s="5"/>
      <c r="FM126" s="5"/>
      <c r="FN126" s="5"/>
      <c r="FO126" s="5"/>
      <c r="FP126" s="4">
        <f t="shared" si="26"/>
        <v>0.64237857142857124</v>
      </c>
      <c r="FQ126" s="4">
        <f t="shared" si="7"/>
        <v>0.70652500000000007</v>
      </c>
      <c r="FR126" s="4">
        <f t="shared" si="8"/>
        <v>0.16551071428571426</v>
      </c>
      <c r="FS126" s="4">
        <f t="shared" si="9"/>
        <v>0.83621785714285746</v>
      </c>
      <c r="FT126" s="4">
        <f t="shared" si="10"/>
        <v>8.8892857142857159E-3</v>
      </c>
      <c r="FU126" s="1" t="e" cm="1">
        <f t="array" aca="1" ref="FU126" ca="1">CONCATENATE(INDIRECT(ADDRESS(1,MATCH(_xlfn.MINIFS(B126:FO126,metrics.est,"MAE"),B126:FO126,0)+1)), ", ", INDIRECT(ADDRESS(2,MATCH(_xlfn.MINIFS(B126:FO126,metrics.est,"MAE"),B126:FO126,0)+1)))</f>
        <v>#NAME?</v>
      </c>
      <c r="FV126" s="1" t="e" cm="1">
        <f t="array" aca="1" ref="FV126" ca="1">CONCATENATE(INDIRECT(ADDRESS(1,MATCH(_xlfn.MINIFS(B126:FO126,metrics.est,"MSE"),B126:FO126,0)+1)), ", ", INDIRECT(ADDRESS(2,MATCH(_xlfn.MINIFS(B126:FO126,metrics.est,"MSE"),B126:FO126,0)+1)))</f>
        <v>#NAME?</v>
      </c>
      <c r="FW126" s="1" t="e" cm="1">
        <f t="array" aca="1" ref="FW126" ca="1">CONCATENATE(INDIRECT(ADDRESS(1,MATCH(_xlfn.MAXIFS(B126:FO126,metrics.est,"R"),B126:FO126,0)+1)), ", ", INDIRECT(ADDRESS(2,MATCH(_xlfn.MAXIFS(B126:FO126,metrics.est,"R"),B126:FO126,0)+1)))</f>
        <v>#NAME?</v>
      </c>
      <c r="FX126" s="1" t="e" cm="1">
        <f t="array" aca="1" ref="FX126" ca="1">CONCATENATE(INDIRECT(ADDRESS(1,MATCH(_xlfn.MAXIFS(B126:FO126,metrics.est,"Coverage"),B126:FO126,0)+1)), ", ", INDIRECT(ADDRESS(2,MATCH(_xlfn.MAXIFS(B126:FO126,metrics.est,"Coverage"),B126:FO126,0)+1)))</f>
        <v>#NAME?</v>
      </c>
      <c r="FY126" s="1" t="e" cm="1">
        <f t="array" aca="1" ref="FY126" ca="1">CONCATENATE(INDIRECT(ADDRESS(1,MATCH(_xlfn.MINIFS(B126:FO126,metrics.est,"Time"),B126:FO126,0)+1)), ", ", INDIRECT(ADDRESS(2,MATCH(_xlfn.MINIFS(B126:FO126,metrics.est,"Time"),B126:FO126,0)+1)))</f>
        <v>#NAME?</v>
      </c>
    </row>
    <row r="127" spans="1:181" x14ac:dyDescent="0.3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>
        <v>0.71289999999999998</v>
      </c>
      <c r="BP127" s="5">
        <v>0.88019999999999998</v>
      </c>
      <c r="BQ127" s="5">
        <v>7.7299999999999994E-2</v>
      </c>
      <c r="BR127" s="5">
        <v>0.70230000000000004</v>
      </c>
      <c r="BS127" s="5">
        <v>3.2000000000000002E-3</v>
      </c>
      <c r="BT127" s="4">
        <v>0.61099999999999999</v>
      </c>
      <c r="BU127" s="4">
        <v>0.65149999999999997</v>
      </c>
      <c r="BV127" s="4">
        <v>0.19620000000000001</v>
      </c>
      <c r="BW127" s="4">
        <v>0.89729999999999999</v>
      </c>
      <c r="BX127" s="4">
        <v>2.5999999999999999E-2</v>
      </c>
      <c r="BY127" s="5">
        <v>0.61429999999999996</v>
      </c>
      <c r="BZ127" s="5">
        <v>0.65669999999999995</v>
      </c>
      <c r="CA127" s="5">
        <v>0.20349999999999999</v>
      </c>
      <c r="CB127" s="5">
        <v>0.88090000000000002</v>
      </c>
      <c r="CC127" s="5">
        <v>1.7600000000000001E-2</v>
      </c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>
        <v>0.63580000000000003</v>
      </c>
      <c r="CJ127" s="5">
        <v>0.69620000000000004</v>
      </c>
      <c r="CK127" s="5">
        <v>0.14879999999999999</v>
      </c>
      <c r="CL127" s="5">
        <v>0.82389999999999997</v>
      </c>
      <c r="CM127" s="5">
        <v>7.0000000000000001E-3</v>
      </c>
      <c r="CN127" s="4">
        <v>0.71619999999999995</v>
      </c>
      <c r="CO127" s="4">
        <v>0.88549999999999995</v>
      </c>
      <c r="CP127" s="4">
        <v>7.5999999999999998E-2</v>
      </c>
      <c r="CQ127" s="4">
        <v>0.70320000000000005</v>
      </c>
      <c r="CR127" s="4">
        <v>2.3999999999999998E-3</v>
      </c>
      <c r="CS127" s="5">
        <v>0.61429999999999996</v>
      </c>
      <c r="CT127" s="5">
        <v>0.65459999999999996</v>
      </c>
      <c r="CU127" s="5">
        <v>0.20599999999999999</v>
      </c>
      <c r="CV127" s="5">
        <v>0.89559999999999995</v>
      </c>
      <c r="CW127" s="5">
        <v>2.1999999999999999E-2</v>
      </c>
      <c r="CX127" s="4">
        <v>0.61499999999999999</v>
      </c>
      <c r="CY127" s="4">
        <v>0.65469999999999995</v>
      </c>
      <c r="CZ127" s="4">
        <v>0.20250000000000001</v>
      </c>
      <c r="DA127" s="4">
        <v>0.88080000000000003</v>
      </c>
      <c r="DB127" s="4">
        <v>1.43E-2</v>
      </c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1.12E-2</v>
      </c>
      <c r="DH127" s="4">
        <v>0.6361</v>
      </c>
      <c r="DI127" s="4">
        <v>0.69810000000000005</v>
      </c>
      <c r="DJ127" s="4">
        <v>0.14530000000000001</v>
      </c>
      <c r="DK127" s="4">
        <v>0.82369999999999999</v>
      </c>
      <c r="DL127" s="4">
        <v>6.1000000000000004E-3</v>
      </c>
      <c r="DM127" s="5">
        <v>0.71430000000000005</v>
      </c>
      <c r="DN127" s="5">
        <v>0.88249999999999995</v>
      </c>
      <c r="DO127" s="5">
        <v>7.7799999999999994E-2</v>
      </c>
      <c r="DP127" s="5">
        <v>0.70350000000000001</v>
      </c>
      <c r="DQ127" s="5">
        <v>1.9E-3</v>
      </c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>
        <v>0.63560000000000005</v>
      </c>
      <c r="EH127" s="5">
        <v>0.6956</v>
      </c>
      <c r="EI127" s="5">
        <v>0.1484</v>
      </c>
      <c r="EJ127" s="5">
        <v>0.82379999999999998</v>
      </c>
      <c r="EK127" s="5">
        <v>6.4999999999999997E-3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>
        <v>0.6361</v>
      </c>
      <c r="FG127" s="4">
        <v>0.69630000000000003</v>
      </c>
      <c r="FH127" s="4">
        <v>0.1467</v>
      </c>
      <c r="FI127" s="4">
        <v>0.82450000000000001</v>
      </c>
      <c r="FJ127" s="4">
        <v>5.4000000000000003E-3</v>
      </c>
      <c r="FK127" s="5"/>
      <c r="FL127" s="5"/>
      <c r="FM127" s="5"/>
      <c r="FN127" s="5"/>
      <c r="FO127" s="5"/>
      <c r="FP127" s="4">
        <f t="shared" si="26"/>
        <v>0.63598214285714272</v>
      </c>
      <c r="FQ127" s="4">
        <f t="shared" si="7"/>
        <v>0.70090714285714295</v>
      </c>
      <c r="FR127" s="4">
        <f t="shared" si="8"/>
        <v>0.16550714285714285</v>
      </c>
      <c r="FS127" s="4">
        <f t="shared" si="9"/>
        <v>0.83641428571428567</v>
      </c>
      <c r="FT127" s="4">
        <f t="shared" si="10"/>
        <v>1.0492857142857146E-2</v>
      </c>
      <c r="FU127" s="1" t="e" cm="1">
        <f t="array" aca="1" ref="FU127" ca="1">CONCATENATE(INDIRECT(ADDRESS(1,MATCH(_xlfn.MINIFS(B127:FO127,metrics.est,"MAE"),B127:FO127,0)+1)), ", ", INDIRECT(ADDRESS(2,MATCH(_xlfn.MINIFS(B127:FO127,metrics.est,"MAE"),B127:FO127,0)+1)))</f>
        <v>#NAME?</v>
      </c>
      <c r="FV127" s="1" t="e" cm="1">
        <f t="array" aca="1" ref="FV127" ca="1">CONCATENATE(INDIRECT(ADDRESS(1,MATCH(_xlfn.MINIFS(B127:FO127,metrics.est,"MSE"),B127:FO127,0)+1)), ", ", INDIRECT(ADDRESS(2,MATCH(_xlfn.MINIFS(B127:FO127,metrics.est,"MSE"),B127:FO127,0)+1)))</f>
        <v>#NAME?</v>
      </c>
      <c r="FW127" s="1" t="e" cm="1">
        <f t="array" aca="1" ref="FW127" ca="1">CONCATENATE(INDIRECT(ADDRESS(1,MATCH(_xlfn.MAXIFS(B127:FO127,metrics.est,"R"),B127:FO127,0)+1)), ", ", INDIRECT(ADDRESS(2,MATCH(_xlfn.MAXIFS(B127:FO127,metrics.est,"R"),B127:FO127,0)+1)))</f>
        <v>#NAME?</v>
      </c>
      <c r="FX127" s="1" t="e" cm="1">
        <f t="array" aca="1" ref="FX127" ca="1">CONCATENATE(INDIRECT(ADDRESS(1,MATCH(_xlfn.MAXIFS(B127:FO127,metrics.est,"Coverage"),B127:FO127,0)+1)), ", ", INDIRECT(ADDRESS(2,MATCH(_xlfn.MAXIFS(B127:FO127,metrics.est,"Coverage"),B127:FO127,0)+1)))</f>
        <v>#NAME?</v>
      </c>
      <c r="FY127" s="1" t="e" cm="1">
        <f t="array" aca="1" ref="FY127" ca="1">CONCATENATE(INDIRECT(ADDRESS(1,MATCH(_xlfn.MINIFS(B127:FO127,metrics.est,"Time"),B127:FO127,0)+1)), ", ", INDIRECT(ADDRESS(2,MATCH(_xlfn.MINIFS(B127:FO127,metrics.est,"Time"),B127:FO127,0)+1)))</f>
        <v>#NAME?</v>
      </c>
    </row>
    <row r="128" spans="1:181" x14ac:dyDescent="0.3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>
        <v>0.70199999999999996</v>
      </c>
      <c r="BP128" s="5">
        <v>0.84419999999999995</v>
      </c>
      <c r="BQ128" s="5">
        <v>6.3899999999999998E-2</v>
      </c>
      <c r="BR128" s="5">
        <v>0.7238</v>
      </c>
      <c r="BS128" s="5">
        <v>2.3E-3</v>
      </c>
      <c r="BT128" s="4">
        <v>0.67349999999999999</v>
      </c>
      <c r="BU128" s="4">
        <v>0.75739999999999996</v>
      </c>
      <c r="BV128" s="4">
        <v>8.9399999999999993E-2</v>
      </c>
      <c r="BW128" s="4">
        <v>0.7026</v>
      </c>
      <c r="BX128" s="4">
        <v>1.54E-2</v>
      </c>
      <c r="BY128" s="5">
        <v>0.67169999999999996</v>
      </c>
      <c r="BZ128" s="5">
        <v>0.7651</v>
      </c>
      <c r="CA128" s="5">
        <v>0.12740000000000001</v>
      </c>
      <c r="CB128" s="5">
        <v>0.73799999999999999</v>
      </c>
      <c r="CC128" s="5">
        <v>1.0500000000000001E-2</v>
      </c>
      <c r="CD128" s="4">
        <v>0.66590000000000005</v>
      </c>
      <c r="CE128" s="4">
        <v>0.75039999999999996</v>
      </c>
      <c r="CF128" s="4">
        <v>0.13800000000000001</v>
      </c>
      <c r="CG128" s="4">
        <v>0.78790000000000004</v>
      </c>
      <c r="CH128" s="4">
        <v>8.2000000000000007E-3</v>
      </c>
      <c r="CI128" s="5">
        <v>0.65390000000000004</v>
      </c>
      <c r="CJ128" s="5">
        <v>0.73129999999999995</v>
      </c>
      <c r="CK128" s="5">
        <v>0.14249999999999999</v>
      </c>
      <c r="CL128" s="5">
        <v>0.8155</v>
      </c>
      <c r="CM128" s="5">
        <v>4.4999999999999997E-3</v>
      </c>
      <c r="CN128" s="4">
        <v>0.70420000000000005</v>
      </c>
      <c r="CO128" s="4">
        <v>0.84840000000000004</v>
      </c>
      <c r="CP128" s="4">
        <v>7.4899999999999994E-2</v>
      </c>
      <c r="CQ128" s="4">
        <v>0.72470000000000001</v>
      </c>
      <c r="CR128" s="4">
        <v>1.9E-3</v>
      </c>
      <c r="CS128" s="5">
        <v>0.68059999999999998</v>
      </c>
      <c r="CT128" s="5">
        <v>0.77780000000000005</v>
      </c>
      <c r="CU128" s="5">
        <v>9.6199999999999994E-2</v>
      </c>
      <c r="CV128" s="5">
        <v>0.70450000000000002</v>
      </c>
      <c r="CW128" s="5">
        <v>1.2800000000000001E-2</v>
      </c>
      <c r="CX128" s="4">
        <v>0.67700000000000005</v>
      </c>
      <c r="CY128" s="4">
        <v>0.77110000000000001</v>
      </c>
      <c r="CZ128" s="4">
        <v>0.1215</v>
      </c>
      <c r="DA128" s="4">
        <v>0.74160000000000004</v>
      </c>
      <c r="DB128" s="4">
        <v>8.5000000000000006E-3</v>
      </c>
      <c r="DC128" s="5">
        <v>0.66600000000000004</v>
      </c>
      <c r="DD128" s="5">
        <v>0.75070000000000003</v>
      </c>
      <c r="DE128" s="5">
        <v>0.1447</v>
      </c>
      <c r="DF128" s="5">
        <v>0.78420000000000001</v>
      </c>
      <c r="DG128" s="5">
        <v>6.8999999999999999E-3</v>
      </c>
      <c r="DH128" s="4">
        <v>0.65529999999999999</v>
      </c>
      <c r="DI128" s="4">
        <v>0.73460000000000003</v>
      </c>
      <c r="DJ128" s="4">
        <v>0.1386</v>
      </c>
      <c r="DK128" s="4">
        <v>0.81589999999999996</v>
      </c>
      <c r="DL128" s="4">
        <v>3.8999999999999998E-3</v>
      </c>
      <c r="DM128" s="5">
        <v>0.70099999999999996</v>
      </c>
      <c r="DN128" s="5">
        <v>0.84389999999999998</v>
      </c>
      <c r="DO128" s="5">
        <v>7.0900000000000005E-2</v>
      </c>
      <c r="DP128" s="5">
        <v>0.72470000000000001</v>
      </c>
      <c r="DQ128" s="5">
        <v>1.2999999999999999E-3</v>
      </c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>
        <v>0.65469999999999995</v>
      </c>
      <c r="EH128" s="5">
        <v>0.73160000000000003</v>
      </c>
      <c r="EI128" s="5">
        <v>0.13789999999999999</v>
      </c>
      <c r="EJ128" s="5">
        <v>0.81540000000000001</v>
      </c>
      <c r="EK128" s="5">
        <v>4.0000000000000001E-3</v>
      </c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>
        <v>0.65469999999999995</v>
      </c>
      <c r="FG128" s="4">
        <v>0.73209999999999997</v>
      </c>
      <c r="FH128" s="4">
        <v>0.1396</v>
      </c>
      <c r="FI128" s="4">
        <v>0.81589999999999996</v>
      </c>
      <c r="FJ128" s="4">
        <v>3.0999999999999999E-3</v>
      </c>
      <c r="FK128" s="5"/>
      <c r="FL128" s="5"/>
      <c r="FM128" s="5"/>
      <c r="FN128" s="5"/>
      <c r="FO128" s="5"/>
      <c r="FP128" s="4">
        <f t="shared" si="26"/>
        <v>0.67066071428571405</v>
      </c>
      <c r="FQ128" s="4">
        <f t="shared" si="7"/>
        <v>0.76416785714285707</v>
      </c>
      <c r="FR128" s="4">
        <f t="shared" si="8"/>
        <v>0.11949285714285715</v>
      </c>
      <c r="FS128" s="4">
        <f t="shared" si="9"/>
        <v>0.76344999999999985</v>
      </c>
      <c r="FT128" s="4">
        <f t="shared" si="10"/>
        <v>6.7250000000000009E-3</v>
      </c>
      <c r="FU128" s="1" t="e" cm="1">
        <f t="array" aca="1" ref="FU128" ca="1">CONCATENATE(INDIRECT(ADDRESS(1,MATCH(_xlfn.MINIFS(B128:FO128,metrics.est,"MAE"),B128:FO128,0)+1)), ", ", INDIRECT(ADDRESS(2,MATCH(_xlfn.MINIFS(B128:FO128,metrics.est,"MAE"),B128:FO128,0)+1)))</f>
        <v>#NAME?</v>
      </c>
      <c r="FV128" s="1" t="e" cm="1">
        <f t="array" aca="1" ref="FV128" ca="1">CONCATENATE(INDIRECT(ADDRESS(1,MATCH(_xlfn.MINIFS(B128:FO128,metrics.est,"MSE"),B128:FO128,0)+1)), ", ", INDIRECT(ADDRESS(2,MATCH(_xlfn.MINIFS(B128:FO128,metrics.est,"MSE"),B128:FO128,0)+1)))</f>
        <v>#NAME?</v>
      </c>
      <c r="FW128" s="1" t="e" cm="1">
        <f t="array" aca="1" ref="FW128" ca="1">CONCATENATE(INDIRECT(ADDRESS(1,MATCH(_xlfn.MAXIFS(B128:FO128,metrics.est,"R"),B128:FO128,0)+1)), ", ", INDIRECT(ADDRESS(2,MATCH(_xlfn.MAXIFS(B128:FO128,metrics.est,"R"),B128:FO128,0)+1)))</f>
        <v>#NAME?</v>
      </c>
      <c r="FX128" s="1" t="e" cm="1">
        <f t="array" aca="1" ref="FX128" ca="1">CONCATENATE(INDIRECT(ADDRESS(1,MATCH(_xlfn.MAXIFS(B128:FO128,metrics.est,"Coverage"),B128:FO128,0)+1)), ", ", INDIRECT(ADDRESS(2,MATCH(_xlfn.MAXIFS(B128:FO128,metrics.est,"Coverage"),B128:FO128,0)+1)))</f>
        <v>#NAME?</v>
      </c>
      <c r="FY128" s="1" t="e" cm="1">
        <f t="array" aca="1" ref="FY128" ca="1">CONCATENATE(INDIRECT(ADDRESS(1,MATCH(_xlfn.MINIFS(B128:FO128,metrics.est,"Time"),B128:FO128,0)+1)), ", ", INDIRECT(ADDRESS(2,MATCH(_xlfn.MINIFS(B128:FO128,metrics.est,"Time"),B128:FO128,0)+1)))</f>
        <v>#NAME?</v>
      </c>
    </row>
    <row r="129" spans="1:181" x14ac:dyDescent="0.3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>
        <v>0.72230000000000005</v>
      </c>
      <c r="BP129" s="5">
        <v>0.91190000000000004</v>
      </c>
      <c r="BQ129" s="5">
        <v>6.59E-2</v>
      </c>
      <c r="BR129" s="5">
        <v>0.73460000000000003</v>
      </c>
      <c r="BS129" s="5">
        <v>4.5999999999999999E-3</v>
      </c>
      <c r="BT129" s="4">
        <v>0.61550000000000005</v>
      </c>
      <c r="BU129" s="4">
        <v>0.65920000000000001</v>
      </c>
      <c r="BV129" s="4">
        <v>0.1789</v>
      </c>
      <c r="BW129" s="4">
        <v>0.89770000000000005</v>
      </c>
      <c r="BX129" s="4">
        <v>3.4799999999999998E-2</v>
      </c>
      <c r="BY129" s="5">
        <v>0.61729999999999996</v>
      </c>
      <c r="BZ129" s="5">
        <v>0.66259999999999997</v>
      </c>
      <c r="CA129" s="5">
        <v>0.1928</v>
      </c>
      <c r="CB129" s="5">
        <v>0.88219999999999998</v>
      </c>
      <c r="CC129" s="5">
        <v>2.5600000000000001E-2</v>
      </c>
      <c r="CD129" s="4">
        <v>0.62339999999999995</v>
      </c>
      <c r="CE129" s="4">
        <v>0.66920000000000002</v>
      </c>
      <c r="CF129" s="4">
        <v>0.1744</v>
      </c>
      <c r="CG129" s="4">
        <v>0.86109999999999998</v>
      </c>
      <c r="CH129" s="4">
        <v>1.9199999999999998E-2</v>
      </c>
      <c r="CI129" s="5">
        <v>0.64149999999999996</v>
      </c>
      <c r="CJ129" s="5">
        <v>0.70889999999999997</v>
      </c>
      <c r="CK129" s="5">
        <v>0.1434</v>
      </c>
      <c r="CL129" s="5">
        <v>0.83020000000000005</v>
      </c>
      <c r="CM129" s="5">
        <v>1.0699999999999999E-2</v>
      </c>
      <c r="CN129" s="4">
        <v>0.72450000000000003</v>
      </c>
      <c r="CO129" s="4">
        <v>0.91559999999999997</v>
      </c>
      <c r="CP129" s="4">
        <v>6.6699999999999995E-2</v>
      </c>
      <c r="CQ129" s="4">
        <v>0.73440000000000005</v>
      </c>
      <c r="CR129" s="4">
        <v>3.7000000000000002E-3</v>
      </c>
      <c r="CS129" s="5">
        <v>0.6179</v>
      </c>
      <c r="CT129" s="5">
        <v>0.66249999999999998</v>
      </c>
      <c r="CU129" s="5">
        <v>0.183</v>
      </c>
      <c r="CV129" s="5">
        <v>0.89370000000000005</v>
      </c>
      <c r="CW129" s="5">
        <v>3.5799999999999998E-2</v>
      </c>
      <c r="CX129" s="4">
        <v>0.6179</v>
      </c>
      <c r="CY129" s="4">
        <v>0.66100000000000003</v>
      </c>
      <c r="CZ129" s="4">
        <v>0.1961</v>
      </c>
      <c r="DA129" s="4">
        <v>0.88249999999999995</v>
      </c>
      <c r="DB129" s="4">
        <v>2.3699999999999999E-2</v>
      </c>
      <c r="DC129" s="5">
        <v>0.62370000000000003</v>
      </c>
      <c r="DD129" s="5">
        <v>0.67130000000000001</v>
      </c>
      <c r="DE129" s="5">
        <v>0.18049999999999999</v>
      </c>
      <c r="DF129" s="5">
        <v>0.86109999999999998</v>
      </c>
      <c r="DG129" s="5">
        <v>1.78E-2</v>
      </c>
      <c r="DH129" s="4">
        <v>0.64139999999999997</v>
      </c>
      <c r="DI129" s="4">
        <v>0.70950000000000002</v>
      </c>
      <c r="DJ129" s="4">
        <v>0.1447</v>
      </c>
      <c r="DK129" s="4">
        <v>0.8296</v>
      </c>
      <c r="DL129" s="4">
        <v>1.2E-2</v>
      </c>
      <c r="DM129" s="5">
        <v>0.72219999999999995</v>
      </c>
      <c r="DN129" s="5">
        <v>0.91169999999999995</v>
      </c>
      <c r="DO129" s="5">
        <v>6.5199999999999994E-2</v>
      </c>
      <c r="DP129" s="5">
        <v>0.73550000000000004</v>
      </c>
      <c r="DQ129" s="5">
        <v>3.8999999999999998E-3</v>
      </c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>
        <v>0.64190000000000003</v>
      </c>
      <c r="EH129" s="5">
        <v>0.70899999999999996</v>
      </c>
      <c r="EI129" s="5">
        <v>0.14319999999999999</v>
      </c>
      <c r="EJ129" s="5">
        <v>0.82950000000000002</v>
      </c>
      <c r="EK129" s="5">
        <v>1.0200000000000001E-2</v>
      </c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>
        <v>0.64229999999999998</v>
      </c>
      <c r="FG129" s="4">
        <v>0.71</v>
      </c>
      <c r="FH129" s="4">
        <v>0.1421</v>
      </c>
      <c r="FI129" s="4">
        <v>0.83030000000000004</v>
      </c>
      <c r="FJ129" s="4">
        <v>6.0000000000000001E-3</v>
      </c>
      <c r="FK129" s="5"/>
      <c r="FL129" s="5"/>
      <c r="FM129" s="5"/>
      <c r="FN129" s="5"/>
      <c r="FO129" s="5"/>
      <c r="FP129" s="4">
        <f t="shared" si="26"/>
        <v>0.64080714285714302</v>
      </c>
      <c r="FQ129" s="4">
        <f t="shared" si="7"/>
        <v>0.71251785714285698</v>
      </c>
      <c r="FR129" s="4">
        <f t="shared" si="8"/>
        <v>0.15688928571428568</v>
      </c>
      <c r="FS129" s="4">
        <f t="shared" si="9"/>
        <v>0.84329642857142861</v>
      </c>
      <c r="FT129" s="4">
        <f t="shared" si="10"/>
        <v>1.6150000000000001E-2</v>
      </c>
      <c r="FU129" s="1" t="e" cm="1">
        <f t="array" aca="1" ref="FU129" ca="1">CONCATENATE(INDIRECT(ADDRESS(1,MATCH(_xlfn.MINIFS(B129:FO129,metrics.est,"MAE"),B129:FO129,0)+1)), ", ", INDIRECT(ADDRESS(2,MATCH(_xlfn.MINIFS(B129:FO129,metrics.est,"MAE"),B129:FO129,0)+1)))</f>
        <v>#NAME?</v>
      </c>
      <c r="FV129" s="1" t="e" cm="1">
        <f t="array" aca="1" ref="FV129" ca="1">CONCATENATE(INDIRECT(ADDRESS(1,MATCH(_xlfn.MINIFS(B129:FO129,metrics.est,"MSE"),B129:FO129,0)+1)), ", ", INDIRECT(ADDRESS(2,MATCH(_xlfn.MINIFS(B129:FO129,metrics.est,"MSE"),B129:FO129,0)+1)))</f>
        <v>#NAME?</v>
      </c>
      <c r="FW129" s="1" t="e" cm="1">
        <f t="array" aca="1" ref="FW129" ca="1">CONCATENATE(INDIRECT(ADDRESS(1,MATCH(_xlfn.MAXIFS(B129:FO129,metrics.est,"R"),B129:FO129,0)+1)), ", ", INDIRECT(ADDRESS(2,MATCH(_xlfn.MAXIFS(B129:FO129,metrics.est,"R"),B129:FO129,0)+1)))</f>
        <v>#NAME?</v>
      </c>
      <c r="FX129" s="1" t="e" cm="1">
        <f t="array" aca="1" ref="FX129" ca="1">CONCATENATE(INDIRECT(ADDRESS(1,MATCH(_xlfn.MAXIFS(B129:FO129,metrics.est,"Coverage"),B129:FO129,0)+1)), ", ", INDIRECT(ADDRESS(2,MATCH(_xlfn.MAXIFS(B129:FO129,metrics.est,"Coverage"),B129:FO129,0)+1)))</f>
        <v>#NAME?</v>
      </c>
      <c r="FY129" s="1" t="e" cm="1">
        <f t="array" aca="1" ref="FY129" ca="1">CONCATENATE(INDIRECT(ADDRESS(1,MATCH(_xlfn.MINIFS(B129:FO129,metrics.est,"Time"),B129:FO129,0)+1)), ", ", INDIRECT(ADDRESS(2,MATCH(_xlfn.MINIFS(B129:FO129,metrics.est,"Time"),B129:FO129,0)+1)))</f>
        <v>#NAME?</v>
      </c>
    </row>
    <row r="130" spans="1:181" x14ac:dyDescent="0.3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>
        <v>0.6845</v>
      </c>
      <c r="BP130" s="5">
        <v>0.80989999999999995</v>
      </c>
      <c r="BQ130" s="5">
        <v>9.1800000000000007E-2</v>
      </c>
      <c r="BR130" s="5">
        <v>0.64190000000000003</v>
      </c>
      <c r="BS130" s="5">
        <v>8.6E-3</v>
      </c>
      <c r="BT130" s="4">
        <v>0.61480000000000001</v>
      </c>
      <c r="BU130" s="4">
        <v>0.65690000000000004</v>
      </c>
      <c r="BV130" s="4">
        <v>0.18029999999999999</v>
      </c>
      <c r="BW130" s="4">
        <v>0.89410000000000001</v>
      </c>
      <c r="BX130" s="4">
        <v>7.6499999999999999E-2</v>
      </c>
      <c r="BY130" s="5">
        <v>0.61599999999999999</v>
      </c>
      <c r="BZ130" s="5">
        <v>0.65810000000000002</v>
      </c>
      <c r="CA130" s="5">
        <v>0.19370000000000001</v>
      </c>
      <c r="CB130" s="5">
        <v>0.87670000000000003</v>
      </c>
      <c r="CC130" s="5">
        <v>5.2999999999999999E-2</v>
      </c>
      <c r="CD130" s="4">
        <v>0.62090000000000001</v>
      </c>
      <c r="CE130" s="4">
        <v>0.66200000000000003</v>
      </c>
      <c r="CF130" s="4">
        <v>0.1787</v>
      </c>
      <c r="CG130" s="4">
        <v>0.85170000000000001</v>
      </c>
      <c r="CH130" s="4">
        <v>3.9600000000000003E-2</v>
      </c>
      <c r="CI130" s="5">
        <v>0.63529999999999998</v>
      </c>
      <c r="CJ130" s="5">
        <v>0.6915</v>
      </c>
      <c r="CK130" s="5">
        <v>0.1482</v>
      </c>
      <c r="CL130" s="5">
        <v>0.80810000000000004</v>
      </c>
      <c r="CM130" s="5">
        <v>2.18E-2</v>
      </c>
      <c r="CN130" s="4">
        <v>0.68620000000000003</v>
      </c>
      <c r="CO130" s="4">
        <v>0.81040000000000001</v>
      </c>
      <c r="CP130" s="4">
        <v>9.2700000000000005E-2</v>
      </c>
      <c r="CQ130" s="4">
        <v>0.63990000000000002</v>
      </c>
      <c r="CR130" s="4">
        <v>7.4000000000000003E-3</v>
      </c>
      <c r="CS130" s="5">
        <v>0.61680000000000001</v>
      </c>
      <c r="CT130" s="5">
        <v>0.65820000000000001</v>
      </c>
      <c r="CU130" s="5">
        <v>0.18160000000000001</v>
      </c>
      <c r="CV130" s="5">
        <v>0.8901</v>
      </c>
      <c r="CW130" s="5">
        <v>7.5200000000000003E-2</v>
      </c>
      <c r="CX130" s="4">
        <v>0.61680000000000001</v>
      </c>
      <c r="CY130" s="4">
        <v>0.65700000000000003</v>
      </c>
      <c r="CZ130" s="4">
        <v>0.19789999999999999</v>
      </c>
      <c r="DA130" s="4">
        <v>0.87709999999999999</v>
      </c>
      <c r="DB130" s="4">
        <v>4.9599999999999998E-2</v>
      </c>
      <c r="DC130" s="5">
        <v>0.62170000000000003</v>
      </c>
      <c r="DD130" s="5">
        <v>0.66490000000000005</v>
      </c>
      <c r="DE130" s="5">
        <v>0.186</v>
      </c>
      <c r="DF130" s="5">
        <v>0.85119999999999996</v>
      </c>
      <c r="DG130" s="5">
        <v>3.4000000000000002E-2</v>
      </c>
      <c r="DH130" s="4">
        <v>0.63490000000000002</v>
      </c>
      <c r="DI130" s="4">
        <v>0.69179999999999997</v>
      </c>
      <c r="DJ130" s="4">
        <v>0.1489</v>
      </c>
      <c r="DK130" s="4">
        <v>0.80730000000000002</v>
      </c>
      <c r="DL130" s="4">
        <v>2.4299999999999999E-2</v>
      </c>
      <c r="DM130" s="5">
        <v>0.68500000000000005</v>
      </c>
      <c r="DN130" s="5">
        <v>0.81110000000000004</v>
      </c>
      <c r="DO130" s="5">
        <v>9.1899999999999996E-2</v>
      </c>
      <c r="DP130" s="5">
        <v>0.64029999999999998</v>
      </c>
      <c r="DQ130" s="5">
        <v>9.1000000000000004E-3</v>
      </c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>
        <v>0.63580000000000003</v>
      </c>
      <c r="EH130" s="5">
        <v>0.6925</v>
      </c>
      <c r="EI130" s="5">
        <v>0.14749999999999999</v>
      </c>
      <c r="EJ130" s="5">
        <v>0.80769999999999997</v>
      </c>
      <c r="EK130" s="5">
        <v>2.1000000000000001E-2</v>
      </c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>
        <v>0.63570000000000004</v>
      </c>
      <c r="FG130" s="4">
        <v>0.69199999999999995</v>
      </c>
      <c r="FH130" s="4">
        <v>0.1492</v>
      </c>
      <c r="FI130" s="4">
        <v>0.80820000000000003</v>
      </c>
      <c r="FJ130" s="4">
        <v>1.0800000000000001E-2</v>
      </c>
      <c r="FK130" s="5"/>
      <c r="FL130" s="5"/>
      <c r="FM130" s="5"/>
      <c r="FN130" s="5"/>
      <c r="FO130" s="5"/>
      <c r="FP130" s="4">
        <f t="shared" si="26"/>
        <v>0.63257857142857143</v>
      </c>
      <c r="FQ130" s="4">
        <f t="shared" si="7"/>
        <v>0.68979642857142853</v>
      </c>
      <c r="FR130" s="4">
        <f t="shared" si="8"/>
        <v>0.16317499999999999</v>
      </c>
      <c r="FS130" s="4">
        <f t="shared" si="9"/>
        <v>0.81942499999999996</v>
      </c>
      <c r="FT130" s="4">
        <f t="shared" si="10"/>
        <v>3.2775000000000006E-2</v>
      </c>
      <c r="FU130" s="1" t="e" cm="1">
        <f t="array" aca="1" ref="FU130" ca="1">CONCATENATE(INDIRECT(ADDRESS(1,MATCH(_xlfn.MINIFS(B130:FO130,metrics.est,"MAE"),B130:FO130,0)+1)), ", ", INDIRECT(ADDRESS(2,MATCH(_xlfn.MINIFS(B130:FO130,metrics.est,"MAE"),B130:FO130,0)+1)))</f>
        <v>#NAME?</v>
      </c>
      <c r="FV130" s="1" t="e" cm="1">
        <f t="array" aca="1" ref="FV130" ca="1">CONCATENATE(INDIRECT(ADDRESS(1,MATCH(_xlfn.MINIFS(B130:FO130,metrics.est,"MSE"),B130:FO130,0)+1)), ", ", INDIRECT(ADDRESS(2,MATCH(_xlfn.MINIFS(B130:FO130,metrics.est,"MSE"),B130:FO130,0)+1)))</f>
        <v>#NAME?</v>
      </c>
      <c r="FW130" s="1" t="e" cm="1">
        <f t="array" aca="1" ref="FW130" ca="1">CONCATENATE(INDIRECT(ADDRESS(1,MATCH(_xlfn.MAXIFS(B130:FO130,metrics.est,"R"),B130:FO130,0)+1)), ", ", INDIRECT(ADDRESS(2,MATCH(_xlfn.MAXIFS(B130:FO130,metrics.est,"R"),B130:FO130,0)+1)))</f>
        <v>#NAME?</v>
      </c>
      <c r="FX130" s="1" t="e" cm="1">
        <f t="array" aca="1" ref="FX130" ca="1">CONCATENATE(INDIRECT(ADDRESS(1,MATCH(_xlfn.MAXIFS(B130:FO130,metrics.est,"Coverage"),B130:FO130,0)+1)), ", ", INDIRECT(ADDRESS(2,MATCH(_xlfn.MAXIFS(B130:FO130,metrics.est,"Coverage"),B130:FO130,0)+1)))</f>
        <v>#NAME?</v>
      </c>
      <c r="FY130" s="1" t="e" cm="1">
        <f t="array" aca="1" ref="FY130" ca="1">CONCATENATE(INDIRECT(ADDRESS(1,MATCH(_xlfn.MINIFS(B130:FO130,metrics.est,"Time"),B130:FO130,0)+1)), ", ", INDIRECT(ADDRESS(2,MATCH(_xlfn.MINIFS(B130:FO130,metrics.est,"Time"),B130:FO130,0)+1)))</f>
        <v>#NAME?</v>
      </c>
    </row>
    <row r="131" spans="1:181" x14ac:dyDescent="0.3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>
        <v>0.69130000000000003</v>
      </c>
      <c r="BP131" s="5">
        <v>0.81599999999999995</v>
      </c>
      <c r="BQ131" s="5">
        <v>6.4000000000000003E-3</v>
      </c>
      <c r="BR131" s="5">
        <v>0.7208</v>
      </c>
      <c r="BS131" s="5">
        <v>6.0000000000000001E-3</v>
      </c>
      <c r="BT131" s="4">
        <v>0.61580000000000001</v>
      </c>
      <c r="BU131" s="4">
        <v>0.64949999999999997</v>
      </c>
      <c r="BV131" s="4">
        <v>0.20380000000000001</v>
      </c>
      <c r="BW131" s="4">
        <v>0.9325</v>
      </c>
      <c r="BX131" s="4">
        <v>3.8699999999999998E-2</v>
      </c>
      <c r="BY131" s="5">
        <v>0.62029999999999996</v>
      </c>
      <c r="BZ131" s="5">
        <v>0.6613</v>
      </c>
      <c r="CA131" s="5">
        <v>0.20899999999999999</v>
      </c>
      <c r="CB131" s="5">
        <v>0.91669999999999996</v>
      </c>
      <c r="CC131" s="5">
        <v>5.67E-2</v>
      </c>
      <c r="CD131" s="4">
        <v>0.62580000000000002</v>
      </c>
      <c r="CE131" s="4">
        <v>0.66959999999999997</v>
      </c>
      <c r="CF131" s="4">
        <v>0.1885</v>
      </c>
      <c r="CG131" s="4">
        <v>0.8982</v>
      </c>
      <c r="CH131" s="4">
        <v>4.99E-2</v>
      </c>
      <c r="CI131" s="5">
        <v>0.63859999999999995</v>
      </c>
      <c r="CJ131" s="5">
        <v>0.70030000000000003</v>
      </c>
      <c r="CK131" s="5">
        <v>0.1226</v>
      </c>
      <c r="CL131" s="5">
        <v>0.85709999999999997</v>
      </c>
      <c r="CM131" s="5">
        <v>2.18E-2</v>
      </c>
      <c r="CN131" s="4">
        <v>0.69369999999999998</v>
      </c>
      <c r="CO131" s="4">
        <v>0.81889999999999996</v>
      </c>
      <c r="CP131" s="4">
        <v>1.5599999999999999E-2</v>
      </c>
      <c r="CQ131" s="4">
        <v>0.72160000000000002</v>
      </c>
      <c r="CR131" s="4">
        <v>4.7000000000000002E-3</v>
      </c>
      <c r="CS131" s="5">
        <v>0.61850000000000005</v>
      </c>
      <c r="CT131" s="5">
        <v>0.65269999999999995</v>
      </c>
      <c r="CU131" s="5">
        <v>0.1996</v>
      </c>
      <c r="CV131" s="5">
        <v>0.9284</v>
      </c>
      <c r="CW131" s="5">
        <v>3.2099999999999997E-2</v>
      </c>
      <c r="CX131" s="4">
        <v>0.62219999999999998</v>
      </c>
      <c r="CY131" s="4">
        <v>0.66039999999999999</v>
      </c>
      <c r="CZ131" s="4">
        <v>0.2056</v>
      </c>
      <c r="DA131" s="4">
        <v>0.9163</v>
      </c>
      <c r="DB131" s="4">
        <v>4.6800000000000001E-2</v>
      </c>
      <c r="DC131" s="5">
        <v>0.62529999999999997</v>
      </c>
      <c r="DD131" s="5">
        <v>0.66879999999999995</v>
      </c>
      <c r="DE131" s="5">
        <v>0.19400000000000001</v>
      </c>
      <c r="DF131" s="5">
        <v>0.89710000000000001</v>
      </c>
      <c r="DG131" s="5">
        <v>4.19E-2</v>
      </c>
      <c r="DH131" s="4">
        <v>0.63800000000000001</v>
      </c>
      <c r="DI131" s="4">
        <v>0.70030000000000003</v>
      </c>
      <c r="DJ131" s="4">
        <v>0.1193</v>
      </c>
      <c r="DK131" s="4">
        <v>0.85540000000000005</v>
      </c>
      <c r="DL131" s="4">
        <v>2.01E-2</v>
      </c>
      <c r="DM131" s="5">
        <v>0.69210000000000005</v>
      </c>
      <c r="DN131" s="5">
        <v>0.81669999999999998</v>
      </c>
      <c r="DO131" s="5">
        <v>1.2699999999999999E-2</v>
      </c>
      <c r="DP131" s="5">
        <v>0.72160000000000002</v>
      </c>
      <c r="DQ131" s="5">
        <v>3.5999999999999999E-3</v>
      </c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>
        <v>0.63839999999999997</v>
      </c>
      <c r="EH131" s="5">
        <v>0.6996</v>
      </c>
      <c r="EI131" s="5">
        <v>0.1198</v>
      </c>
      <c r="EJ131" s="5">
        <v>0.85609999999999997</v>
      </c>
      <c r="EK131" s="5">
        <v>2.2200000000000001E-2</v>
      </c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>
        <v>0.63849999999999996</v>
      </c>
      <c r="FG131" s="4">
        <v>0.69979999999999998</v>
      </c>
      <c r="FH131" s="4">
        <v>0.1203</v>
      </c>
      <c r="FI131" s="4">
        <v>0.85640000000000005</v>
      </c>
      <c r="FJ131" s="4">
        <v>1.18E-2</v>
      </c>
      <c r="FK131" s="5"/>
      <c r="FL131" s="5"/>
      <c r="FM131" s="5"/>
      <c r="FN131" s="5"/>
      <c r="FO131" s="5"/>
      <c r="FP131" s="4">
        <f t="shared" si="26"/>
        <v>0.63673571428571418</v>
      </c>
      <c r="FQ131" s="4">
        <f t="shared" si="7"/>
        <v>0.69452857142857138</v>
      </c>
      <c r="FR131" s="4">
        <f t="shared" si="8"/>
        <v>0.15091428571428572</v>
      </c>
      <c r="FS131" s="4">
        <f t="shared" si="9"/>
        <v>0.86862142857142854</v>
      </c>
      <c r="FT131" s="4">
        <f t="shared" si="10"/>
        <v>2.9960714285714285E-2</v>
      </c>
      <c r="FU131" s="1" t="e" cm="1">
        <f t="array" aca="1" ref="FU131" ca="1">CONCATENATE(INDIRECT(ADDRESS(1,MATCH(_xlfn.MINIFS(B131:FO131,metrics.est,"MAE"),B131:FO131,0)+1)), ", ", INDIRECT(ADDRESS(2,MATCH(_xlfn.MINIFS(B131:FO131,metrics.est,"MAE"),B131:FO131,0)+1)))</f>
        <v>#NAME?</v>
      </c>
      <c r="FV131" s="1" t="e" cm="1">
        <f t="array" aca="1" ref="FV131" ca="1">CONCATENATE(INDIRECT(ADDRESS(1,MATCH(_xlfn.MINIFS(B131:FO131,metrics.est,"MSE"),B131:FO131,0)+1)), ", ", INDIRECT(ADDRESS(2,MATCH(_xlfn.MINIFS(B131:FO131,metrics.est,"MSE"),B131:FO131,0)+1)))</f>
        <v>#NAME?</v>
      </c>
      <c r="FW131" s="1" t="e" cm="1">
        <f t="array" aca="1" ref="FW131" ca="1">CONCATENATE(INDIRECT(ADDRESS(1,MATCH(_xlfn.MAXIFS(B131:FO131,metrics.est,"R"),B131:FO131,0)+1)), ", ", INDIRECT(ADDRESS(2,MATCH(_xlfn.MAXIFS(B131:FO131,metrics.est,"R"),B131:FO131,0)+1)))</f>
        <v>#NAME?</v>
      </c>
      <c r="FX131" s="1" t="e" cm="1">
        <f t="array" aca="1" ref="FX131" ca="1">CONCATENATE(INDIRECT(ADDRESS(1,MATCH(_xlfn.MAXIFS(B131:FO131,metrics.est,"Coverage"),B131:FO131,0)+1)), ", ", INDIRECT(ADDRESS(2,MATCH(_xlfn.MAXIFS(B131:FO131,metrics.est,"Coverage"),B131:FO131,0)+1)))</f>
        <v>#NAME?</v>
      </c>
      <c r="FY131" s="1" t="e" cm="1">
        <f t="array" aca="1" ref="FY131" ca="1">CONCATENATE(INDIRECT(ADDRESS(1,MATCH(_xlfn.MINIFS(B131:FO131,metrics.est,"Time"),B131:FO131,0)+1)), ", ", INDIRECT(ADDRESS(2,MATCH(_xlfn.MINIFS(B131:FO131,metrics.est,"Time"),B131:FO131,0)+1)))</f>
        <v>#NAME?</v>
      </c>
    </row>
    <row r="132" spans="1:181" x14ac:dyDescent="0.3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>
        <v>0.71309999999999996</v>
      </c>
      <c r="BP132" s="5">
        <v>0.84279999999999999</v>
      </c>
      <c r="BQ132" s="5">
        <v>5.0999999999999997E-2</v>
      </c>
      <c r="BR132" s="5">
        <v>0.57509999999999994</v>
      </c>
      <c r="BS132" s="5">
        <v>3.8999999999999998E-3</v>
      </c>
      <c r="BT132" s="4">
        <v>0.59660000000000002</v>
      </c>
      <c r="BU132" s="4">
        <v>0.61960000000000004</v>
      </c>
      <c r="BV132" s="4">
        <v>0.25559999999999999</v>
      </c>
      <c r="BW132" s="4">
        <v>0.87029999999999996</v>
      </c>
      <c r="BX132" s="4">
        <v>3.4599999999999999E-2</v>
      </c>
      <c r="BY132" s="5">
        <v>0.60470000000000002</v>
      </c>
      <c r="BZ132" s="5">
        <v>0.63249999999999995</v>
      </c>
      <c r="CA132" s="5">
        <v>0.24840000000000001</v>
      </c>
      <c r="CB132" s="5">
        <v>0.85060000000000002</v>
      </c>
      <c r="CC132" s="5">
        <v>2.2499999999999999E-2</v>
      </c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>
        <v>0.63849999999999996</v>
      </c>
      <c r="CJ132" s="5">
        <v>0.68530000000000002</v>
      </c>
      <c r="CK132" s="5">
        <v>0.1721</v>
      </c>
      <c r="CL132" s="5">
        <v>0.77390000000000003</v>
      </c>
      <c r="CM132" s="5">
        <v>9.4000000000000004E-3</v>
      </c>
      <c r="CN132" s="4">
        <v>0.71289999999999998</v>
      </c>
      <c r="CO132" s="4">
        <v>0.83720000000000006</v>
      </c>
      <c r="CP132" s="4">
        <v>5.74E-2</v>
      </c>
      <c r="CQ132" s="4">
        <v>0.56989999999999996</v>
      </c>
      <c r="CR132" s="4">
        <v>3.3E-3</v>
      </c>
      <c r="CS132" s="5">
        <v>0.59870000000000001</v>
      </c>
      <c r="CT132" s="5">
        <v>0.61950000000000005</v>
      </c>
      <c r="CU132" s="5">
        <v>0.2586</v>
      </c>
      <c r="CV132" s="5">
        <v>0.86650000000000005</v>
      </c>
      <c r="CW132" s="5">
        <v>2.9100000000000001E-2</v>
      </c>
      <c r="CX132" s="4">
        <v>0.60489999999999999</v>
      </c>
      <c r="CY132" s="4">
        <v>0.62860000000000005</v>
      </c>
      <c r="CZ132" s="4">
        <v>0.25430000000000003</v>
      </c>
      <c r="DA132" s="4">
        <v>0.85029999999999994</v>
      </c>
      <c r="DB132" s="4">
        <v>1.9099999999999999E-2</v>
      </c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1.4E-2</v>
      </c>
      <c r="DH132" s="4">
        <v>0.63919999999999999</v>
      </c>
      <c r="DI132" s="4">
        <v>0.68820000000000003</v>
      </c>
      <c r="DJ132" s="4">
        <v>0.1638</v>
      </c>
      <c r="DK132" s="4">
        <v>0.77359999999999995</v>
      </c>
      <c r="DL132" s="4">
        <v>7.9000000000000008E-3</v>
      </c>
      <c r="DM132" s="5">
        <v>0.71309999999999996</v>
      </c>
      <c r="DN132" s="5">
        <v>0.83909999999999996</v>
      </c>
      <c r="DO132" s="5">
        <v>5.2600000000000001E-2</v>
      </c>
      <c r="DP132" s="5">
        <v>0.57069999999999999</v>
      </c>
      <c r="DQ132" s="5">
        <v>2.3E-3</v>
      </c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>
        <v>0.63919999999999999</v>
      </c>
      <c r="EH132" s="5">
        <v>0.68740000000000001</v>
      </c>
      <c r="EI132" s="5">
        <v>0.1666</v>
      </c>
      <c r="EJ132" s="5">
        <v>0.77380000000000004</v>
      </c>
      <c r="EK132" s="5">
        <v>8.2000000000000007E-3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>
        <v>0.63829999999999998</v>
      </c>
      <c r="FG132" s="4">
        <v>0.68579999999999997</v>
      </c>
      <c r="FH132" s="4">
        <v>0.1699</v>
      </c>
      <c r="FI132" s="4">
        <v>0.77510000000000001</v>
      </c>
      <c r="FJ132" s="4">
        <v>4.4999999999999997E-3</v>
      </c>
      <c r="FK132" s="5"/>
      <c r="FL132" s="5"/>
      <c r="FM132" s="5"/>
      <c r="FN132" s="5"/>
      <c r="FO132" s="5"/>
      <c r="FP132" s="4">
        <f t="shared" si="26"/>
        <v>0.63133928571428577</v>
      </c>
      <c r="FQ132" s="4">
        <f t="shared" si="7"/>
        <v>0.67729642857142858</v>
      </c>
      <c r="FR132" s="4">
        <f t="shared" si="8"/>
        <v>0.19512142857142853</v>
      </c>
      <c r="FS132" s="4">
        <f t="shared" si="9"/>
        <v>0.78428571428571392</v>
      </c>
      <c r="FT132" s="4">
        <f t="shared" si="10"/>
        <v>1.3364285714285717E-2</v>
      </c>
      <c r="FU132" s="1" t="e" cm="1">
        <f t="array" aca="1" ref="FU132" ca="1">CONCATENATE(INDIRECT(ADDRESS(1,MATCH(_xlfn.MINIFS(B132:FO132,metrics.est,"MAE"),B132:FO132,0)+1)), ", ", INDIRECT(ADDRESS(2,MATCH(_xlfn.MINIFS(B132:FO132,metrics.est,"MAE"),B132:FO132,0)+1)))</f>
        <v>#NAME?</v>
      </c>
      <c r="FV132" s="1" t="e" cm="1">
        <f t="array" aca="1" ref="FV132" ca="1">CONCATENATE(INDIRECT(ADDRESS(1,MATCH(_xlfn.MINIFS(B132:FO132,metrics.est,"MSE"),B132:FO132,0)+1)), ", ", INDIRECT(ADDRESS(2,MATCH(_xlfn.MINIFS(B132:FO132,metrics.est,"MSE"),B132:FO132,0)+1)))</f>
        <v>#NAME?</v>
      </c>
      <c r="FW132" s="1" t="e" cm="1">
        <f t="array" aca="1" ref="FW132" ca="1">CONCATENATE(INDIRECT(ADDRESS(1,MATCH(_xlfn.MAXIFS(B132:FO132,metrics.est,"R"),B132:FO132,0)+1)), ", ", INDIRECT(ADDRESS(2,MATCH(_xlfn.MAXIFS(B132:FO132,metrics.est,"R"),B132:FO132,0)+1)))</f>
        <v>#NAME?</v>
      </c>
      <c r="FX132" s="1" t="e" cm="1">
        <f t="array" aca="1" ref="FX132" ca="1">CONCATENATE(INDIRECT(ADDRESS(1,MATCH(_xlfn.MAXIFS(B132:FO132,metrics.est,"Coverage"),B132:FO132,0)+1)), ", ", INDIRECT(ADDRESS(2,MATCH(_xlfn.MAXIFS(B132:FO132,metrics.est,"Coverage"),B132:FO132,0)+1)))</f>
        <v>#NAME?</v>
      </c>
      <c r="FY132" s="1" t="e" cm="1">
        <f t="array" aca="1" ref="FY132" ca="1">CONCATENATE(INDIRECT(ADDRESS(1,MATCH(_xlfn.MINIFS(B132:FO132,metrics.est,"Time"),B132:FO132,0)+1)), ", ", INDIRECT(ADDRESS(2,MATCH(_xlfn.MINIFS(B132:FO132,metrics.est,"Time"),B132:FO132,0)+1)))</f>
        <v>#NAME?</v>
      </c>
    </row>
    <row r="133" spans="1:181" x14ac:dyDescent="0.3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>
        <v>0.7107</v>
      </c>
      <c r="BP133" s="5">
        <v>0.83789999999999998</v>
      </c>
      <c r="BQ133" s="5">
        <v>5.3999999999999999E-2</v>
      </c>
      <c r="BR133" s="5">
        <v>0.57530000000000003</v>
      </c>
      <c r="BS133" s="5">
        <v>3.8E-3</v>
      </c>
      <c r="BT133" s="4">
        <v>0.63339999999999996</v>
      </c>
      <c r="BU133" s="4">
        <v>0.68149999999999999</v>
      </c>
      <c r="BV133" s="4">
        <v>0.17399999999999999</v>
      </c>
      <c r="BW133" s="4">
        <v>0.84079999999999999</v>
      </c>
      <c r="BX133" s="4">
        <v>3.4500000000000003E-2</v>
      </c>
      <c r="BY133" s="5">
        <v>0.63829999999999998</v>
      </c>
      <c r="BZ133" s="5">
        <v>0.69359999999999999</v>
      </c>
      <c r="CA133" s="5">
        <v>0.19239999999999999</v>
      </c>
      <c r="CB133" s="5">
        <v>0.83709999999999996</v>
      </c>
      <c r="CC133" s="5">
        <v>2.3E-2</v>
      </c>
      <c r="CD133" s="4">
        <v>0.63180000000000003</v>
      </c>
      <c r="CE133" s="4">
        <v>0.67620000000000002</v>
      </c>
      <c r="CF133" s="4">
        <v>0.1968</v>
      </c>
      <c r="CG133" s="4">
        <v>0.82850000000000001</v>
      </c>
      <c r="CH133" s="4">
        <v>1.7399999999999999E-2</v>
      </c>
      <c r="CI133" s="5">
        <v>0.64049999999999996</v>
      </c>
      <c r="CJ133" s="5">
        <v>0.69289999999999996</v>
      </c>
      <c r="CK133" s="5">
        <v>0.16950000000000001</v>
      </c>
      <c r="CL133" s="5">
        <v>0.78300000000000003</v>
      </c>
      <c r="CM133" s="5">
        <v>9.4000000000000004E-3</v>
      </c>
      <c r="CN133" s="4">
        <v>0.71040000000000003</v>
      </c>
      <c r="CO133" s="4">
        <v>0.83320000000000005</v>
      </c>
      <c r="CP133" s="4">
        <v>6.1400000000000003E-2</v>
      </c>
      <c r="CQ133" s="4">
        <v>0.57030000000000003</v>
      </c>
      <c r="CR133" s="4">
        <v>3.3E-3</v>
      </c>
      <c r="CS133" s="5">
        <v>0.63949999999999996</v>
      </c>
      <c r="CT133" s="5">
        <v>0.69520000000000004</v>
      </c>
      <c r="CU133" s="5">
        <v>0.16930000000000001</v>
      </c>
      <c r="CV133" s="5">
        <v>0.83819999999999995</v>
      </c>
      <c r="CW133" s="5">
        <v>2.8899999999999999E-2</v>
      </c>
      <c r="CX133" s="4">
        <v>0.63839999999999997</v>
      </c>
      <c r="CY133" s="4">
        <v>0.69</v>
      </c>
      <c r="CZ133" s="4">
        <v>0.19750000000000001</v>
      </c>
      <c r="DA133" s="4">
        <v>0.83679999999999999</v>
      </c>
      <c r="DB133" s="4">
        <v>1.9099999999999999E-2</v>
      </c>
      <c r="DC133" s="5">
        <v>0.63139999999999996</v>
      </c>
      <c r="DD133" s="5">
        <v>0.67649999999999999</v>
      </c>
      <c r="DE133" s="5">
        <v>0.19850000000000001</v>
      </c>
      <c r="DF133" s="5">
        <v>0.82769999999999999</v>
      </c>
      <c r="DG133" s="5">
        <v>1.52E-2</v>
      </c>
      <c r="DH133" s="4">
        <v>0.64149999999999996</v>
      </c>
      <c r="DI133" s="4">
        <v>0.69610000000000005</v>
      </c>
      <c r="DJ133" s="4">
        <v>0.16719999999999999</v>
      </c>
      <c r="DK133" s="4">
        <v>0.78269999999999995</v>
      </c>
      <c r="DL133" s="4">
        <v>8.2000000000000007E-3</v>
      </c>
      <c r="DM133" s="5">
        <v>0.71009999999999995</v>
      </c>
      <c r="DN133" s="5">
        <v>0.8337</v>
      </c>
      <c r="DO133" s="5">
        <v>5.96E-2</v>
      </c>
      <c r="DP133" s="5">
        <v>0.57099999999999995</v>
      </c>
      <c r="DQ133" s="5">
        <v>2.3999999999999998E-3</v>
      </c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>
        <v>0.64180000000000004</v>
      </c>
      <c r="EH133" s="5">
        <v>0.69620000000000004</v>
      </c>
      <c r="EI133" s="5">
        <v>0.1661</v>
      </c>
      <c r="EJ133" s="5">
        <v>0.78349999999999997</v>
      </c>
      <c r="EK133" s="5">
        <v>7.7999999999999996E-3</v>
      </c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>
        <v>0.64070000000000005</v>
      </c>
      <c r="FG133" s="4">
        <v>0.69389999999999996</v>
      </c>
      <c r="FH133" s="4">
        <v>0.16980000000000001</v>
      </c>
      <c r="FI133" s="4">
        <v>0.78439999999999999</v>
      </c>
      <c r="FJ133" s="4">
        <v>4.7000000000000002E-3</v>
      </c>
      <c r="FK133" s="5"/>
      <c r="FL133" s="5"/>
      <c r="FM133" s="5"/>
      <c r="FN133" s="5"/>
      <c r="FO133" s="5"/>
      <c r="FP133" s="4">
        <f t="shared" si="26"/>
        <v>0.64771428571428569</v>
      </c>
      <c r="FQ133" s="4">
        <f t="shared" si="7"/>
        <v>0.70861785714285719</v>
      </c>
      <c r="FR133" s="4">
        <f t="shared" si="8"/>
        <v>0.16598928571428573</v>
      </c>
      <c r="FS133" s="4">
        <f t="shared" si="9"/>
        <v>0.78056785714285704</v>
      </c>
      <c r="FT133" s="4">
        <f t="shared" si="10"/>
        <v>1.3932142857142856E-2</v>
      </c>
      <c r="FU133" s="1" t="e" cm="1">
        <f t="array" aca="1" ref="FU133" ca="1">CONCATENATE(INDIRECT(ADDRESS(1,MATCH(_xlfn.MINIFS(B133:FO133,metrics.est,"MAE"),B133:FO133,0)+1)), ", ", INDIRECT(ADDRESS(2,MATCH(_xlfn.MINIFS(B133:FO133,metrics.est,"MAE"),B133:FO133,0)+1)))</f>
        <v>#NAME?</v>
      </c>
      <c r="FV133" s="1" t="e" cm="1">
        <f t="array" aca="1" ref="FV133" ca="1">CONCATENATE(INDIRECT(ADDRESS(1,MATCH(_xlfn.MINIFS(B133:FO133,metrics.est,"MSE"),B133:FO133,0)+1)), ", ", INDIRECT(ADDRESS(2,MATCH(_xlfn.MINIFS(B133:FO133,metrics.est,"MSE"),B133:FO133,0)+1)))</f>
        <v>#NAME?</v>
      </c>
      <c r="FW133" s="1" t="e" cm="1">
        <f t="array" aca="1" ref="FW133" ca="1">CONCATENATE(INDIRECT(ADDRESS(1,MATCH(_xlfn.MAXIFS(B133:FO133,metrics.est,"R"),B133:FO133,0)+1)), ", ", INDIRECT(ADDRESS(2,MATCH(_xlfn.MAXIFS(B133:FO133,metrics.est,"R"),B133:FO133,0)+1)))</f>
        <v>#NAME?</v>
      </c>
      <c r="FX133" s="1" t="e" cm="1">
        <f t="array" aca="1" ref="FX133" ca="1">CONCATENATE(INDIRECT(ADDRESS(1,MATCH(_xlfn.MAXIFS(B133:FO133,metrics.est,"Coverage"),B133:FO133,0)+1)), ", ", INDIRECT(ADDRESS(2,MATCH(_xlfn.MAXIFS(B133:FO133,metrics.est,"Coverage"),B133:FO133,0)+1)))</f>
        <v>#NAME?</v>
      </c>
      <c r="FY133" s="1" t="e" cm="1">
        <f t="array" aca="1" ref="FY133" ca="1">CONCATENATE(INDIRECT(ADDRESS(1,MATCH(_xlfn.MINIFS(B133:FO133,metrics.est,"Time"),B133:FO133,0)+1)), ", ", INDIRECT(ADDRESS(2,MATCH(_xlfn.MINIFS(B133:FO133,metrics.est,"Time"),B133:FO133,0)+1)))</f>
        <v>#NAME?</v>
      </c>
    </row>
    <row r="134" spans="1:181" x14ac:dyDescent="0.3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>
        <v>0.71109999999999995</v>
      </c>
      <c r="BP134" s="5">
        <v>0.83889999999999998</v>
      </c>
      <c r="BQ134" s="5">
        <v>5.45E-2</v>
      </c>
      <c r="BR134" s="5">
        <v>0.57530000000000003</v>
      </c>
      <c r="BS134" s="5">
        <v>3.8E-3</v>
      </c>
      <c r="BT134" s="4">
        <v>0.60019999999999996</v>
      </c>
      <c r="BU134" s="4">
        <v>0.63300000000000001</v>
      </c>
      <c r="BV134" s="4">
        <v>0.255</v>
      </c>
      <c r="BW134" s="4">
        <v>0.89749999999999996</v>
      </c>
      <c r="BX134" s="4">
        <v>3.4500000000000003E-2</v>
      </c>
      <c r="BY134" s="5">
        <v>0.60650000000000004</v>
      </c>
      <c r="BZ134" s="5">
        <v>0.64219999999999999</v>
      </c>
      <c r="CA134" s="5">
        <v>0.2455</v>
      </c>
      <c r="CB134" s="5">
        <v>0.875</v>
      </c>
      <c r="CC134" s="5">
        <v>2.2100000000000002E-2</v>
      </c>
      <c r="CD134" s="4">
        <v>0.6169</v>
      </c>
      <c r="CE134" s="4">
        <v>0.65400000000000003</v>
      </c>
      <c r="CF134" s="4">
        <v>0.2248</v>
      </c>
      <c r="CG134" s="4">
        <v>0.84619999999999995</v>
      </c>
      <c r="CH134" s="4">
        <v>1.7899999999999999E-2</v>
      </c>
      <c r="CI134" s="5">
        <v>0.63670000000000004</v>
      </c>
      <c r="CJ134" s="5">
        <v>0.68789999999999996</v>
      </c>
      <c r="CK134" s="5">
        <v>0.17810000000000001</v>
      </c>
      <c r="CL134" s="5">
        <v>0.78890000000000005</v>
      </c>
      <c r="CM134" s="5">
        <v>9.1999999999999998E-3</v>
      </c>
      <c r="CN134" s="4">
        <v>0.71089999999999998</v>
      </c>
      <c r="CO134" s="4">
        <v>0.8347</v>
      </c>
      <c r="CP134" s="4">
        <v>6.1600000000000002E-2</v>
      </c>
      <c r="CQ134" s="4">
        <v>0.57030000000000003</v>
      </c>
      <c r="CR134" s="4">
        <v>3.2000000000000002E-3</v>
      </c>
      <c r="CS134" s="5">
        <v>0.60219999999999996</v>
      </c>
      <c r="CT134" s="5">
        <v>0.63290000000000002</v>
      </c>
      <c r="CU134" s="5">
        <v>0.2555</v>
      </c>
      <c r="CV134" s="5">
        <v>0.89200000000000002</v>
      </c>
      <c r="CW134" s="5">
        <v>2.9100000000000001E-2</v>
      </c>
      <c r="CX134" s="4">
        <v>0.60799999999999998</v>
      </c>
      <c r="CY134" s="4">
        <v>0.64129999999999998</v>
      </c>
      <c r="CZ134" s="4">
        <v>0.25040000000000001</v>
      </c>
      <c r="DA134" s="4">
        <v>0.87470000000000003</v>
      </c>
      <c r="DB134" s="4">
        <v>1.89E-2</v>
      </c>
      <c r="DC134" s="5">
        <v>0.61729999999999996</v>
      </c>
      <c r="DD134" s="5">
        <v>0.65559999999999996</v>
      </c>
      <c r="DE134" s="5">
        <v>0.22559999999999999</v>
      </c>
      <c r="DF134" s="5">
        <v>0.84560000000000002</v>
      </c>
      <c r="DG134" s="5">
        <v>1.4500000000000001E-2</v>
      </c>
      <c r="DH134" s="4">
        <v>0.6371</v>
      </c>
      <c r="DI134" s="4">
        <v>0.69010000000000005</v>
      </c>
      <c r="DJ134" s="4">
        <v>0.17430000000000001</v>
      </c>
      <c r="DK134" s="4">
        <v>0.78849999999999998</v>
      </c>
      <c r="DL134" s="4">
        <v>8.0000000000000002E-3</v>
      </c>
      <c r="DM134" s="5">
        <v>0.71060000000000001</v>
      </c>
      <c r="DN134" s="5">
        <v>0.83479999999999999</v>
      </c>
      <c r="DO134" s="5">
        <v>5.96E-2</v>
      </c>
      <c r="DP134" s="5">
        <v>0.57099999999999995</v>
      </c>
      <c r="DQ134" s="5">
        <v>2.3E-3</v>
      </c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>
        <v>0.63739999999999997</v>
      </c>
      <c r="EH134" s="5">
        <v>0.69010000000000005</v>
      </c>
      <c r="EI134" s="5">
        <v>0.1762</v>
      </c>
      <c r="EJ134" s="5">
        <v>0.78949999999999998</v>
      </c>
      <c r="EK134" s="5">
        <v>7.7000000000000002E-3</v>
      </c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>
        <v>0.63639999999999997</v>
      </c>
      <c r="FG134" s="4">
        <v>0.68779999999999997</v>
      </c>
      <c r="FH134" s="4">
        <v>0.17849999999999999</v>
      </c>
      <c r="FI134" s="4">
        <v>0.79039999999999999</v>
      </c>
      <c r="FJ134" s="4">
        <v>5.5999999999999999E-3</v>
      </c>
      <c r="FK134" s="5"/>
      <c r="FL134" s="5"/>
      <c r="FM134" s="5"/>
      <c r="FN134" s="5"/>
      <c r="FO134" s="5"/>
      <c r="FP134" s="4">
        <f t="shared" si="26"/>
        <v>0.63179642857142859</v>
      </c>
      <c r="FQ134" s="4">
        <f t="shared" si="7"/>
        <v>0.68385357142857139</v>
      </c>
      <c r="FR134" s="4">
        <f t="shared" si="8"/>
        <v>0.19814999999999991</v>
      </c>
      <c r="FS134" s="4">
        <f t="shared" si="9"/>
        <v>0.80241785714285718</v>
      </c>
      <c r="FT134" s="4">
        <f t="shared" si="10"/>
        <v>1.3975000000000001E-2</v>
      </c>
      <c r="FU134" s="1" t="e" cm="1">
        <f t="array" aca="1" ref="FU134" ca="1">CONCATENATE(INDIRECT(ADDRESS(1,MATCH(_xlfn.MINIFS(B134:FO134,metrics.est,"MAE"),B134:FO134,0)+1)), ", ", INDIRECT(ADDRESS(2,MATCH(_xlfn.MINIFS(B134:FO134,metrics.est,"MAE"),B134:FO134,0)+1)))</f>
        <v>#NAME?</v>
      </c>
      <c r="FV134" s="1" t="e" cm="1">
        <f t="array" aca="1" ref="FV134" ca="1">CONCATENATE(INDIRECT(ADDRESS(1,MATCH(_xlfn.MINIFS(B134:FO134,metrics.est,"MSE"),B134:FO134,0)+1)), ", ", INDIRECT(ADDRESS(2,MATCH(_xlfn.MINIFS(B134:FO134,metrics.est,"MSE"),B134:FO134,0)+1)))</f>
        <v>#NAME?</v>
      </c>
      <c r="FW134" s="1" t="e" cm="1">
        <f t="array" aca="1" ref="FW134" ca="1">CONCATENATE(INDIRECT(ADDRESS(1,MATCH(_xlfn.MAXIFS(B134:FO134,metrics.est,"R"),B134:FO134,0)+1)), ", ", INDIRECT(ADDRESS(2,MATCH(_xlfn.MAXIFS(B134:FO134,metrics.est,"R"),B134:FO134,0)+1)))</f>
        <v>#NAME?</v>
      </c>
      <c r="FX134" s="1" t="e" cm="1">
        <f t="array" aca="1" ref="FX134" ca="1">CONCATENATE(INDIRECT(ADDRESS(1,MATCH(_xlfn.MAXIFS(B134:FO134,metrics.est,"Coverage"),B134:FO134,0)+1)), ", ", INDIRECT(ADDRESS(2,MATCH(_xlfn.MAXIFS(B134:FO134,metrics.est,"Coverage"),B134:FO134,0)+1)))</f>
        <v>#NAME?</v>
      </c>
      <c r="FY134" s="1" t="e" cm="1">
        <f t="array" aca="1" ref="FY134" ca="1">CONCATENATE(INDIRECT(ADDRESS(1,MATCH(_xlfn.MINIFS(B134:FO134,metrics.est,"Time"),B134:FO134,0)+1)), ", ", INDIRECT(ADDRESS(2,MATCH(_xlfn.MINIFS(B134:FO134,metrics.est,"Time"),B134:FO134,0)+1)))</f>
        <v>#NAME?</v>
      </c>
    </row>
    <row r="135" spans="1:181" x14ac:dyDescent="0.3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>
        <v>0.70960000000000001</v>
      </c>
      <c r="BP135" s="5">
        <v>0.86550000000000005</v>
      </c>
      <c r="BQ135" s="5">
        <v>8.0299999999999996E-2</v>
      </c>
      <c r="BR135" s="5">
        <v>0.70689999999999997</v>
      </c>
      <c r="BS135" s="5">
        <v>3.0999999999999999E-3</v>
      </c>
      <c r="BT135" s="4">
        <v>0.60940000000000005</v>
      </c>
      <c r="BU135" s="4">
        <v>0.64839999999999998</v>
      </c>
      <c r="BV135" s="4">
        <v>0.2006</v>
      </c>
      <c r="BW135" s="4">
        <v>0.89729999999999999</v>
      </c>
      <c r="BX135" s="4">
        <v>2.7300000000000001E-2</v>
      </c>
      <c r="BY135" s="5">
        <v>0.61240000000000006</v>
      </c>
      <c r="BZ135" s="5">
        <v>0.65149999999999997</v>
      </c>
      <c r="CA135" s="5">
        <v>0.21340000000000001</v>
      </c>
      <c r="CB135" s="5">
        <v>0.88080000000000003</v>
      </c>
      <c r="CC135" s="5">
        <v>1.7299999999999999E-2</v>
      </c>
      <c r="CD135" s="4">
        <v>0.61819999999999997</v>
      </c>
      <c r="CE135" s="4">
        <v>0.65780000000000005</v>
      </c>
      <c r="CF135" s="4">
        <v>0.18890000000000001</v>
      </c>
      <c r="CG135" s="4">
        <v>0.85950000000000004</v>
      </c>
      <c r="CH135" s="4">
        <v>1.26E-2</v>
      </c>
      <c r="CI135" s="5">
        <v>0.63390000000000002</v>
      </c>
      <c r="CJ135" s="5">
        <v>0.68940000000000001</v>
      </c>
      <c r="CK135" s="5">
        <v>0.1552</v>
      </c>
      <c r="CL135" s="5">
        <v>0.82479999999999998</v>
      </c>
      <c r="CM135" s="5">
        <v>7.1000000000000004E-3</v>
      </c>
      <c r="CN135" s="4">
        <v>0.71260000000000001</v>
      </c>
      <c r="CO135" s="4">
        <v>0.87070000000000003</v>
      </c>
      <c r="CP135" s="4">
        <v>8.1900000000000001E-2</v>
      </c>
      <c r="CQ135" s="4">
        <v>0.70779999999999998</v>
      </c>
      <c r="CR135" s="4">
        <v>2.5000000000000001E-3</v>
      </c>
      <c r="CS135" s="5">
        <v>0.61240000000000006</v>
      </c>
      <c r="CT135" s="5">
        <v>0.65029999999999999</v>
      </c>
      <c r="CU135" s="5">
        <v>0.21179999999999999</v>
      </c>
      <c r="CV135" s="5">
        <v>0.89559999999999995</v>
      </c>
      <c r="CW135" s="5">
        <v>2.2100000000000002E-2</v>
      </c>
      <c r="CX135" s="4">
        <v>0.61309999999999998</v>
      </c>
      <c r="CY135" s="4">
        <v>0.6492</v>
      </c>
      <c r="CZ135" s="4">
        <v>0.2145</v>
      </c>
      <c r="DA135" s="4">
        <v>0.88090000000000002</v>
      </c>
      <c r="DB135" s="4">
        <v>1.41E-2</v>
      </c>
      <c r="DC135" s="5">
        <v>0.61819999999999997</v>
      </c>
      <c r="DD135" s="5">
        <v>0.6573</v>
      </c>
      <c r="DE135" s="5">
        <v>0.1958</v>
      </c>
      <c r="DF135" s="5">
        <v>0.85870000000000002</v>
      </c>
      <c r="DG135" s="5">
        <v>1.0999999999999999E-2</v>
      </c>
      <c r="DH135" s="4">
        <v>0.63470000000000004</v>
      </c>
      <c r="DI135" s="4">
        <v>0.6925</v>
      </c>
      <c r="DJ135" s="4">
        <v>0.15260000000000001</v>
      </c>
      <c r="DK135" s="4">
        <v>0.82479999999999998</v>
      </c>
      <c r="DL135" s="4">
        <v>6.1000000000000004E-3</v>
      </c>
      <c r="DM135" s="5">
        <v>0.71109999999999995</v>
      </c>
      <c r="DN135" s="5">
        <v>0.86850000000000005</v>
      </c>
      <c r="DO135" s="5">
        <v>7.9100000000000004E-2</v>
      </c>
      <c r="DP135" s="5">
        <v>0.70760000000000001</v>
      </c>
      <c r="DQ135" s="5">
        <v>1.9E-3</v>
      </c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>
        <v>0.63419999999999999</v>
      </c>
      <c r="EH135" s="5">
        <v>0.68979999999999997</v>
      </c>
      <c r="EI135" s="5">
        <v>0.15490000000000001</v>
      </c>
      <c r="EJ135" s="5">
        <v>0.82479999999999998</v>
      </c>
      <c r="EK135" s="5">
        <v>6.0000000000000001E-3</v>
      </c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>
        <v>0.63449999999999995</v>
      </c>
      <c r="FG135" s="4">
        <v>0.69</v>
      </c>
      <c r="FH135" s="4">
        <v>0.15409999999999999</v>
      </c>
      <c r="FI135" s="4">
        <v>0.82550000000000001</v>
      </c>
      <c r="FJ135" s="4">
        <v>3.3999999999999998E-3</v>
      </c>
      <c r="FK135" s="5"/>
      <c r="FL135" s="5"/>
      <c r="FM135" s="5"/>
      <c r="FN135" s="5"/>
      <c r="FO135" s="5"/>
      <c r="FP135" s="4">
        <f t="shared" si="26"/>
        <v>0.6341</v>
      </c>
      <c r="FQ135" s="4">
        <f t="shared" si="7"/>
        <v>0.69447857142857161</v>
      </c>
      <c r="FR135" s="4">
        <f t="shared" si="8"/>
        <v>0.17292499999999997</v>
      </c>
      <c r="FS135" s="4">
        <f t="shared" si="9"/>
        <v>0.83743571428571428</v>
      </c>
      <c r="FT135" s="4">
        <f t="shared" si="10"/>
        <v>1.0764285714285714E-2</v>
      </c>
      <c r="FU135" s="1" t="e" cm="1">
        <f t="array" aca="1" ref="FU135" ca="1">CONCATENATE(INDIRECT(ADDRESS(1,MATCH(_xlfn.MINIFS(B135:FO135,metrics.est,"MAE"),B135:FO135,0)+1)), ", ", INDIRECT(ADDRESS(2,MATCH(_xlfn.MINIFS(B135:FO135,metrics.est,"MAE"),B135:FO135,0)+1)))</f>
        <v>#NAME?</v>
      </c>
      <c r="FV135" s="1" t="e" cm="1">
        <f t="array" aca="1" ref="FV135" ca="1">CONCATENATE(INDIRECT(ADDRESS(1,MATCH(_xlfn.MINIFS(B135:FO135,metrics.est,"MSE"),B135:FO135,0)+1)), ", ", INDIRECT(ADDRESS(2,MATCH(_xlfn.MINIFS(B135:FO135,metrics.est,"MSE"),B135:FO135,0)+1)))</f>
        <v>#NAME?</v>
      </c>
      <c r="FW135" s="1" t="e" cm="1">
        <f t="array" aca="1" ref="FW135" ca="1">CONCATENATE(INDIRECT(ADDRESS(1,MATCH(_xlfn.MAXIFS(B135:FO135,metrics.est,"R"),B135:FO135,0)+1)), ", ", INDIRECT(ADDRESS(2,MATCH(_xlfn.MAXIFS(B135:FO135,metrics.est,"R"),B135:FO135,0)+1)))</f>
        <v>#NAME?</v>
      </c>
      <c r="FX135" s="1" t="e" cm="1">
        <f t="array" aca="1" ref="FX135" ca="1">CONCATENATE(INDIRECT(ADDRESS(1,MATCH(_xlfn.MAXIFS(B135:FO135,metrics.est,"Coverage"),B135:FO135,0)+1)), ", ", INDIRECT(ADDRESS(2,MATCH(_xlfn.MAXIFS(B135:FO135,metrics.est,"Coverage"),B135:FO135,0)+1)))</f>
        <v>#NAME?</v>
      </c>
      <c r="FY135" s="1" t="e" cm="1">
        <f t="array" aca="1" ref="FY135" ca="1">CONCATENATE(INDIRECT(ADDRESS(1,MATCH(_xlfn.MINIFS(B135:FO135,metrics.est,"Time"),B135:FO135,0)+1)), ", ", INDIRECT(ADDRESS(2,MATCH(_xlfn.MINIFS(B135:FO135,metrics.est,"Time"),B135:FO135,0)+1)))</f>
        <v>#NAME?</v>
      </c>
    </row>
    <row r="136" spans="1:181" x14ac:dyDescent="0.3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>
        <v>0.70089999999999997</v>
      </c>
      <c r="BP136" s="5">
        <v>0.84130000000000005</v>
      </c>
      <c r="BQ136" s="5">
        <v>8.2299999999999998E-2</v>
      </c>
      <c r="BR136" s="5">
        <v>0.72450000000000003</v>
      </c>
      <c r="BS136" s="5">
        <v>2.0999999999999999E-3</v>
      </c>
      <c r="BT136" s="4">
        <v>0.60960000000000003</v>
      </c>
      <c r="BU136" s="4">
        <v>0.65300000000000002</v>
      </c>
      <c r="BV136" s="4">
        <v>0.2203</v>
      </c>
      <c r="BW136" s="4">
        <v>0.9204</v>
      </c>
      <c r="BX136" s="4">
        <v>1.6400000000000001E-2</v>
      </c>
      <c r="BY136" s="5">
        <v>0.61109999999999998</v>
      </c>
      <c r="BZ136" s="5">
        <v>0.65310000000000001</v>
      </c>
      <c r="CA136" s="5">
        <v>0.22570000000000001</v>
      </c>
      <c r="CB136" s="5">
        <v>0.90269999999999995</v>
      </c>
      <c r="CC136" s="5">
        <v>1.0500000000000001E-2</v>
      </c>
      <c r="CD136" s="4">
        <v>0.61699999999999999</v>
      </c>
      <c r="CE136" s="4">
        <v>0.65900000000000003</v>
      </c>
      <c r="CF136" s="4">
        <v>0.2104</v>
      </c>
      <c r="CG136" s="4">
        <v>0.88009999999999999</v>
      </c>
      <c r="CH136" s="4">
        <v>7.6E-3</v>
      </c>
      <c r="CI136" s="5">
        <v>0.63109999999999999</v>
      </c>
      <c r="CJ136" s="5">
        <v>0.68489999999999995</v>
      </c>
      <c r="CK136" s="5">
        <v>0.1749</v>
      </c>
      <c r="CL136" s="5">
        <v>0.83989999999999998</v>
      </c>
      <c r="CM136" s="5">
        <v>4.7000000000000002E-3</v>
      </c>
      <c r="CN136" s="4">
        <v>0.70330000000000004</v>
      </c>
      <c r="CO136" s="4">
        <v>0.84540000000000004</v>
      </c>
      <c r="CP136" s="4">
        <v>0.09</v>
      </c>
      <c r="CQ136" s="4">
        <v>0.72519999999999996</v>
      </c>
      <c r="CR136" s="4">
        <v>1.6999999999999999E-3</v>
      </c>
      <c r="CS136" s="5">
        <v>0.61280000000000001</v>
      </c>
      <c r="CT136" s="5">
        <v>0.65720000000000001</v>
      </c>
      <c r="CU136" s="5">
        <v>0.2213</v>
      </c>
      <c r="CV136" s="5">
        <v>0.91839999999999999</v>
      </c>
      <c r="CW136" s="5">
        <v>1.37E-2</v>
      </c>
      <c r="CX136" s="4">
        <v>0.61229999999999996</v>
      </c>
      <c r="CY136" s="4">
        <v>0.65210000000000001</v>
      </c>
      <c r="CZ136" s="4">
        <v>0.23069999999999999</v>
      </c>
      <c r="DA136" s="4">
        <v>0.90300000000000002</v>
      </c>
      <c r="DB136" s="4">
        <v>8.8000000000000005E-3</v>
      </c>
      <c r="DC136" s="5">
        <v>0.61699999999999999</v>
      </c>
      <c r="DD136" s="5">
        <v>0.65900000000000003</v>
      </c>
      <c r="DE136" s="5">
        <v>0.21229999999999999</v>
      </c>
      <c r="DF136" s="5">
        <v>0.87880000000000003</v>
      </c>
      <c r="DG136" s="5">
        <v>7.1000000000000004E-3</v>
      </c>
      <c r="DH136" s="4">
        <v>0.63119999999999998</v>
      </c>
      <c r="DI136" s="4">
        <v>0.68659999999999999</v>
      </c>
      <c r="DJ136" s="4">
        <v>0.1759</v>
      </c>
      <c r="DK136" s="4">
        <v>0.84050000000000002</v>
      </c>
      <c r="DL136" s="4">
        <v>3.8999999999999998E-3</v>
      </c>
      <c r="DM136" s="5">
        <v>0.70140000000000002</v>
      </c>
      <c r="DN136" s="5">
        <v>0.84319999999999995</v>
      </c>
      <c r="DO136" s="5">
        <v>8.6499999999999994E-2</v>
      </c>
      <c r="DP136" s="5">
        <v>0.72550000000000003</v>
      </c>
      <c r="DQ136" s="5">
        <v>1.2999999999999999E-3</v>
      </c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>
        <v>0.63100000000000001</v>
      </c>
      <c r="EH136" s="5">
        <v>0.68430000000000002</v>
      </c>
      <c r="EI136" s="5">
        <v>0.17610000000000001</v>
      </c>
      <c r="EJ136" s="5">
        <v>0.84050000000000002</v>
      </c>
      <c r="EK136" s="5">
        <v>4.1000000000000003E-3</v>
      </c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>
        <v>0.63090000000000002</v>
      </c>
      <c r="FG136" s="4">
        <v>0.68400000000000005</v>
      </c>
      <c r="FH136" s="4">
        <v>0.17630000000000001</v>
      </c>
      <c r="FI136" s="4">
        <v>0.84099999999999997</v>
      </c>
      <c r="FJ136" s="4">
        <v>2.3999999999999998E-3</v>
      </c>
      <c r="FK136" s="5"/>
      <c r="FL136" s="5"/>
      <c r="FM136" s="5"/>
      <c r="FN136" s="5"/>
      <c r="FO136" s="5"/>
      <c r="FP136" s="4">
        <f t="shared" si="26"/>
        <v>0.63124999999999998</v>
      </c>
      <c r="FQ136" s="4">
        <f t="shared" si="7"/>
        <v>0.69045714285714299</v>
      </c>
      <c r="FR136" s="4">
        <f t="shared" si="8"/>
        <v>0.18966785714285714</v>
      </c>
      <c r="FS136" s="4">
        <f t="shared" si="9"/>
        <v>0.85659642857142859</v>
      </c>
      <c r="FT136" s="4">
        <f t="shared" si="10"/>
        <v>6.9392857142857129E-3</v>
      </c>
      <c r="FU136" s="1" t="e" cm="1">
        <f t="array" aca="1" ref="FU136" ca="1">CONCATENATE(INDIRECT(ADDRESS(1,MATCH(_xlfn.MINIFS(B136:FO136,metrics.est,"MAE"),B136:FO136,0)+1)), ", ", INDIRECT(ADDRESS(2,MATCH(_xlfn.MINIFS(B136:FO136,metrics.est,"MAE"),B136:FO136,0)+1)))</f>
        <v>#NAME?</v>
      </c>
      <c r="FV136" s="1" t="e" cm="1">
        <f t="array" aca="1" ref="FV136" ca="1">CONCATENATE(INDIRECT(ADDRESS(1,MATCH(_xlfn.MINIFS(B136:FO136,metrics.est,"MSE"),B136:FO136,0)+1)), ", ", INDIRECT(ADDRESS(2,MATCH(_xlfn.MINIFS(B136:FO136,metrics.est,"MSE"),B136:FO136,0)+1)))</f>
        <v>#NAME?</v>
      </c>
      <c r="FW136" s="1" t="e" cm="1">
        <f t="array" aca="1" ref="FW136" ca="1">CONCATENATE(INDIRECT(ADDRESS(1,MATCH(_xlfn.MAXIFS(B136:FO136,metrics.est,"R"),B136:FO136,0)+1)), ", ", INDIRECT(ADDRESS(2,MATCH(_xlfn.MAXIFS(B136:FO136,metrics.est,"R"),B136:FO136,0)+1)))</f>
        <v>#NAME?</v>
      </c>
      <c r="FX136" s="1" t="e" cm="1">
        <f t="array" aca="1" ref="FX136" ca="1">CONCATENATE(INDIRECT(ADDRESS(1,MATCH(_xlfn.MAXIFS(B136:FO136,metrics.est,"Coverage"),B136:FO136,0)+1)), ", ", INDIRECT(ADDRESS(2,MATCH(_xlfn.MAXIFS(B136:FO136,metrics.est,"Coverage"),B136:FO136,0)+1)))</f>
        <v>#NAME?</v>
      </c>
      <c r="FY136" s="1" t="e" cm="1">
        <f t="array" aca="1" ref="FY136" ca="1">CONCATENATE(INDIRECT(ADDRESS(1,MATCH(_xlfn.MINIFS(B136:FO136,metrics.est,"Time"),B136:FO136,0)+1)), ", ", INDIRECT(ADDRESS(2,MATCH(_xlfn.MINIFS(B136:FO136,metrics.est,"Time"),B136:FO136,0)+1)))</f>
        <v>#NAME?</v>
      </c>
    </row>
    <row r="137" spans="1:181" x14ac:dyDescent="0.3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>
        <v>0.71030000000000004</v>
      </c>
      <c r="BP137" s="5">
        <v>0.86970000000000003</v>
      </c>
      <c r="BQ137" s="5">
        <v>7.9000000000000001E-2</v>
      </c>
      <c r="BR137" s="5">
        <v>0.70799999999999996</v>
      </c>
      <c r="BS137" s="5">
        <v>5.3E-3</v>
      </c>
      <c r="BT137" s="4">
        <v>0.60960000000000003</v>
      </c>
      <c r="BU137" s="4">
        <v>0.65080000000000005</v>
      </c>
      <c r="BV137" s="4">
        <v>0.21</v>
      </c>
      <c r="BW137" s="4">
        <v>0.8972</v>
      </c>
      <c r="BX137" s="4">
        <v>5.2200000000000003E-2</v>
      </c>
      <c r="BY137" s="5">
        <v>0.61250000000000004</v>
      </c>
      <c r="BZ137" s="5">
        <v>0.65339999999999998</v>
      </c>
      <c r="CA137" s="5">
        <v>0.21529999999999999</v>
      </c>
      <c r="CB137" s="5">
        <v>0.87980000000000003</v>
      </c>
      <c r="CC137" s="5">
        <v>3.3099999999999997E-2</v>
      </c>
      <c r="CD137" s="4">
        <v>0.61739999999999995</v>
      </c>
      <c r="CE137" s="4">
        <v>0.65759999999999996</v>
      </c>
      <c r="CF137" s="4">
        <v>0.18920000000000001</v>
      </c>
      <c r="CG137" s="4">
        <v>0.8569</v>
      </c>
      <c r="CH137" s="4">
        <v>2.3E-2</v>
      </c>
      <c r="CI137" s="5">
        <v>0.63539999999999996</v>
      </c>
      <c r="CJ137" s="5">
        <v>0.69269999999999998</v>
      </c>
      <c r="CK137" s="5">
        <v>0.1555</v>
      </c>
      <c r="CL137" s="5">
        <v>0.82230000000000003</v>
      </c>
      <c r="CM137" s="5">
        <v>1.37E-2</v>
      </c>
      <c r="CN137" s="4">
        <v>0.71299999999999997</v>
      </c>
      <c r="CO137" s="4">
        <v>0.87390000000000001</v>
      </c>
      <c r="CP137" s="4">
        <v>8.3799999999999999E-2</v>
      </c>
      <c r="CQ137" s="4">
        <v>0.70960000000000001</v>
      </c>
      <c r="CR137" s="4">
        <v>4.4999999999999997E-3</v>
      </c>
      <c r="CS137" s="5">
        <v>0.61270000000000002</v>
      </c>
      <c r="CT137" s="5">
        <v>0.65359999999999996</v>
      </c>
      <c r="CU137" s="5">
        <v>0.20269999999999999</v>
      </c>
      <c r="CV137" s="5">
        <v>0.89480000000000004</v>
      </c>
      <c r="CW137" s="5">
        <v>4.4200000000000003E-2</v>
      </c>
      <c r="CX137" s="4">
        <v>0.61280000000000001</v>
      </c>
      <c r="CY137" s="4">
        <v>0.65039999999999998</v>
      </c>
      <c r="CZ137" s="4">
        <v>0.2127</v>
      </c>
      <c r="DA137" s="4">
        <v>0.87929999999999997</v>
      </c>
      <c r="DB137" s="4">
        <v>2.76E-2</v>
      </c>
      <c r="DC137" s="5">
        <v>0.61699999999999999</v>
      </c>
      <c r="DD137" s="5">
        <v>0.65690000000000004</v>
      </c>
      <c r="DE137" s="5">
        <v>0.19900000000000001</v>
      </c>
      <c r="DF137" s="5">
        <v>0.85580000000000001</v>
      </c>
      <c r="DG137" s="5">
        <v>2.0500000000000001E-2</v>
      </c>
      <c r="DH137" s="4">
        <v>0.6351</v>
      </c>
      <c r="DI137" s="4">
        <v>0.69359999999999999</v>
      </c>
      <c r="DJ137" s="4">
        <v>0.1507</v>
      </c>
      <c r="DK137" s="4">
        <v>0.82169999999999999</v>
      </c>
      <c r="DL137" s="4">
        <v>1.17E-2</v>
      </c>
      <c r="DM137" s="5">
        <v>0.71130000000000004</v>
      </c>
      <c r="DN137" s="5">
        <v>0.87229999999999996</v>
      </c>
      <c r="DO137" s="5">
        <v>7.8200000000000006E-2</v>
      </c>
      <c r="DP137" s="5">
        <v>0.70889999999999997</v>
      </c>
      <c r="DQ137" s="5">
        <v>3.3E-3</v>
      </c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>
        <v>0.63480000000000003</v>
      </c>
      <c r="EH137" s="5">
        <v>0.6915</v>
      </c>
      <c r="EI137" s="5">
        <v>0.15310000000000001</v>
      </c>
      <c r="EJ137" s="5">
        <v>0.8216</v>
      </c>
      <c r="EK137" s="5">
        <v>1.0999999999999999E-2</v>
      </c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>
        <v>0.63529999999999998</v>
      </c>
      <c r="FG137" s="4">
        <v>0.69220000000000004</v>
      </c>
      <c r="FH137" s="4">
        <v>0.15390000000000001</v>
      </c>
      <c r="FI137" s="4">
        <v>0.82230000000000003</v>
      </c>
      <c r="FJ137" s="4">
        <v>5.7999999999999996E-3</v>
      </c>
      <c r="FK137" s="5"/>
      <c r="FL137" s="5"/>
      <c r="FM137" s="5"/>
      <c r="FN137" s="5"/>
      <c r="FO137" s="5"/>
      <c r="FP137" s="4">
        <f t="shared" si="26"/>
        <v>0.63428928571428578</v>
      </c>
      <c r="FQ137" s="4">
        <f t="shared" si="7"/>
        <v>0.69646071428571432</v>
      </c>
      <c r="FR137" s="4">
        <f t="shared" si="8"/>
        <v>0.17415357142857144</v>
      </c>
      <c r="FS137" s="4">
        <f t="shared" si="9"/>
        <v>0.83571785714285707</v>
      </c>
      <c r="FT137" s="4">
        <f t="shared" si="10"/>
        <v>2.0210714285714294E-2</v>
      </c>
      <c r="FU137" s="1" t="e" cm="1">
        <f t="array" aca="1" ref="FU137" ca="1">CONCATENATE(INDIRECT(ADDRESS(1,MATCH(_xlfn.MINIFS(B137:FO137,metrics.est,"MAE"),B137:FO137,0)+1)), ", ", INDIRECT(ADDRESS(2,MATCH(_xlfn.MINIFS(B137:FO137,metrics.est,"MAE"),B137:FO137,0)+1)))</f>
        <v>#NAME?</v>
      </c>
      <c r="FV137" s="1" t="e" cm="1">
        <f t="array" aca="1" ref="FV137" ca="1">CONCATENATE(INDIRECT(ADDRESS(1,MATCH(_xlfn.MINIFS(B137:FO137,metrics.est,"MSE"),B137:FO137,0)+1)), ", ", INDIRECT(ADDRESS(2,MATCH(_xlfn.MINIFS(B137:FO137,metrics.est,"MSE"),B137:FO137,0)+1)))</f>
        <v>#NAME?</v>
      </c>
      <c r="FW137" s="1" t="e" cm="1">
        <f t="array" aca="1" ref="FW137" ca="1">CONCATENATE(INDIRECT(ADDRESS(1,MATCH(_xlfn.MAXIFS(B137:FO137,metrics.est,"R"),B137:FO137,0)+1)), ", ", INDIRECT(ADDRESS(2,MATCH(_xlfn.MAXIFS(B137:FO137,metrics.est,"R"),B137:FO137,0)+1)))</f>
        <v>#NAME?</v>
      </c>
      <c r="FX137" s="1" t="e" cm="1">
        <f t="array" aca="1" ref="FX137" ca="1">CONCATENATE(INDIRECT(ADDRESS(1,MATCH(_xlfn.MAXIFS(B137:FO137,metrics.est,"Coverage"),B137:FO137,0)+1)), ", ", INDIRECT(ADDRESS(2,MATCH(_xlfn.MAXIFS(B137:FO137,metrics.est,"Coverage"),B137:FO137,0)+1)))</f>
        <v>#NAME?</v>
      </c>
      <c r="FY137" s="1" t="e" cm="1">
        <f t="array" aca="1" ref="FY137" ca="1">CONCATENATE(INDIRECT(ADDRESS(1,MATCH(_xlfn.MINIFS(B137:FO137,metrics.est,"Time"),B137:FO137,0)+1)), ", ", INDIRECT(ADDRESS(2,MATCH(_xlfn.MINIFS(B137:FO137,metrics.est,"Time"),B137:FO137,0)+1)))</f>
        <v>#NAME?</v>
      </c>
    </row>
    <row r="138" spans="1:181" x14ac:dyDescent="0.3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>
        <v>0.70430000000000004</v>
      </c>
      <c r="BP138" s="5">
        <v>0.85540000000000005</v>
      </c>
      <c r="BQ138" s="5">
        <v>8.1199999999999994E-2</v>
      </c>
      <c r="BR138" s="5">
        <v>0.71970000000000001</v>
      </c>
      <c r="BS138" s="5">
        <v>5.8999999999999999E-3</v>
      </c>
      <c r="BT138" s="4">
        <v>0.61229999999999996</v>
      </c>
      <c r="BU138" s="4">
        <v>0.65920000000000001</v>
      </c>
      <c r="BV138" s="4">
        <v>0.2109</v>
      </c>
      <c r="BW138" s="4">
        <v>0.91220000000000001</v>
      </c>
      <c r="BX138" s="4">
        <v>5.91E-2</v>
      </c>
      <c r="BY138" s="5">
        <v>0.61339999999999995</v>
      </c>
      <c r="BZ138" s="5">
        <v>0.65759999999999996</v>
      </c>
      <c r="CA138" s="5">
        <v>0.21629999999999999</v>
      </c>
      <c r="CB138" s="5">
        <v>0.89419999999999999</v>
      </c>
      <c r="CC138" s="5">
        <v>3.6999999999999998E-2</v>
      </c>
      <c r="CD138" s="4">
        <v>0.61880000000000002</v>
      </c>
      <c r="CE138" s="4">
        <v>0.66269999999999996</v>
      </c>
      <c r="CF138" s="4">
        <v>0.19370000000000001</v>
      </c>
      <c r="CG138" s="4">
        <v>0.87319999999999998</v>
      </c>
      <c r="CH138" s="4">
        <v>2.5899999999999999E-2</v>
      </c>
      <c r="CI138" s="5">
        <v>0.6331</v>
      </c>
      <c r="CJ138" s="5">
        <v>0.69079999999999997</v>
      </c>
      <c r="CK138" s="5">
        <v>0.1699</v>
      </c>
      <c r="CL138" s="5">
        <v>0.83650000000000002</v>
      </c>
      <c r="CM138" s="5">
        <v>1.52E-2</v>
      </c>
      <c r="CN138" s="4">
        <v>0.70760000000000001</v>
      </c>
      <c r="CO138" s="4">
        <v>0.86050000000000004</v>
      </c>
      <c r="CP138" s="4">
        <v>8.7599999999999997E-2</v>
      </c>
      <c r="CQ138" s="4">
        <v>0.72060000000000002</v>
      </c>
      <c r="CR138" s="4">
        <v>5.1999999999999998E-3</v>
      </c>
      <c r="CS138" s="5">
        <v>0.61499999999999999</v>
      </c>
      <c r="CT138" s="5">
        <v>0.66080000000000005</v>
      </c>
      <c r="CU138" s="5">
        <v>0.1968</v>
      </c>
      <c r="CV138" s="5">
        <v>0.90880000000000005</v>
      </c>
      <c r="CW138" s="5">
        <v>4.82E-2</v>
      </c>
      <c r="CX138" s="4">
        <v>0.61439999999999995</v>
      </c>
      <c r="CY138" s="4">
        <v>0.65510000000000002</v>
      </c>
      <c r="CZ138" s="4">
        <v>0.21579999999999999</v>
      </c>
      <c r="DA138" s="4">
        <v>0.89429999999999998</v>
      </c>
      <c r="DB138" s="4">
        <v>3.1E-2</v>
      </c>
      <c r="DC138" s="5">
        <v>0.61919999999999997</v>
      </c>
      <c r="DD138" s="5">
        <v>0.66420000000000001</v>
      </c>
      <c r="DE138" s="5">
        <v>0.2026</v>
      </c>
      <c r="DF138" s="5">
        <v>0.87180000000000002</v>
      </c>
      <c r="DG138" s="5">
        <v>2.3099999999999999E-2</v>
      </c>
      <c r="DH138" s="4">
        <v>0.63349999999999995</v>
      </c>
      <c r="DI138" s="4">
        <v>0.69340000000000002</v>
      </c>
      <c r="DJ138" s="4">
        <v>0.1636</v>
      </c>
      <c r="DK138" s="4">
        <v>0.83579999999999999</v>
      </c>
      <c r="DL138" s="4">
        <v>1.3100000000000001E-2</v>
      </c>
      <c r="DM138" s="5">
        <v>0.7056</v>
      </c>
      <c r="DN138" s="5">
        <v>0.85829999999999995</v>
      </c>
      <c r="DO138" s="5">
        <v>8.2100000000000006E-2</v>
      </c>
      <c r="DP138" s="5">
        <v>0.72030000000000005</v>
      </c>
      <c r="DQ138" s="5">
        <v>3.7000000000000002E-3</v>
      </c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>
        <v>0.63319999999999999</v>
      </c>
      <c r="EH138" s="5">
        <v>0.69099999999999995</v>
      </c>
      <c r="EI138" s="5">
        <v>0.16520000000000001</v>
      </c>
      <c r="EJ138" s="5">
        <v>0.83599999999999997</v>
      </c>
      <c r="EK138" s="5">
        <v>1.24E-2</v>
      </c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>
        <v>0.63339999999999996</v>
      </c>
      <c r="FG138" s="4">
        <v>0.69120000000000004</v>
      </c>
      <c r="FH138" s="4">
        <v>0.16589999999999999</v>
      </c>
      <c r="FI138" s="4">
        <v>0.83660000000000001</v>
      </c>
      <c r="FJ138" s="4">
        <v>6.7999999999999996E-3</v>
      </c>
      <c r="FK138" s="5"/>
      <c r="FL138" s="5"/>
      <c r="FM138" s="5"/>
      <c r="FN138" s="5"/>
      <c r="FO138" s="5"/>
      <c r="FP138" s="4">
        <f t="shared" si="26"/>
        <v>0.63372142857142855</v>
      </c>
      <c r="FQ138" s="4">
        <f t="shared" ref="FQ138" si="27">AVERAGEIFS(B138:FO138,metrics.est,"MSE")</f>
        <v>0.69703928571428564</v>
      </c>
      <c r="FR138" s="4">
        <f t="shared" ref="FR138" si="28">AVERAGEIFS(B138:FO138,metrics.est,"R")</f>
        <v>0.17860000000000004</v>
      </c>
      <c r="FS138" s="4">
        <f t="shared" ref="FS138" si="29">AVERAGEIFS(B138:FO138,metrics.est,"Coverage")</f>
        <v>0.84998214285714291</v>
      </c>
      <c r="FT138" s="4">
        <f t="shared" ref="FT138" si="30">AVERAGEIFS(B138:FO138,metrics.est,"Time")</f>
        <v>2.272142857142857E-2</v>
      </c>
      <c r="FU138" s="1" t="e" cm="1">
        <f t="array" aca="1" ref="FU138" ca="1">CONCATENATE(INDIRECT(ADDRESS(1,MATCH(_xlfn.MINIFS(B138:FO138,metrics.est,"MAE"),B138:FO138,0)+1)), ", ", INDIRECT(ADDRESS(2,MATCH(_xlfn.MINIFS(B138:FO138,metrics.est,"MAE"),B138:FO138,0)+1)))</f>
        <v>#NAME?</v>
      </c>
      <c r="FV138" s="1" t="e" cm="1">
        <f t="array" aca="1" ref="FV138" ca="1">CONCATENATE(INDIRECT(ADDRESS(1,MATCH(_xlfn.MINIFS(B138:FO138,metrics.est,"MSE"),B138:FO138,0)+1)), ", ", INDIRECT(ADDRESS(2,MATCH(_xlfn.MINIFS(B138:FO138,metrics.est,"MSE"),B138:FO138,0)+1)))</f>
        <v>#NAME?</v>
      </c>
      <c r="FW138" s="1" t="e" cm="1">
        <f t="array" aca="1" ref="FW138" ca="1">CONCATENATE(INDIRECT(ADDRESS(1,MATCH(_xlfn.MAXIFS(B138:FO138,metrics.est,"R"),B138:FO138,0)+1)), ", ", INDIRECT(ADDRESS(2,MATCH(_xlfn.MAXIFS(B138:FO138,metrics.est,"R"),B138:FO138,0)+1)))</f>
        <v>#NAME?</v>
      </c>
      <c r="FX138" s="1" t="e" cm="1">
        <f t="array" aca="1" ref="FX138" ca="1">CONCATENATE(INDIRECT(ADDRESS(1,MATCH(_xlfn.MAXIFS(B138:FO138,metrics.est,"Coverage"),B138:FO138,0)+1)), ", ", INDIRECT(ADDRESS(2,MATCH(_xlfn.MAXIFS(B138:FO138,metrics.est,"Coverage"),B138:FO138,0)+1)))</f>
        <v>#NAME?</v>
      </c>
      <c r="FY138" s="1" t="e" cm="1">
        <f t="array" aca="1" ref="FY138" ca="1">CONCATENATE(INDIRECT(ADDRESS(1,MATCH(_xlfn.MINIFS(B138:FO138,metrics.est,"Time"),B138:FO138,0)+1)), ", ", INDIRECT(ADDRESS(2,MATCH(_xlfn.MINIFS(B138:FO138,metrics.est,"Time"),B138:FO138,0)+1)))</f>
        <v>#NAME?</v>
      </c>
    </row>
    <row r="139" spans="1:181" x14ac:dyDescent="0.3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>
        <v>0.70430000000000004</v>
      </c>
      <c r="BP139" s="5">
        <v>0.85670000000000002</v>
      </c>
      <c r="BQ139" s="5">
        <v>8.2199999999999995E-2</v>
      </c>
      <c r="BR139" s="5">
        <v>0.71950000000000003</v>
      </c>
      <c r="BS139" s="5">
        <v>5.7000000000000002E-3</v>
      </c>
      <c r="BT139" s="4">
        <v>0.61270000000000002</v>
      </c>
      <c r="BU139" s="4">
        <v>0.66080000000000005</v>
      </c>
      <c r="BV139" s="4">
        <v>0.20569999999999999</v>
      </c>
      <c r="BW139" s="4">
        <v>0.9123</v>
      </c>
      <c r="BX139" s="4">
        <v>5.9799999999999999E-2</v>
      </c>
      <c r="BY139" s="5">
        <v>0.61399999999999999</v>
      </c>
      <c r="BZ139" s="5">
        <v>0.65990000000000004</v>
      </c>
      <c r="CA139" s="5">
        <v>0.21299999999999999</v>
      </c>
      <c r="CB139" s="5">
        <v>0.89380000000000004</v>
      </c>
      <c r="CC139" s="5">
        <v>3.7100000000000001E-2</v>
      </c>
      <c r="CD139" s="4">
        <v>0.61950000000000005</v>
      </c>
      <c r="CE139" s="4">
        <v>0.66539999999999999</v>
      </c>
      <c r="CF139" s="4">
        <v>0.1903</v>
      </c>
      <c r="CG139" s="4">
        <v>0.87319999999999998</v>
      </c>
      <c r="CH139" s="4">
        <v>2.6200000000000001E-2</v>
      </c>
      <c r="CI139" s="5">
        <v>0.6331</v>
      </c>
      <c r="CJ139" s="5">
        <v>0.69220000000000004</v>
      </c>
      <c r="CK139" s="5">
        <v>0.16669999999999999</v>
      </c>
      <c r="CL139" s="5">
        <v>0.83660000000000001</v>
      </c>
      <c r="CM139" s="5">
        <v>1.6E-2</v>
      </c>
      <c r="CN139" s="4">
        <v>0.70740000000000003</v>
      </c>
      <c r="CO139" s="4">
        <v>0.86150000000000004</v>
      </c>
      <c r="CP139" s="4">
        <v>8.7099999999999997E-2</v>
      </c>
      <c r="CQ139" s="4">
        <v>0.72050000000000003</v>
      </c>
      <c r="CR139" s="4">
        <v>5.1000000000000004E-3</v>
      </c>
      <c r="CS139" s="5">
        <v>0.61550000000000005</v>
      </c>
      <c r="CT139" s="5">
        <v>0.66279999999999994</v>
      </c>
      <c r="CU139" s="5">
        <v>0.19650000000000001</v>
      </c>
      <c r="CV139" s="5">
        <v>0.90859999999999996</v>
      </c>
      <c r="CW139" s="5">
        <v>4.8000000000000001E-2</v>
      </c>
      <c r="CX139" s="4">
        <v>0.61499999999999999</v>
      </c>
      <c r="CY139" s="4">
        <v>0.65759999999999996</v>
      </c>
      <c r="CZ139" s="4">
        <v>0.21160000000000001</v>
      </c>
      <c r="DA139" s="4">
        <v>0.89459999999999995</v>
      </c>
      <c r="DB139" s="4">
        <v>3.09E-2</v>
      </c>
      <c r="DC139" s="5">
        <v>0.61980000000000002</v>
      </c>
      <c r="DD139" s="5">
        <v>0.66669999999999996</v>
      </c>
      <c r="DE139" s="5">
        <v>0.19839999999999999</v>
      </c>
      <c r="DF139" s="5">
        <v>0.872</v>
      </c>
      <c r="DG139" s="5">
        <v>2.2800000000000001E-2</v>
      </c>
      <c r="DH139" s="4">
        <v>0.63380000000000003</v>
      </c>
      <c r="DI139" s="4">
        <v>0.6956</v>
      </c>
      <c r="DJ139" s="4">
        <v>0.16059999999999999</v>
      </c>
      <c r="DK139" s="4">
        <v>0.83609999999999995</v>
      </c>
      <c r="DL139" s="4">
        <v>1.2999999999999999E-2</v>
      </c>
      <c r="DM139" s="5">
        <v>0.70550000000000002</v>
      </c>
      <c r="DN139" s="5">
        <v>0.85960000000000003</v>
      </c>
      <c r="DO139" s="5">
        <v>8.1299999999999997E-2</v>
      </c>
      <c r="DP139" s="5">
        <v>0.72009999999999996</v>
      </c>
      <c r="DQ139" s="5">
        <v>3.7000000000000002E-3</v>
      </c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>
        <v>0.63339999999999996</v>
      </c>
      <c r="EH139" s="5">
        <v>0.69269999999999998</v>
      </c>
      <c r="EI139" s="5">
        <v>0.1636</v>
      </c>
      <c r="EJ139" s="5">
        <v>0.83620000000000005</v>
      </c>
      <c r="EK139" s="5">
        <v>1.15E-2</v>
      </c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>
        <v>0.63370000000000004</v>
      </c>
      <c r="FG139" s="4">
        <v>0.69310000000000005</v>
      </c>
      <c r="FH139" s="4">
        <v>0.16389999999999999</v>
      </c>
      <c r="FI139" s="4">
        <v>0.83679999999999999</v>
      </c>
      <c r="FJ139" s="4">
        <v>6.7000000000000002E-3</v>
      </c>
      <c r="FK139" s="5"/>
      <c r="FL139" s="5"/>
      <c r="FM139" s="5"/>
      <c r="FN139" s="5"/>
      <c r="FO139" s="5"/>
      <c r="FP139" s="4">
        <f t="shared" ref="FP139" si="31">AVERAGEIFS(B139:FO139,metrics.est,"MAE")</f>
        <v>0.63411071428571442</v>
      </c>
      <c r="FQ139" s="4">
        <f t="shared" ref="FQ139" si="32">AVERAGEIFS(B139:FO139,metrics.est,"MSE")</f>
        <v>0.6990035714285715</v>
      </c>
      <c r="FR139" s="4">
        <f t="shared" ref="FR139" si="33">AVERAGEIFS(B139:FO139,metrics.est,"R")</f>
        <v>0.17532857142857144</v>
      </c>
      <c r="FS139" s="4">
        <f t="shared" ref="FS139" si="34">AVERAGEIFS(B139:FO139,metrics.est,"Coverage")</f>
        <v>0.85001785714285738</v>
      </c>
      <c r="FT139" s="4">
        <f t="shared" ref="FT139" si="35">AVERAGEIFS(B139:FO139,metrics.est,"Time")</f>
        <v>2.2507142857142864E-2</v>
      </c>
      <c r="FU139" s="1" t="e" cm="1">
        <f t="array" aca="1" ref="FU139" ca="1">CONCATENATE(INDIRECT(ADDRESS(1,MATCH(_xlfn.MINIFS(B139:FO139,metrics.est,"MAE"),B139:FO139,0)+1)), ", ", INDIRECT(ADDRESS(2,MATCH(_xlfn.MINIFS(B139:FO139,metrics.est,"MAE"),B139:FO139,0)+1)))</f>
        <v>#NAME?</v>
      </c>
      <c r="FV139" s="1" t="e" cm="1">
        <f t="array" aca="1" ref="FV139" ca="1">CONCATENATE(INDIRECT(ADDRESS(1,MATCH(_xlfn.MINIFS(B139:FO139,metrics.est,"MSE"),B139:FO139,0)+1)), ", ", INDIRECT(ADDRESS(2,MATCH(_xlfn.MINIFS(B139:FO139,metrics.est,"MSE"),B139:FO139,0)+1)))</f>
        <v>#NAME?</v>
      </c>
      <c r="FW139" s="1" t="e" cm="1">
        <f t="array" aca="1" ref="FW139" ca="1">CONCATENATE(INDIRECT(ADDRESS(1,MATCH(_xlfn.MAXIFS(B139:FO139,metrics.est,"R"),B139:FO139,0)+1)), ", ", INDIRECT(ADDRESS(2,MATCH(_xlfn.MAXIFS(B139:FO139,metrics.est,"R"),B139:FO139,0)+1)))</f>
        <v>#NAME?</v>
      </c>
      <c r="FX139" s="1" t="e" cm="1">
        <f t="array" aca="1" ref="FX139" ca="1">CONCATENATE(INDIRECT(ADDRESS(1,MATCH(_xlfn.MAXIFS(B139:FO139,metrics.est,"Coverage"),B139:FO139,0)+1)), ", ", INDIRECT(ADDRESS(2,MATCH(_xlfn.MAXIFS(B139:FO139,metrics.est,"Coverage"),B139:FO139,0)+1)))</f>
        <v>#NAME?</v>
      </c>
      <c r="FY139" s="1" t="e" cm="1">
        <f t="array" aca="1" ref="FY139" ca="1">CONCATENATE(INDIRECT(ADDRESS(1,MATCH(_xlfn.MINIFS(B139:FO139,metrics.est,"Time"),B139:FO139,0)+1)), ", ", INDIRECT(ADDRESS(2,MATCH(_xlfn.MINIFS(B139:FO139,metrics.est,"Time"),B139:FO139,0)+1)))</f>
        <v>#NAME?</v>
      </c>
    </row>
    <row r="140" spans="1:181" x14ac:dyDescent="0.3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>
        <v>0.7087</v>
      </c>
      <c r="BP140" s="5">
        <v>0.86099999999999999</v>
      </c>
      <c r="BQ140" s="5">
        <v>7.9899999999999999E-2</v>
      </c>
      <c r="BR140" s="5">
        <v>0.71840000000000004</v>
      </c>
      <c r="BS140" s="5">
        <v>3.0999999999999999E-3</v>
      </c>
      <c r="BT140" s="4">
        <v>0.61350000000000005</v>
      </c>
      <c r="BU140" s="4">
        <v>0.65959999999999996</v>
      </c>
      <c r="BV140" s="4">
        <v>0.20169999999999999</v>
      </c>
      <c r="BW140" s="4">
        <v>0.91259999999999997</v>
      </c>
      <c r="BX140" s="4">
        <v>2.76E-2</v>
      </c>
      <c r="BY140" s="5">
        <v>0.61470000000000002</v>
      </c>
      <c r="BZ140" s="5">
        <v>0.65900000000000003</v>
      </c>
      <c r="CA140" s="5">
        <v>0.21010000000000001</v>
      </c>
      <c r="CB140" s="5">
        <v>0.89390000000000003</v>
      </c>
      <c r="CC140" s="5">
        <v>1.7500000000000002E-2</v>
      </c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>
        <v>0.63439999999999996</v>
      </c>
      <c r="CJ140" s="5">
        <v>0.69210000000000005</v>
      </c>
      <c r="CK140" s="5">
        <v>0.16339999999999999</v>
      </c>
      <c r="CL140" s="5">
        <v>0.83599999999999997</v>
      </c>
      <c r="CM140" s="5">
        <v>7.3000000000000001E-3</v>
      </c>
      <c r="CN140" s="4">
        <v>0.71189999999999998</v>
      </c>
      <c r="CO140" s="4">
        <v>0.86609999999999998</v>
      </c>
      <c r="CP140" s="4">
        <v>8.5500000000000007E-2</v>
      </c>
      <c r="CQ140" s="4">
        <v>0.71940000000000004</v>
      </c>
      <c r="CR140" s="4">
        <v>2.5000000000000001E-3</v>
      </c>
      <c r="CS140" s="5">
        <v>0.6169</v>
      </c>
      <c r="CT140" s="5">
        <v>0.66269999999999996</v>
      </c>
      <c r="CU140" s="5">
        <v>0.19650000000000001</v>
      </c>
      <c r="CV140" s="5">
        <v>0.90910000000000002</v>
      </c>
      <c r="CW140" s="5">
        <v>2.2800000000000001E-2</v>
      </c>
      <c r="CX140" s="4">
        <v>0.61580000000000001</v>
      </c>
      <c r="CY140" s="4">
        <v>0.65680000000000005</v>
      </c>
      <c r="CZ140" s="4">
        <v>0.20949999999999999</v>
      </c>
      <c r="DA140" s="4">
        <v>0.89429999999999998</v>
      </c>
      <c r="DB140" s="4">
        <v>1.46E-2</v>
      </c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1.0800000000000001E-2</v>
      </c>
      <c r="DH140" s="4">
        <v>0.63470000000000004</v>
      </c>
      <c r="DI140" s="4">
        <v>0.69479999999999997</v>
      </c>
      <c r="DJ140" s="4">
        <v>0.15939999999999999</v>
      </c>
      <c r="DK140" s="4">
        <v>0.83530000000000004</v>
      </c>
      <c r="DL140" s="4">
        <v>6.1000000000000004E-3</v>
      </c>
      <c r="DM140" s="5">
        <v>0.70979999999999999</v>
      </c>
      <c r="DN140" s="5">
        <v>0.86350000000000005</v>
      </c>
      <c r="DO140" s="5">
        <v>8.1000000000000003E-2</v>
      </c>
      <c r="DP140" s="5">
        <v>0.71899999999999997</v>
      </c>
      <c r="DQ140" s="5">
        <v>1.8E-3</v>
      </c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>
        <v>0.63449999999999995</v>
      </c>
      <c r="EH140" s="5">
        <v>0.69220000000000004</v>
      </c>
      <c r="EI140" s="5">
        <v>0.16200000000000001</v>
      </c>
      <c r="EJ140" s="5">
        <v>0.83550000000000002</v>
      </c>
      <c r="EK140" s="5">
        <v>5.5999999999999999E-3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>
        <v>0.63480000000000003</v>
      </c>
      <c r="FG140" s="4">
        <v>0.6925</v>
      </c>
      <c r="FH140" s="4">
        <v>0.1613</v>
      </c>
      <c r="FI140" s="4">
        <v>0.83609999999999995</v>
      </c>
      <c r="FJ140" s="4">
        <v>3.3E-3</v>
      </c>
      <c r="FK140" s="5"/>
      <c r="FL140" s="5"/>
      <c r="FM140" s="5"/>
      <c r="FN140" s="5"/>
      <c r="FO140" s="5"/>
      <c r="FP140" s="4">
        <f t="shared" ref="FP140:FP172" si="36">AVERAGEIFS(B140:FO140,metrics.est,"MAE")</f>
        <v>0.63561785714285712</v>
      </c>
      <c r="FQ140" s="4">
        <f t="shared" ref="FQ140:FQ220" si="37">AVERAGEIFS(B140:FO140,metrics.est,"MSE")</f>
        <v>0.69917857142857154</v>
      </c>
      <c r="FR140" s="4">
        <f t="shared" ref="FR140:FR220" si="38">AVERAGEIFS(B140:FO140,metrics.est,"R")</f>
        <v>0.17393214285714284</v>
      </c>
      <c r="FS140" s="4">
        <f t="shared" ref="FS140:FS220" si="39">AVERAGEIFS(B140:FO140,metrics.est,"Coverage")</f>
        <v>0.8496892857142857</v>
      </c>
      <c r="FT140" s="4">
        <f t="shared" ref="FT140:FT220" si="40">AVERAGEIFS(B140:FO140,metrics.est,"Time")</f>
        <v>1.0550000000000002E-2</v>
      </c>
      <c r="FU140" s="1" t="e" cm="1">
        <f t="array" aca="1" ref="FU140" ca="1">CONCATENATE(INDIRECT(ADDRESS(1,MATCH(_xlfn.MINIFS(B140:FO140,metrics.est,"MAE"),B140:FO140,0)+1)), ", ", INDIRECT(ADDRESS(2,MATCH(_xlfn.MINIFS(B140:FO140,metrics.est,"MAE"),B140:FO140,0)+1)))</f>
        <v>#NAME?</v>
      </c>
      <c r="FV140" s="1" t="e" cm="1">
        <f t="array" aca="1" ref="FV140" ca="1">CONCATENATE(INDIRECT(ADDRESS(1,MATCH(_xlfn.MINIFS(B140:FO140,metrics.est,"MSE"),B140:FO140,0)+1)), ", ", INDIRECT(ADDRESS(2,MATCH(_xlfn.MINIFS(B140:FO140,metrics.est,"MSE"),B140:FO140,0)+1)))</f>
        <v>#NAME?</v>
      </c>
      <c r="FW140" s="1" t="e" cm="1">
        <f t="array" aca="1" ref="FW140" ca="1">CONCATENATE(INDIRECT(ADDRESS(1,MATCH(_xlfn.MAXIFS(B140:FO140,metrics.est,"R"),B140:FO140,0)+1)), ", ", INDIRECT(ADDRESS(2,MATCH(_xlfn.MAXIFS(B140:FO140,metrics.est,"R"),B140:FO140,0)+1)))</f>
        <v>#NAME?</v>
      </c>
      <c r="FX140" s="1" t="e" cm="1">
        <f t="array" aca="1" ref="FX140" ca="1">CONCATENATE(INDIRECT(ADDRESS(1,MATCH(_xlfn.MAXIFS(B140:FO140,metrics.est,"Coverage"),B140:FO140,0)+1)), ", ", INDIRECT(ADDRESS(2,MATCH(_xlfn.MAXIFS(B140:FO140,metrics.est,"Coverage"),B140:FO140,0)+1)))</f>
        <v>#NAME?</v>
      </c>
      <c r="FY140" s="1" t="e" cm="1">
        <f t="array" aca="1" ref="FY140" ca="1">CONCATENATE(INDIRECT(ADDRESS(1,MATCH(_xlfn.MINIFS(B140:FO140,metrics.est,"Time"),B140:FO140,0)+1)), ", ", INDIRECT(ADDRESS(2,MATCH(_xlfn.MINIFS(B140:FO140,metrics.est,"Time"),B140:FO140,0)+1)))</f>
        <v>#NAME?</v>
      </c>
    </row>
    <row r="141" spans="1:181" x14ac:dyDescent="0.3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>
        <v>0.73050000000000004</v>
      </c>
      <c r="BP141" s="5">
        <v>0.91279999999999994</v>
      </c>
      <c r="BQ141" s="5">
        <v>7.5600000000000001E-2</v>
      </c>
      <c r="BR141" s="5">
        <v>0.7611</v>
      </c>
      <c r="BS141" s="5">
        <v>7.4000000000000003E-3</v>
      </c>
      <c r="BT141" s="4">
        <v>0.64039999999999997</v>
      </c>
      <c r="BU141" s="4">
        <v>0.69720000000000004</v>
      </c>
      <c r="BV141" s="4">
        <v>0.13139999999999999</v>
      </c>
      <c r="BW141" s="4">
        <v>0.96260000000000001</v>
      </c>
      <c r="BX141" s="4">
        <v>0.26850000000000002</v>
      </c>
      <c r="BY141" s="5">
        <v>0.64570000000000005</v>
      </c>
      <c r="BZ141" s="5">
        <v>0.71179999999999999</v>
      </c>
      <c r="CA141" s="5">
        <v>0.1527</v>
      </c>
      <c r="CB141" s="5">
        <v>0.9486</v>
      </c>
      <c r="CC141" s="5">
        <v>0.1361</v>
      </c>
      <c r="CD141" s="4">
        <v>0.6573</v>
      </c>
      <c r="CE141" s="4">
        <v>0.73229999999999995</v>
      </c>
      <c r="CF141" s="4">
        <v>0.1399</v>
      </c>
      <c r="CG141" s="4">
        <v>0.93310000000000004</v>
      </c>
      <c r="CH141" s="4">
        <v>7.5399999999999995E-2</v>
      </c>
      <c r="CI141" s="5">
        <v>0.67430000000000001</v>
      </c>
      <c r="CJ141" s="5">
        <v>0.77049999999999996</v>
      </c>
      <c r="CK141" s="5">
        <v>0.11799999999999999</v>
      </c>
      <c r="CL141" s="5">
        <v>0.89780000000000004</v>
      </c>
      <c r="CM141" s="5">
        <v>3.0099999999999998E-2</v>
      </c>
      <c r="CN141" s="4">
        <v>0.73299999999999998</v>
      </c>
      <c r="CO141" s="4">
        <v>0.91900000000000004</v>
      </c>
      <c r="CP141" s="4">
        <v>7.6399999999999996E-2</v>
      </c>
      <c r="CQ141" s="4">
        <v>0.76219999999999999</v>
      </c>
      <c r="CR141" s="4">
        <v>5.4999999999999997E-3</v>
      </c>
      <c r="CS141" s="5">
        <v>0.64549999999999996</v>
      </c>
      <c r="CT141" s="5">
        <v>0.70660000000000001</v>
      </c>
      <c r="CU141" s="5">
        <v>0.1426</v>
      </c>
      <c r="CV141" s="5">
        <v>0.95979999999999999</v>
      </c>
      <c r="CW141" s="5">
        <v>0.21879999999999999</v>
      </c>
      <c r="CX141" s="4">
        <v>0.65059999999999996</v>
      </c>
      <c r="CY141" s="4">
        <v>0.71640000000000004</v>
      </c>
      <c r="CZ141" s="4">
        <v>0.14699999999999999</v>
      </c>
      <c r="DA141" s="4">
        <v>0.94920000000000004</v>
      </c>
      <c r="DB141" s="4">
        <v>0.1163</v>
      </c>
      <c r="DC141" s="5">
        <v>0.65629999999999999</v>
      </c>
      <c r="DD141" s="5">
        <v>0.72970000000000002</v>
      </c>
      <c r="DE141" s="5">
        <v>0.14710000000000001</v>
      </c>
      <c r="DF141" s="5">
        <v>0.93149999999999999</v>
      </c>
      <c r="DG141" s="5">
        <v>8.4900000000000003E-2</v>
      </c>
      <c r="DH141" s="4">
        <v>0.67120000000000002</v>
      </c>
      <c r="DI141" s="4">
        <v>0.7651</v>
      </c>
      <c r="DJ141" s="4">
        <v>0.12470000000000001</v>
      </c>
      <c r="DK141" s="4">
        <v>0.89780000000000004</v>
      </c>
      <c r="DL141" s="4">
        <v>2.5999999999999999E-2</v>
      </c>
      <c r="DM141" s="5">
        <v>0.73309999999999997</v>
      </c>
      <c r="DN141" s="5">
        <v>0.9214</v>
      </c>
      <c r="DO141" s="5">
        <v>7.9699999999999993E-2</v>
      </c>
      <c r="DP141" s="5">
        <v>0.76139999999999997</v>
      </c>
      <c r="DQ141" s="5">
        <v>4.0000000000000001E-3</v>
      </c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>
        <v>0.67279999999999995</v>
      </c>
      <c r="EH141" s="5">
        <v>0.76780000000000004</v>
      </c>
      <c r="EI141" s="5">
        <v>0.1237</v>
      </c>
      <c r="EJ141" s="5">
        <v>0.89780000000000004</v>
      </c>
      <c r="EK141" s="5">
        <v>2.23E-2</v>
      </c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>
        <v>0.67310000000000003</v>
      </c>
      <c r="FG141" s="4">
        <v>0.76759999999999995</v>
      </c>
      <c r="FH141" s="4">
        <v>0.12659999999999999</v>
      </c>
      <c r="FI141" s="4">
        <v>0.89839999999999998</v>
      </c>
      <c r="FJ141" s="4">
        <v>1.2500000000000001E-2</v>
      </c>
      <c r="FK141" s="5"/>
      <c r="FL141" s="5"/>
      <c r="FM141" s="5"/>
      <c r="FN141" s="5"/>
      <c r="FO141" s="5"/>
      <c r="FP141" s="4">
        <f t="shared" si="36"/>
        <v>0.66850714285714297</v>
      </c>
      <c r="FQ141" s="4">
        <f t="shared" si="37"/>
        <v>0.76049642857142874</v>
      </c>
      <c r="FR141" s="4">
        <f t="shared" si="38"/>
        <v>0.1291285714285714</v>
      </c>
      <c r="FS141" s="4">
        <f t="shared" si="39"/>
        <v>0.90534285714285712</v>
      </c>
      <c r="FT141" s="4">
        <f t="shared" si="40"/>
        <v>8.2932142857142857E-2</v>
      </c>
      <c r="FU141" s="1" t="e" cm="1">
        <f t="array" aca="1" ref="FU141" ca="1">CONCATENATE(INDIRECT(ADDRESS(1,MATCH(_xlfn.MINIFS(B141:FO141,metrics.est,"MAE"),B141:FO141,0)+1)), ", ", INDIRECT(ADDRESS(2,MATCH(_xlfn.MINIFS(B141:FO141,metrics.est,"MAE"),B141:FO141,0)+1)))</f>
        <v>#NAME?</v>
      </c>
      <c r="FV141" s="1" t="e" cm="1">
        <f t="array" aca="1" ref="FV141" ca="1">CONCATENATE(INDIRECT(ADDRESS(1,MATCH(_xlfn.MINIFS(B141:FO141,metrics.est,"MSE"),B141:FO141,0)+1)), ", ", INDIRECT(ADDRESS(2,MATCH(_xlfn.MINIFS(B141:FO141,metrics.est,"MSE"),B141:FO141,0)+1)))</f>
        <v>#NAME?</v>
      </c>
      <c r="FW141" s="1" t="e" cm="1">
        <f t="array" aca="1" ref="FW141" ca="1">CONCATENATE(INDIRECT(ADDRESS(1,MATCH(_xlfn.MAXIFS(B141:FO141,metrics.est,"R"),B141:FO141,0)+1)), ", ", INDIRECT(ADDRESS(2,MATCH(_xlfn.MAXIFS(B141:FO141,metrics.est,"R"),B141:FO141,0)+1)))</f>
        <v>#NAME?</v>
      </c>
      <c r="FX141" s="1" t="e" cm="1">
        <f t="array" aca="1" ref="FX141" ca="1">CONCATENATE(INDIRECT(ADDRESS(1,MATCH(_xlfn.MAXIFS(B141:FO141,metrics.est,"Coverage"),B141:FO141,0)+1)), ", ", INDIRECT(ADDRESS(2,MATCH(_xlfn.MAXIFS(B141:FO141,metrics.est,"Coverage"),B141:FO141,0)+1)))</f>
        <v>#NAME?</v>
      </c>
      <c r="FY141" s="1" t="e" cm="1">
        <f t="array" aca="1" ref="FY141" ca="1">CONCATENATE(INDIRECT(ADDRESS(1,MATCH(_xlfn.MINIFS(B141:FO141,metrics.est,"Time"),B141:FO141,0)+1)), ", ", INDIRECT(ADDRESS(2,MATCH(_xlfn.MINIFS(B141:FO141,metrics.est,"Time"),B141:FO141,0)+1)))</f>
        <v>#NAME?</v>
      </c>
    </row>
    <row r="142" spans="1:181" x14ac:dyDescent="0.3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>
        <v>0.7046</v>
      </c>
      <c r="BP142" s="5">
        <v>0.86109999999999998</v>
      </c>
      <c r="BQ142" s="5">
        <v>7.9100000000000004E-2</v>
      </c>
      <c r="BR142" s="5">
        <v>0.70530000000000004</v>
      </c>
      <c r="BS142" s="5">
        <v>5.1999999999999998E-3</v>
      </c>
      <c r="BT142" s="4">
        <v>0.59709999999999996</v>
      </c>
      <c r="BU142" s="4">
        <v>0.61380000000000001</v>
      </c>
      <c r="BV142" s="4">
        <v>0.20119999999999999</v>
      </c>
      <c r="BW142" s="4">
        <v>0.84950000000000003</v>
      </c>
      <c r="BX142" s="4">
        <v>4.4499999999999998E-2</v>
      </c>
      <c r="BY142" s="5">
        <v>0.60040000000000004</v>
      </c>
      <c r="BZ142" s="5">
        <v>0.62039999999999995</v>
      </c>
      <c r="CA142" s="5">
        <v>0.21240000000000001</v>
      </c>
      <c r="CB142" s="5">
        <v>0.83189999999999997</v>
      </c>
      <c r="CC142" s="5">
        <v>2.9100000000000001E-2</v>
      </c>
      <c r="CD142" s="4">
        <v>0.60860000000000003</v>
      </c>
      <c r="CE142" s="4">
        <v>0.63429999999999997</v>
      </c>
      <c r="CF142" s="4">
        <v>0.18459999999999999</v>
      </c>
      <c r="CG142" s="4">
        <v>0.82010000000000005</v>
      </c>
      <c r="CH142" s="4">
        <v>2.0400000000000001E-2</v>
      </c>
      <c r="CI142" s="5">
        <v>0.62970000000000004</v>
      </c>
      <c r="CJ142" s="5">
        <v>0.68130000000000002</v>
      </c>
      <c r="CK142" s="5">
        <v>0.14710000000000001</v>
      </c>
      <c r="CL142" s="5">
        <v>0.80279999999999996</v>
      </c>
      <c r="CM142" s="5">
        <v>1.2800000000000001E-2</v>
      </c>
      <c r="CN142" s="4">
        <v>0.7077</v>
      </c>
      <c r="CO142" s="4">
        <v>0.86639999999999995</v>
      </c>
      <c r="CP142" s="4">
        <v>7.9399999999999998E-2</v>
      </c>
      <c r="CQ142" s="4">
        <v>0.70720000000000005</v>
      </c>
      <c r="CR142" s="4">
        <v>4.4000000000000003E-3</v>
      </c>
      <c r="CS142" s="5">
        <v>0.60099999999999998</v>
      </c>
      <c r="CT142" s="5">
        <v>0.61929999999999996</v>
      </c>
      <c r="CU142" s="5">
        <v>0.2109</v>
      </c>
      <c r="CV142" s="5">
        <v>0.84840000000000004</v>
      </c>
      <c r="CW142" s="5">
        <v>3.6299999999999999E-2</v>
      </c>
      <c r="CX142" s="4">
        <v>0.60119999999999996</v>
      </c>
      <c r="CY142" s="4">
        <v>0.61809999999999998</v>
      </c>
      <c r="CZ142" s="4">
        <v>0.2051</v>
      </c>
      <c r="DA142" s="4">
        <v>0.83189999999999997</v>
      </c>
      <c r="DB142" s="4">
        <v>2.5499999999999998E-2</v>
      </c>
      <c r="DC142" s="5">
        <v>0.60850000000000004</v>
      </c>
      <c r="DD142" s="5">
        <v>0.63380000000000003</v>
      </c>
      <c r="DE142" s="5">
        <v>0.19259999999999999</v>
      </c>
      <c r="DF142" s="5">
        <v>0.81940000000000002</v>
      </c>
      <c r="DG142" s="5">
        <v>1.84E-2</v>
      </c>
      <c r="DH142" s="4">
        <v>0.62970000000000004</v>
      </c>
      <c r="DI142" s="4">
        <v>0.68159999999999998</v>
      </c>
      <c r="DJ142" s="4">
        <v>0.1459</v>
      </c>
      <c r="DK142" s="4">
        <v>0.80200000000000005</v>
      </c>
      <c r="DL142" s="4">
        <v>1.0500000000000001E-2</v>
      </c>
      <c r="DM142" s="5">
        <v>0.70599999999999996</v>
      </c>
      <c r="DN142" s="5">
        <v>0.86419999999999997</v>
      </c>
      <c r="DO142" s="5">
        <v>7.7399999999999997E-2</v>
      </c>
      <c r="DP142" s="5">
        <v>0.70720000000000005</v>
      </c>
      <c r="DQ142" s="5">
        <v>3.2000000000000002E-3</v>
      </c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>
        <v>0.62960000000000005</v>
      </c>
      <c r="EH142" s="5">
        <v>0.68030000000000002</v>
      </c>
      <c r="EI142" s="5">
        <v>0.14419999999999999</v>
      </c>
      <c r="EJ142" s="5">
        <v>0.80200000000000005</v>
      </c>
      <c r="EK142" s="5">
        <v>9.2999999999999992E-3</v>
      </c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>
        <v>0.62970000000000004</v>
      </c>
      <c r="FG142" s="4">
        <v>0.68059999999999998</v>
      </c>
      <c r="FH142" s="4">
        <v>0.14530000000000001</v>
      </c>
      <c r="FI142" s="4">
        <v>0.80300000000000005</v>
      </c>
      <c r="FJ142" s="4">
        <v>5.4000000000000003E-3</v>
      </c>
      <c r="FK142" s="5"/>
      <c r="FL142" s="5"/>
      <c r="FM142" s="5"/>
      <c r="FN142" s="5"/>
      <c r="FO142" s="5"/>
      <c r="FP142" s="4">
        <f t="shared" si="36"/>
        <v>0.62581428571428577</v>
      </c>
      <c r="FQ142" s="4">
        <f t="shared" si="37"/>
        <v>0.67504999999999993</v>
      </c>
      <c r="FR142" s="4">
        <f t="shared" si="38"/>
        <v>0.1684892857142857</v>
      </c>
      <c r="FS142" s="4">
        <f t="shared" si="39"/>
        <v>0.80484642857142863</v>
      </c>
      <c r="FT142" s="4">
        <f t="shared" si="40"/>
        <v>1.7717857142857143E-2</v>
      </c>
      <c r="FU142" s="1" t="e" cm="1">
        <f t="array" aca="1" ref="FU142" ca="1">CONCATENATE(INDIRECT(ADDRESS(1,MATCH(_xlfn.MINIFS(B142:FO142,metrics.est,"MAE"),B142:FO142,0)+1)), ", ", INDIRECT(ADDRESS(2,MATCH(_xlfn.MINIFS(B142:FO142,metrics.est,"MAE"),B142:FO142,0)+1)))</f>
        <v>#NAME?</v>
      </c>
      <c r="FV142" s="1" t="e" cm="1">
        <f t="array" aca="1" ref="FV142" ca="1">CONCATENATE(INDIRECT(ADDRESS(1,MATCH(_xlfn.MINIFS(B142:FO142,metrics.est,"MSE"),B142:FO142,0)+1)), ", ", INDIRECT(ADDRESS(2,MATCH(_xlfn.MINIFS(B142:FO142,metrics.est,"MSE"),B142:FO142,0)+1)))</f>
        <v>#NAME?</v>
      </c>
      <c r="FW142" s="1" t="e" cm="1">
        <f t="array" aca="1" ref="FW142" ca="1">CONCATENATE(INDIRECT(ADDRESS(1,MATCH(_xlfn.MAXIFS(B142:FO142,metrics.est,"R"),B142:FO142,0)+1)), ", ", INDIRECT(ADDRESS(2,MATCH(_xlfn.MAXIFS(B142:FO142,metrics.est,"R"),B142:FO142,0)+1)))</f>
        <v>#NAME?</v>
      </c>
      <c r="FX142" s="1" t="e" cm="1">
        <f t="array" aca="1" ref="FX142" ca="1">CONCATENATE(INDIRECT(ADDRESS(1,MATCH(_xlfn.MAXIFS(B142:FO142,metrics.est,"Coverage"),B142:FO142,0)+1)), ", ", INDIRECT(ADDRESS(2,MATCH(_xlfn.MAXIFS(B142:FO142,metrics.est,"Coverage"),B142:FO142,0)+1)))</f>
        <v>#NAME?</v>
      </c>
      <c r="FY142" s="1" t="e" cm="1">
        <f t="array" aca="1" ref="FY142" ca="1">CONCATENATE(INDIRECT(ADDRESS(1,MATCH(_xlfn.MINIFS(B142:FO142,metrics.est,"Time"),B142:FO142,0)+1)), ", ", INDIRECT(ADDRESS(2,MATCH(_xlfn.MINIFS(B142:FO142,metrics.est,"Time"),B142:FO142,0)+1)))</f>
        <v>#NAME?</v>
      </c>
    </row>
    <row r="143" spans="1:181" x14ac:dyDescent="0.3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>
        <v>0.71050000000000002</v>
      </c>
      <c r="BP143" s="5">
        <v>0.87080000000000002</v>
      </c>
      <c r="BQ143" s="5">
        <v>7.9000000000000001E-2</v>
      </c>
      <c r="BR143" s="5">
        <v>0.70499999999999996</v>
      </c>
      <c r="BS143" s="5">
        <v>3.2000000000000002E-3</v>
      </c>
      <c r="BT143" s="4">
        <v>0.61080000000000001</v>
      </c>
      <c r="BU143" s="4">
        <v>0.65180000000000005</v>
      </c>
      <c r="BV143" s="4">
        <v>0.19750000000000001</v>
      </c>
      <c r="BW143" s="4">
        <v>0.89800000000000002</v>
      </c>
      <c r="BX143" s="4">
        <v>3.7900000000000003E-2</v>
      </c>
      <c r="BY143" s="5">
        <v>0.6139</v>
      </c>
      <c r="BZ143" s="5">
        <v>0.65529999999999999</v>
      </c>
      <c r="CA143" s="5">
        <v>0.2079</v>
      </c>
      <c r="CB143" s="5">
        <v>0.88119999999999998</v>
      </c>
      <c r="CC143" s="5">
        <v>2.3800000000000002E-2</v>
      </c>
      <c r="CD143" s="4">
        <v>0.61939999999999995</v>
      </c>
      <c r="CE143" s="4">
        <v>0.6613</v>
      </c>
      <c r="CF143" s="4">
        <v>0.18459999999999999</v>
      </c>
      <c r="CG143" s="4">
        <v>0.86019999999999996</v>
      </c>
      <c r="CH143" s="4">
        <v>1.4999999999999999E-2</v>
      </c>
      <c r="CI143" s="5">
        <v>0.63519999999999999</v>
      </c>
      <c r="CJ143" s="5">
        <v>0.69359999999999999</v>
      </c>
      <c r="CK143" s="5">
        <v>0.15190000000000001</v>
      </c>
      <c r="CL143" s="5">
        <v>0.82479999999999998</v>
      </c>
      <c r="CM143" s="5">
        <v>9.2999999999999992E-3</v>
      </c>
      <c r="CN143" s="4">
        <v>0.71409999999999996</v>
      </c>
      <c r="CO143" s="4">
        <v>0.87709999999999999</v>
      </c>
      <c r="CP143" s="4">
        <v>7.9299999999999995E-2</v>
      </c>
      <c r="CQ143" s="4">
        <v>0.70589999999999997</v>
      </c>
      <c r="CR143" s="4">
        <v>2.5000000000000001E-3</v>
      </c>
      <c r="CS143" s="5">
        <v>0.61370000000000002</v>
      </c>
      <c r="CT143" s="5">
        <v>0.65310000000000001</v>
      </c>
      <c r="CU143" s="5">
        <v>0.20930000000000001</v>
      </c>
      <c r="CV143" s="5">
        <v>0.89590000000000003</v>
      </c>
      <c r="CW143" s="5">
        <v>3.1300000000000001E-2</v>
      </c>
      <c r="CX143" s="4">
        <v>0.61450000000000005</v>
      </c>
      <c r="CY143" s="4">
        <v>0.65310000000000001</v>
      </c>
      <c r="CZ143" s="4">
        <v>0.20649999999999999</v>
      </c>
      <c r="DA143" s="4">
        <v>0.88129999999999997</v>
      </c>
      <c r="DB143" s="4">
        <v>2.06E-2</v>
      </c>
      <c r="DC143" s="5">
        <v>0.61970000000000003</v>
      </c>
      <c r="DD143" s="5">
        <v>0.66149999999999998</v>
      </c>
      <c r="DE143" s="5">
        <v>0.18990000000000001</v>
      </c>
      <c r="DF143" s="5">
        <v>0.85909999999999997</v>
      </c>
      <c r="DG143" s="5">
        <v>1.4200000000000001E-2</v>
      </c>
      <c r="DH143" s="4">
        <v>0.63560000000000005</v>
      </c>
      <c r="DI143" s="4">
        <v>0.69599999999999995</v>
      </c>
      <c r="DJ143" s="4">
        <v>0.14940000000000001</v>
      </c>
      <c r="DK143" s="4">
        <v>0.8246</v>
      </c>
      <c r="DL143" s="4">
        <v>7.7000000000000002E-3</v>
      </c>
      <c r="DM143" s="5">
        <v>0.71199999999999997</v>
      </c>
      <c r="DN143" s="5">
        <v>0.87419999999999998</v>
      </c>
      <c r="DO143" s="5">
        <v>7.7399999999999997E-2</v>
      </c>
      <c r="DP143" s="5">
        <v>0.70569999999999999</v>
      </c>
      <c r="DQ143" s="5">
        <v>1.9E-3</v>
      </c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>
        <v>0.63490000000000002</v>
      </c>
      <c r="EH143" s="5">
        <v>0.69289999999999996</v>
      </c>
      <c r="EI143" s="5">
        <v>0.15090000000000001</v>
      </c>
      <c r="EJ143" s="5">
        <v>0.82469999999999999</v>
      </c>
      <c r="EK143" s="5">
        <v>6.7000000000000002E-3</v>
      </c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>
        <v>0.63539999999999996</v>
      </c>
      <c r="FG143" s="4">
        <v>0.69369999999999998</v>
      </c>
      <c r="FH143" s="4">
        <v>0.14979999999999999</v>
      </c>
      <c r="FI143" s="4">
        <v>0.82540000000000002</v>
      </c>
      <c r="FJ143" s="4">
        <v>3.8999999999999998E-3</v>
      </c>
      <c r="FK143" s="5"/>
      <c r="FL143" s="5"/>
      <c r="FM143" s="5"/>
      <c r="FN143" s="5"/>
      <c r="FO143" s="5"/>
      <c r="FP143" s="4">
        <f t="shared" si="36"/>
        <v>0.63526071428571418</v>
      </c>
      <c r="FQ143" s="4">
        <f t="shared" si="37"/>
        <v>0.6982357142857144</v>
      </c>
      <c r="FR143" s="4">
        <f t="shared" si="38"/>
        <v>0.16901071428571429</v>
      </c>
      <c r="FS143" s="4">
        <f t="shared" si="39"/>
        <v>0.83741071428571434</v>
      </c>
      <c r="FT143" s="4">
        <f t="shared" si="40"/>
        <v>1.3996428571428573E-2</v>
      </c>
      <c r="FU143" s="1" t="e" cm="1">
        <f t="array" aca="1" ref="FU143" ca="1">CONCATENATE(INDIRECT(ADDRESS(1,MATCH(_xlfn.MINIFS(B143:FO143,metrics.est,"MAE"),B143:FO143,0)+1)), ", ", INDIRECT(ADDRESS(2,MATCH(_xlfn.MINIFS(B143:FO143,metrics.est,"MAE"),B143:FO143,0)+1)))</f>
        <v>#NAME?</v>
      </c>
      <c r="FV143" s="1" t="e" cm="1">
        <f t="array" aca="1" ref="FV143" ca="1">CONCATENATE(INDIRECT(ADDRESS(1,MATCH(_xlfn.MINIFS(B143:FO143,metrics.est,"MSE"),B143:FO143,0)+1)), ", ", INDIRECT(ADDRESS(2,MATCH(_xlfn.MINIFS(B143:FO143,metrics.est,"MSE"),B143:FO143,0)+1)))</f>
        <v>#NAME?</v>
      </c>
      <c r="FW143" s="1" t="e" cm="1">
        <f t="array" aca="1" ref="FW143" ca="1">CONCATENATE(INDIRECT(ADDRESS(1,MATCH(_xlfn.MAXIFS(B143:FO143,metrics.est,"R"),B143:FO143,0)+1)), ", ", INDIRECT(ADDRESS(2,MATCH(_xlfn.MAXIFS(B143:FO143,metrics.est,"R"),B143:FO143,0)+1)))</f>
        <v>#NAME?</v>
      </c>
      <c r="FX143" s="1" t="e" cm="1">
        <f t="array" aca="1" ref="FX143" ca="1">CONCATENATE(INDIRECT(ADDRESS(1,MATCH(_xlfn.MAXIFS(B143:FO143,metrics.est,"Coverage"),B143:FO143,0)+1)), ", ", INDIRECT(ADDRESS(2,MATCH(_xlfn.MAXIFS(B143:FO143,metrics.est,"Coverage"),B143:FO143,0)+1)))</f>
        <v>#NAME?</v>
      </c>
      <c r="FY143" s="1" t="e" cm="1">
        <f t="array" aca="1" ref="FY143" ca="1">CONCATENATE(INDIRECT(ADDRESS(1,MATCH(_xlfn.MINIFS(B143:FO143,metrics.est,"Time"),B143:FO143,0)+1)), ", ", INDIRECT(ADDRESS(2,MATCH(_xlfn.MINIFS(B143:FO143,metrics.est,"Time"),B143:FO143,0)+1)))</f>
        <v>#NAME?</v>
      </c>
    </row>
    <row r="144" spans="1:181" x14ac:dyDescent="0.3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>
        <v>0.71260000000000001</v>
      </c>
      <c r="BP144" s="5">
        <v>0.87409999999999999</v>
      </c>
      <c r="BQ144" s="5">
        <v>7.9500000000000001E-2</v>
      </c>
      <c r="BR144" s="5">
        <v>0.72750000000000004</v>
      </c>
      <c r="BS144" s="5">
        <v>2.7000000000000001E-3</v>
      </c>
      <c r="BT144" s="4">
        <v>0.6109</v>
      </c>
      <c r="BU144" s="4">
        <v>0.64949999999999997</v>
      </c>
      <c r="BV144" s="4">
        <v>0.19800000000000001</v>
      </c>
      <c r="BW144" s="4">
        <v>0.89849999999999997</v>
      </c>
      <c r="BX144" s="4">
        <v>1.84E-2</v>
      </c>
      <c r="BY144" s="5">
        <v>0.61370000000000002</v>
      </c>
      <c r="BZ144" s="5">
        <v>0.65300000000000002</v>
      </c>
      <c r="CA144" s="5">
        <v>0.20949999999999999</v>
      </c>
      <c r="CB144" s="5">
        <v>0.88219999999999998</v>
      </c>
      <c r="CC144" s="5">
        <v>1.3299999999999999E-2</v>
      </c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>
        <v>0.63570000000000004</v>
      </c>
      <c r="CJ144" s="5">
        <v>0.69220000000000004</v>
      </c>
      <c r="CK144" s="5">
        <v>0.15590000000000001</v>
      </c>
      <c r="CL144" s="5">
        <v>0.82820000000000005</v>
      </c>
      <c r="CM144" s="5">
        <v>6.1999999999999998E-3</v>
      </c>
      <c r="CN144" s="4">
        <v>0.71660000000000001</v>
      </c>
      <c r="CO144" s="4">
        <v>0.88129999999999997</v>
      </c>
      <c r="CP144" s="4">
        <v>8.1000000000000003E-2</v>
      </c>
      <c r="CQ144" s="4">
        <v>0.72729999999999995</v>
      </c>
      <c r="CR144" s="4">
        <v>2.3E-3</v>
      </c>
      <c r="CS144" s="5">
        <v>0.61409999999999998</v>
      </c>
      <c r="CT144" s="5">
        <v>0.65200000000000002</v>
      </c>
      <c r="CU144" s="5">
        <v>0.2036</v>
      </c>
      <c r="CV144" s="5">
        <v>0.89639999999999997</v>
      </c>
      <c r="CW144" s="5">
        <v>1.54E-2</v>
      </c>
      <c r="CX144" s="4">
        <v>0.61439999999999995</v>
      </c>
      <c r="CY144" s="4">
        <v>0.65080000000000005</v>
      </c>
      <c r="CZ144" s="4">
        <v>0.21110000000000001</v>
      </c>
      <c r="DA144" s="4">
        <v>0.8821</v>
      </c>
      <c r="DB144" s="4">
        <v>1.11E-2</v>
      </c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8.8000000000000005E-3</v>
      </c>
      <c r="DH144" s="4">
        <v>0.63570000000000004</v>
      </c>
      <c r="DI144" s="4">
        <v>0.69389999999999996</v>
      </c>
      <c r="DJ144" s="4">
        <v>0.15390000000000001</v>
      </c>
      <c r="DK144" s="4">
        <v>0.8276</v>
      </c>
      <c r="DL144" s="4">
        <v>5.4000000000000003E-3</v>
      </c>
      <c r="DM144" s="5">
        <v>0.71440000000000003</v>
      </c>
      <c r="DN144" s="5">
        <v>0.87790000000000001</v>
      </c>
      <c r="DO144" s="5">
        <v>7.8700000000000006E-2</v>
      </c>
      <c r="DP144" s="5">
        <v>0.7288</v>
      </c>
      <c r="DQ144" s="5">
        <v>1.6999999999999999E-3</v>
      </c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>
        <v>0.63580000000000003</v>
      </c>
      <c r="EH144" s="5">
        <v>0.69269999999999998</v>
      </c>
      <c r="EI144" s="5">
        <v>0.154</v>
      </c>
      <c r="EJ144" s="5">
        <v>0.82799999999999996</v>
      </c>
      <c r="EK144" s="5">
        <v>4.7999999999999996E-3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>
        <v>0.63600000000000001</v>
      </c>
      <c r="FG144" s="4">
        <v>0.69279999999999997</v>
      </c>
      <c r="FH144" s="4">
        <v>0.15310000000000001</v>
      </c>
      <c r="FI144" s="4">
        <v>0.82869999999999999</v>
      </c>
      <c r="FJ144" s="4">
        <v>3.0999999999999999E-3</v>
      </c>
      <c r="FK144" s="5"/>
      <c r="FL144" s="5"/>
      <c r="FM144" s="5"/>
      <c r="FN144" s="5"/>
      <c r="FO144" s="5"/>
      <c r="FP144" s="4">
        <f t="shared" si="36"/>
        <v>0.63564642857142861</v>
      </c>
      <c r="FQ144" s="4">
        <f t="shared" si="37"/>
        <v>0.69700357142857128</v>
      </c>
      <c r="FR144" s="4">
        <f t="shared" si="38"/>
        <v>0.17145714285714289</v>
      </c>
      <c r="FS144" s="4">
        <f t="shared" si="39"/>
        <v>0.84198214285714301</v>
      </c>
      <c r="FT144" s="4">
        <f t="shared" si="40"/>
        <v>8.0964285714285704E-3</v>
      </c>
      <c r="FU144" s="1" t="e" cm="1">
        <f t="array" aca="1" ref="FU144" ca="1">CONCATENATE(INDIRECT(ADDRESS(1,MATCH(_xlfn.MINIFS(B144:FO144,metrics.est,"MAE"),B144:FO144,0)+1)), ", ", INDIRECT(ADDRESS(2,MATCH(_xlfn.MINIFS(B144:FO144,metrics.est,"MAE"),B144:FO144,0)+1)))</f>
        <v>#NAME?</v>
      </c>
      <c r="FV144" s="1" t="e" cm="1">
        <f t="array" aca="1" ref="FV144" ca="1">CONCATENATE(INDIRECT(ADDRESS(1,MATCH(_xlfn.MINIFS(B144:FO144,metrics.est,"MSE"),B144:FO144,0)+1)), ", ", INDIRECT(ADDRESS(2,MATCH(_xlfn.MINIFS(B144:FO144,metrics.est,"MSE"),B144:FO144,0)+1)))</f>
        <v>#NAME?</v>
      </c>
      <c r="FW144" s="1" t="e" cm="1">
        <f t="array" aca="1" ref="FW144" ca="1">CONCATENATE(INDIRECT(ADDRESS(1,MATCH(_xlfn.MAXIFS(B144:FO144,metrics.est,"R"),B144:FO144,0)+1)), ", ", INDIRECT(ADDRESS(2,MATCH(_xlfn.MAXIFS(B144:FO144,metrics.est,"R"),B144:FO144,0)+1)))</f>
        <v>#NAME?</v>
      </c>
      <c r="FX144" s="1" t="e" cm="1">
        <f t="array" aca="1" ref="FX144" ca="1">CONCATENATE(INDIRECT(ADDRESS(1,MATCH(_xlfn.MAXIFS(B144:FO144,metrics.est,"Coverage"),B144:FO144,0)+1)), ", ", INDIRECT(ADDRESS(2,MATCH(_xlfn.MAXIFS(B144:FO144,metrics.est,"Coverage"),B144:FO144,0)+1)))</f>
        <v>#NAME?</v>
      </c>
      <c r="FY144" s="1" t="e" cm="1">
        <f t="array" aca="1" ref="FY144" ca="1">CONCATENATE(INDIRECT(ADDRESS(1,MATCH(_xlfn.MINIFS(B144:FO144,metrics.est,"Time"),B144:FO144,0)+1)), ", ", INDIRECT(ADDRESS(2,MATCH(_xlfn.MINIFS(B144:FO144,metrics.est,"Time"),B144:FO144,0)+1)))</f>
        <v>#NAME?</v>
      </c>
    </row>
    <row r="145" spans="1:181" x14ac:dyDescent="0.3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>
        <v>0.71750000000000003</v>
      </c>
      <c r="BP145" s="5">
        <v>0.88780000000000003</v>
      </c>
      <c r="BQ145" s="5">
        <v>7.4300000000000005E-2</v>
      </c>
      <c r="BR145" s="5">
        <v>0.72540000000000004</v>
      </c>
      <c r="BS145" s="5">
        <v>3.7000000000000002E-3</v>
      </c>
      <c r="BT145" s="4">
        <v>0.61339999999999995</v>
      </c>
      <c r="BU145" s="4">
        <v>0.65680000000000005</v>
      </c>
      <c r="BV145" s="4">
        <v>0.19239999999999999</v>
      </c>
      <c r="BW145" s="4">
        <v>0.89929999999999999</v>
      </c>
      <c r="BX145" s="4">
        <v>2.9899999999999999E-2</v>
      </c>
      <c r="BY145" s="5">
        <v>0.61560000000000004</v>
      </c>
      <c r="BZ145" s="5">
        <v>0.65880000000000005</v>
      </c>
      <c r="CA145" s="5">
        <v>0.20319999999999999</v>
      </c>
      <c r="CB145" s="5">
        <v>0.88229999999999997</v>
      </c>
      <c r="CC145" s="5">
        <v>2.0400000000000001E-2</v>
      </c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>
        <v>0.63759999999999994</v>
      </c>
      <c r="CJ145" s="5">
        <v>0.69799999999999995</v>
      </c>
      <c r="CK145" s="5">
        <v>0.14530000000000001</v>
      </c>
      <c r="CL145" s="5">
        <v>0.82820000000000005</v>
      </c>
      <c r="CM145" s="5">
        <v>9.1000000000000004E-3</v>
      </c>
      <c r="CN145" s="4">
        <v>0.72150000000000003</v>
      </c>
      <c r="CO145" s="4">
        <v>0.89490000000000003</v>
      </c>
      <c r="CP145" s="4">
        <v>7.5499999999999998E-2</v>
      </c>
      <c r="CQ145" s="4">
        <v>0.72550000000000003</v>
      </c>
      <c r="CR145" s="4">
        <v>3.0000000000000001E-3</v>
      </c>
      <c r="CS145" s="5">
        <v>0.6159</v>
      </c>
      <c r="CT145" s="5">
        <v>0.65820000000000001</v>
      </c>
      <c r="CU145" s="5">
        <v>0.20130000000000001</v>
      </c>
      <c r="CV145" s="5">
        <v>0.8972</v>
      </c>
      <c r="CW145" s="5">
        <v>2.52E-2</v>
      </c>
      <c r="CX145" s="4">
        <v>0.61629999999999996</v>
      </c>
      <c r="CY145" s="4">
        <v>0.65690000000000004</v>
      </c>
      <c r="CZ145" s="4">
        <v>0.20119999999999999</v>
      </c>
      <c r="DA145" s="4">
        <v>0.88239999999999996</v>
      </c>
      <c r="DB145" s="4">
        <v>1.7500000000000002E-2</v>
      </c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1.32E-2</v>
      </c>
      <c r="DH145" s="4">
        <v>0.63729999999999998</v>
      </c>
      <c r="DI145" s="4">
        <v>0.69950000000000001</v>
      </c>
      <c r="DJ145" s="4">
        <v>0.1467</v>
      </c>
      <c r="DK145" s="4">
        <v>0.82769999999999999</v>
      </c>
      <c r="DL145" s="4">
        <v>7.4000000000000003E-3</v>
      </c>
      <c r="DM145" s="5">
        <v>0.71930000000000005</v>
      </c>
      <c r="DN145" s="5">
        <v>0.89139999999999997</v>
      </c>
      <c r="DO145" s="5">
        <v>7.3499999999999996E-2</v>
      </c>
      <c r="DP145" s="5">
        <v>0.72709999999999997</v>
      </c>
      <c r="DQ145" s="5">
        <v>2.3999999999999998E-3</v>
      </c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>
        <v>0.63739999999999997</v>
      </c>
      <c r="EH145" s="5">
        <v>0.69779999999999998</v>
      </c>
      <c r="EI145" s="5">
        <v>0.14649999999999999</v>
      </c>
      <c r="EJ145" s="5">
        <v>0.82779999999999998</v>
      </c>
      <c r="EK145" s="5">
        <v>6.7000000000000002E-3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>
        <v>0.63780000000000003</v>
      </c>
      <c r="FG145" s="4">
        <v>0.69840000000000002</v>
      </c>
      <c r="FH145" s="4">
        <v>0.14560000000000001</v>
      </c>
      <c r="FI145" s="4">
        <v>0.82869999999999999</v>
      </c>
      <c r="FJ145" s="4">
        <v>4.1000000000000003E-3</v>
      </c>
      <c r="FK145" s="5"/>
      <c r="FL145" s="5"/>
      <c r="FM145" s="5"/>
      <c r="FN145" s="5"/>
      <c r="FO145" s="5"/>
      <c r="FP145" s="4">
        <f t="shared" si="36"/>
        <v>0.63790357142857157</v>
      </c>
      <c r="FQ145" s="4">
        <f t="shared" si="37"/>
        <v>0.7038714285714287</v>
      </c>
      <c r="FR145" s="4">
        <f t="shared" si="38"/>
        <v>0.16461785714285712</v>
      </c>
      <c r="FS145" s="4">
        <f t="shared" si="39"/>
        <v>0.84198571428571445</v>
      </c>
      <c r="FT145" s="4">
        <f t="shared" si="40"/>
        <v>1.2039285714285714E-2</v>
      </c>
      <c r="FU145" s="1" t="e" cm="1">
        <f t="array" aca="1" ref="FU145" ca="1">CONCATENATE(INDIRECT(ADDRESS(1,MATCH(_xlfn.MINIFS(B145:FO145,metrics.est,"MAE"),B145:FO145,0)+1)), ", ", INDIRECT(ADDRESS(2,MATCH(_xlfn.MINIFS(B145:FO145,metrics.est,"MAE"),B145:FO145,0)+1)))</f>
        <v>#NAME?</v>
      </c>
      <c r="FV145" s="1" t="e" cm="1">
        <f t="array" aca="1" ref="FV145" ca="1">CONCATENATE(INDIRECT(ADDRESS(1,MATCH(_xlfn.MINIFS(B145:FO145,metrics.est,"MSE"),B145:FO145,0)+1)), ", ", INDIRECT(ADDRESS(2,MATCH(_xlfn.MINIFS(B145:FO145,metrics.est,"MSE"),B145:FO145,0)+1)))</f>
        <v>#NAME?</v>
      </c>
      <c r="FW145" s="1" t="e" cm="1">
        <f t="array" aca="1" ref="FW145" ca="1">CONCATENATE(INDIRECT(ADDRESS(1,MATCH(_xlfn.MAXIFS(B145:FO145,metrics.est,"R"),B145:FO145,0)+1)), ", ", INDIRECT(ADDRESS(2,MATCH(_xlfn.MAXIFS(B145:FO145,metrics.est,"R"),B145:FO145,0)+1)))</f>
        <v>#NAME?</v>
      </c>
      <c r="FX145" s="1" t="e" cm="1">
        <f t="array" aca="1" ref="FX145" ca="1">CONCATENATE(INDIRECT(ADDRESS(1,MATCH(_xlfn.MAXIFS(B145:FO145,metrics.est,"Coverage"),B145:FO145,0)+1)), ", ", INDIRECT(ADDRESS(2,MATCH(_xlfn.MAXIFS(B145:FO145,metrics.est,"Coverage"),B145:FO145,0)+1)))</f>
        <v>#NAME?</v>
      </c>
      <c r="FY145" s="1" t="e" cm="1">
        <f t="array" aca="1" ref="FY145" ca="1">CONCATENATE(INDIRECT(ADDRESS(1,MATCH(_xlfn.MINIFS(B145:FO145,metrics.est,"Time"),B145:FO145,0)+1)), ", ", INDIRECT(ADDRESS(2,MATCH(_xlfn.MINIFS(B145:FO145,metrics.est,"Time"),B145:FO145,0)+1)))</f>
        <v>#NAME?</v>
      </c>
    </row>
    <row r="146" spans="1:181" x14ac:dyDescent="0.3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>
        <v>0.73799999999999999</v>
      </c>
      <c r="BP146" s="5">
        <v>0.93179999999999996</v>
      </c>
      <c r="BQ146" s="5">
        <v>5.5300000000000002E-2</v>
      </c>
      <c r="BR146" s="5">
        <v>0.72350000000000003</v>
      </c>
      <c r="BS146" s="5">
        <v>2.8E-3</v>
      </c>
      <c r="BT146" s="4">
        <v>0.67049999999999998</v>
      </c>
      <c r="BU146" s="4">
        <v>0.78879999999999995</v>
      </c>
      <c r="BV146" s="4">
        <v>9.5799999999999996E-2</v>
      </c>
      <c r="BW146" s="4">
        <v>0.70199999999999996</v>
      </c>
      <c r="BX146" s="4">
        <v>1.95E-2</v>
      </c>
      <c r="BY146" s="5">
        <v>0.6482</v>
      </c>
      <c r="BZ146" s="5">
        <v>0.74050000000000005</v>
      </c>
      <c r="CA146" s="5">
        <v>0.1459</v>
      </c>
      <c r="CB146" s="5">
        <v>0.495</v>
      </c>
      <c r="CC146" s="5">
        <v>1.3599999999999999E-2</v>
      </c>
      <c r="CD146" s="4">
        <v>0.65810000000000002</v>
      </c>
      <c r="CE146" s="4">
        <v>0.746</v>
      </c>
      <c r="CF146" s="4">
        <v>0.1358</v>
      </c>
      <c r="CG146" s="4">
        <v>0.67020000000000002</v>
      </c>
      <c r="CH146" s="4">
        <v>9.7999999999999997E-3</v>
      </c>
      <c r="CI146" s="5">
        <v>0.68089999999999995</v>
      </c>
      <c r="CJ146" s="5">
        <v>0.78939999999999999</v>
      </c>
      <c r="CK146" s="5">
        <v>0.1178</v>
      </c>
      <c r="CL146" s="5">
        <v>0.75170000000000003</v>
      </c>
      <c r="CM146" s="5">
        <v>6.1999999999999998E-3</v>
      </c>
      <c r="CN146" s="4">
        <v>0.74260000000000004</v>
      </c>
      <c r="CO146" s="4">
        <v>0.94079999999999997</v>
      </c>
      <c r="CP146" s="4">
        <v>5.4800000000000001E-2</v>
      </c>
      <c r="CQ146" s="4">
        <v>0.7248</v>
      </c>
      <c r="CR146" s="4">
        <v>2.3999999999999998E-3</v>
      </c>
      <c r="CS146" s="5">
        <v>0.66510000000000002</v>
      </c>
      <c r="CT146" s="5">
        <v>0.77129999999999999</v>
      </c>
      <c r="CU146" s="5">
        <v>0.1053</v>
      </c>
      <c r="CV146" s="5">
        <v>0.71150000000000002</v>
      </c>
      <c r="CW146" s="5">
        <v>1.6400000000000001E-2</v>
      </c>
      <c r="CX146" s="4">
        <v>0.64810000000000001</v>
      </c>
      <c r="CY146" s="4">
        <v>0.73709999999999998</v>
      </c>
      <c r="CZ146" s="4">
        <v>0.15049999999999999</v>
      </c>
      <c r="DA146" s="4">
        <v>0.495</v>
      </c>
      <c r="DB146" s="4">
        <v>1.15E-2</v>
      </c>
      <c r="DC146" s="5">
        <v>0.66020000000000001</v>
      </c>
      <c r="DD146" s="5">
        <v>0.74919999999999998</v>
      </c>
      <c r="DE146" s="5">
        <v>0.14099999999999999</v>
      </c>
      <c r="DF146" s="5">
        <v>0.66420000000000001</v>
      </c>
      <c r="DG146" s="5">
        <v>9.1000000000000004E-3</v>
      </c>
      <c r="DH146" s="4">
        <v>0.6794</v>
      </c>
      <c r="DI146" s="4">
        <v>0.78680000000000005</v>
      </c>
      <c r="DJ146" s="4">
        <v>0.1119</v>
      </c>
      <c r="DK146" s="4">
        <v>0.74960000000000004</v>
      </c>
      <c r="DL146" s="4">
        <v>5.1999999999999998E-3</v>
      </c>
      <c r="DM146" s="5">
        <v>0.73909999999999998</v>
      </c>
      <c r="DN146" s="5">
        <v>0.93589999999999995</v>
      </c>
      <c r="DO146" s="5">
        <v>5.6000000000000001E-2</v>
      </c>
      <c r="DP146" s="5">
        <v>0.72519999999999996</v>
      </c>
      <c r="DQ146" s="5">
        <v>1.8E-3</v>
      </c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>
        <v>0.67930000000000001</v>
      </c>
      <c r="EH146" s="5">
        <v>0.78520000000000001</v>
      </c>
      <c r="EI146" s="5">
        <v>0.11509999999999999</v>
      </c>
      <c r="EJ146" s="5">
        <v>0.748</v>
      </c>
      <c r="EK146" s="5">
        <v>4.7999999999999996E-3</v>
      </c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>
        <v>0.67949999999999999</v>
      </c>
      <c r="FG146" s="4">
        <v>0.78580000000000005</v>
      </c>
      <c r="FH146" s="4">
        <v>0.1147</v>
      </c>
      <c r="FI146" s="4">
        <v>0.75060000000000004</v>
      </c>
      <c r="FJ146" s="4">
        <v>3.0000000000000001E-3</v>
      </c>
      <c r="FK146" s="5"/>
      <c r="FL146" s="5"/>
      <c r="FM146" s="5"/>
      <c r="FN146" s="5"/>
      <c r="FO146" s="5"/>
      <c r="FP146" s="4">
        <f t="shared" si="36"/>
        <v>0.67585357142857139</v>
      </c>
      <c r="FQ146" s="4">
        <f t="shared" si="37"/>
        <v>0.78901428571428567</v>
      </c>
      <c r="FR146" s="4">
        <f t="shared" si="38"/>
        <v>0.11933214285714286</v>
      </c>
      <c r="FS146" s="4">
        <f t="shared" si="39"/>
        <v>0.66825714285714266</v>
      </c>
      <c r="FT146" s="4">
        <f t="shared" si="40"/>
        <v>8.3250000000000008E-3</v>
      </c>
      <c r="FU146" s="1" t="e" cm="1">
        <f t="array" aca="1" ref="FU146" ca="1">CONCATENATE(INDIRECT(ADDRESS(1,MATCH(_xlfn.MINIFS(B146:FO146,metrics.est,"MAE"),B146:FO146,0)+1)), ", ", INDIRECT(ADDRESS(2,MATCH(_xlfn.MINIFS(B146:FO146,metrics.est,"MAE"),B146:FO146,0)+1)))</f>
        <v>#NAME?</v>
      </c>
      <c r="FV146" s="1" t="e" cm="1">
        <f t="array" aca="1" ref="FV146" ca="1">CONCATENATE(INDIRECT(ADDRESS(1,MATCH(_xlfn.MINIFS(B146:FO146,metrics.est,"MSE"),B146:FO146,0)+1)), ", ", INDIRECT(ADDRESS(2,MATCH(_xlfn.MINIFS(B146:FO146,metrics.est,"MSE"),B146:FO146,0)+1)))</f>
        <v>#NAME?</v>
      </c>
      <c r="FW146" s="1" t="e" cm="1">
        <f t="array" aca="1" ref="FW146" ca="1">CONCATENATE(INDIRECT(ADDRESS(1,MATCH(_xlfn.MAXIFS(B146:FO146,metrics.est,"R"),B146:FO146,0)+1)), ", ", INDIRECT(ADDRESS(2,MATCH(_xlfn.MAXIFS(B146:FO146,metrics.est,"R"),B146:FO146,0)+1)))</f>
        <v>#NAME?</v>
      </c>
      <c r="FX146" s="1" t="e" cm="1">
        <f t="array" aca="1" ref="FX146" ca="1">CONCATENATE(INDIRECT(ADDRESS(1,MATCH(_xlfn.MAXIFS(B146:FO146,metrics.est,"Coverage"),B146:FO146,0)+1)), ", ", INDIRECT(ADDRESS(2,MATCH(_xlfn.MAXIFS(B146:FO146,metrics.est,"Coverage"),B146:FO146,0)+1)))</f>
        <v>#NAME?</v>
      </c>
      <c r="FY146" s="1" t="e" cm="1">
        <f t="array" aca="1" ref="FY146" ca="1">CONCATENATE(INDIRECT(ADDRESS(1,MATCH(_xlfn.MINIFS(B146:FO146,metrics.est,"Time"),B146:FO146,0)+1)), ", ", INDIRECT(ADDRESS(2,MATCH(_xlfn.MINIFS(B146:FO146,metrics.est,"Time"),B146:FO146,0)+1)))</f>
        <v>#NAME?</v>
      </c>
    </row>
    <row r="147" spans="1:181" x14ac:dyDescent="0.3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>
        <v>0.72589999999999999</v>
      </c>
      <c r="BP147" s="5">
        <v>0.90810000000000002</v>
      </c>
      <c r="BQ147" s="5">
        <v>7.1599999999999997E-2</v>
      </c>
      <c r="BR147" s="5">
        <v>0.71830000000000005</v>
      </c>
      <c r="BS147" s="5">
        <v>3.8999999999999998E-3</v>
      </c>
      <c r="BT147" s="4">
        <v>0.61599999999999999</v>
      </c>
      <c r="BU147" s="4">
        <v>0.66310000000000002</v>
      </c>
      <c r="BV147" s="4">
        <v>0.1676</v>
      </c>
      <c r="BW147" s="4">
        <v>0.89629999999999999</v>
      </c>
      <c r="BX147" s="4">
        <v>3.0599999999999999E-2</v>
      </c>
      <c r="BY147" s="5">
        <v>0.61750000000000005</v>
      </c>
      <c r="BZ147" s="5">
        <v>0.66490000000000005</v>
      </c>
      <c r="CA147" s="5">
        <v>0.1903</v>
      </c>
      <c r="CB147" s="5">
        <v>0.87790000000000001</v>
      </c>
      <c r="CC147" s="5">
        <v>2.1000000000000001E-2</v>
      </c>
      <c r="CD147" s="4">
        <v>0.622</v>
      </c>
      <c r="CE147" s="4">
        <v>0.66739999999999999</v>
      </c>
      <c r="CF147" s="4">
        <v>0.1714</v>
      </c>
      <c r="CG147" s="4">
        <v>0.85529999999999995</v>
      </c>
      <c r="CH147" s="4">
        <v>1.46E-2</v>
      </c>
      <c r="CI147" s="5">
        <v>0.63990000000000002</v>
      </c>
      <c r="CJ147" s="5">
        <v>0.70289999999999997</v>
      </c>
      <c r="CK147" s="5">
        <v>0.1406</v>
      </c>
      <c r="CL147" s="5">
        <v>0.82110000000000005</v>
      </c>
      <c r="CM147" s="5">
        <v>9.1000000000000004E-3</v>
      </c>
      <c r="CN147" s="4">
        <v>0.72970000000000002</v>
      </c>
      <c r="CO147" s="4">
        <v>0.9153</v>
      </c>
      <c r="CP147" s="4">
        <v>7.3499999999999996E-2</v>
      </c>
      <c r="CQ147" s="4">
        <v>0.71779999999999999</v>
      </c>
      <c r="CR147" s="4">
        <v>3.0000000000000001E-3</v>
      </c>
      <c r="CS147" s="5">
        <v>0.61970000000000003</v>
      </c>
      <c r="CT147" s="5">
        <v>0.66769999999999996</v>
      </c>
      <c r="CU147" s="5">
        <v>0.1709</v>
      </c>
      <c r="CV147" s="5">
        <v>0.8931</v>
      </c>
      <c r="CW147" s="5">
        <v>2.6100000000000002E-2</v>
      </c>
      <c r="CX147" s="4">
        <v>0.61829999999999996</v>
      </c>
      <c r="CY147" s="4">
        <v>0.6623</v>
      </c>
      <c r="CZ147" s="4">
        <v>0.188</v>
      </c>
      <c r="DA147" s="4">
        <v>0.87770000000000004</v>
      </c>
      <c r="DB147" s="4">
        <v>1.7500000000000002E-2</v>
      </c>
      <c r="DC147" s="5">
        <v>0.62180000000000002</v>
      </c>
      <c r="DD147" s="5">
        <v>0.66690000000000005</v>
      </c>
      <c r="DE147" s="5">
        <v>0.17699999999999999</v>
      </c>
      <c r="DF147" s="5">
        <v>0.85429999999999995</v>
      </c>
      <c r="DG147" s="5">
        <v>1.3599999999999999E-2</v>
      </c>
      <c r="DH147" s="4">
        <v>0.63929999999999998</v>
      </c>
      <c r="DI147" s="4">
        <v>0.70330000000000004</v>
      </c>
      <c r="DJ147" s="4">
        <v>0.13730000000000001</v>
      </c>
      <c r="DK147" s="4">
        <v>0.8206</v>
      </c>
      <c r="DL147" s="4">
        <v>7.4999999999999997E-3</v>
      </c>
      <c r="DM147" s="5">
        <v>0.72740000000000005</v>
      </c>
      <c r="DN147" s="5">
        <v>0.91210000000000002</v>
      </c>
      <c r="DO147" s="5">
        <v>7.2599999999999998E-2</v>
      </c>
      <c r="DP147" s="5">
        <v>0.71950000000000003</v>
      </c>
      <c r="DQ147" s="5">
        <v>2.3999999999999998E-3</v>
      </c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>
        <v>0.63959999999999995</v>
      </c>
      <c r="EH147" s="5">
        <v>0.70250000000000001</v>
      </c>
      <c r="EI147" s="5">
        <v>0.1384</v>
      </c>
      <c r="EJ147" s="5">
        <v>0.82079999999999997</v>
      </c>
      <c r="EK147" s="5">
        <v>6.7000000000000002E-3</v>
      </c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>
        <v>0.63970000000000005</v>
      </c>
      <c r="FG147" s="4">
        <v>0.70250000000000001</v>
      </c>
      <c r="FH147" s="4">
        <v>0.1384</v>
      </c>
      <c r="FI147" s="4">
        <v>0.8216</v>
      </c>
      <c r="FJ147" s="4">
        <v>4.1000000000000003E-3</v>
      </c>
      <c r="FK147" s="5"/>
      <c r="FL147" s="5"/>
      <c r="FM147" s="5"/>
      <c r="FN147" s="5"/>
      <c r="FO147" s="5"/>
      <c r="FP147" s="4">
        <f t="shared" si="36"/>
        <v>0.64084642857142859</v>
      </c>
      <c r="FQ147" s="4">
        <f t="shared" si="37"/>
        <v>0.71121428571428569</v>
      </c>
      <c r="FR147" s="4">
        <f t="shared" si="38"/>
        <v>0.15347142857142856</v>
      </c>
      <c r="FS147" s="4">
        <f t="shared" si="39"/>
        <v>0.83599642857142842</v>
      </c>
      <c r="FT147" s="4">
        <f t="shared" si="40"/>
        <v>1.2317857142857144E-2</v>
      </c>
      <c r="FU147" s="1" t="e" cm="1">
        <f t="array" aca="1" ref="FU147" ca="1">CONCATENATE(INDIRECT(ADDRESS(1,MATCH(_xlfn.MINIFS(B147:FO147,metrics.est,"MAE"),B147:FO147,0)+1)), ", ", INDIRECT(ADDRESS(2,MATCH(_xlfn.MINIFS(B147:FO147,metrics.est,"MAE"),B147:FO147,0)+1)))</f>
        <v>#NAME?</v>
      </c>
      <c r="FV147" s="1" t="e" cm="1">
        <f t="array" aca="1" ref="FV147" ca="1">CONCATENATE(INDIRECT(ADDRESS(1,MATCH(_xlfn.MINIFS(B147:FO147,metrics.est,"MSE"),B147:FO147,0)+1)), ", ", INDIRECT(ADDRESS(2,MATCH(_xlfn.MINIFS(B147:FO147,metrics.est,"MSE"),B147:FO147,0)+1)))</f>
        <v>#NAME?</v>
      </c>
      <c r="FW147" s="1" t="e" cm="1">
        <f t="array" aca="1" ref="FW147" ca="1">CONCATENATE(INDIRECT(ADDRESS(1,MATCH(_xlfn.MAXIFS(B147:FO147,metrics.est,"R"),B147:FO147,0)+1)), ", ", INDIRECT(ADDRESS(2,MATCH(_xlfn.MAXIFS(B147:FO147,metrics.est,"R"),B147:FO147,0)+1)))</f>
        <v>#NAME?</v>
      </c>
      <c r="FX147" s="1" t="e" cm="1">
        <f t="array" aca="1" ref="FX147" ca="1">CONCATENATE(INDIRECT(ADDRESS(1,MATCH(_xlfn.MAXIFS(B147:FO147,metrics.est,"Coverage"),B147:FO147,0)+1)), ", ", INDIRECT(ADDRESS(2,MATCH(_xlfn.MAXIFS(B147:FO147,metrics.est,"Coverage"),B147:FO147,0)+1)))</f>
        <v>#NAME?</v>
      </c>
      <c r="FY147" s="1" t="e" cm="1">
        <f t="array" aca="1" ref="FY147" ca="1">CONCATENATE(INDIRECT(ADDRESS(1,MATCH(_xlfn.MINIFS(B147:FO147,metrics.est,"Time"),B147:FO147,0)+1)), ", ", INDIRECT(ADDRESS(2,MATCH(_xlfn.MINIFS(B147:FO147,metrics.est,"Time"),B147:FO147,0)+1)))</f>
        <v>#NAME?</v>
      </c>
    </row>
    <row r="148" spans="1:181" x14ac:dyDescent="0.3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>
        <v>0.73680000000000001</v>
      </c>
      <c r="BP148" s="5">
        <v>0.92720000000000002</v>
      </c>
      <c r="BQ148" s="5">
        <v>7.1300000000000002E-2</v>
      </c>
      <c r="BR148" s="5">
        <v>0.71719999999999995</v>
      </c>
      <c r="BS148" s="5">
        <v>2.7000000000000001E-3</v>
      </c>
      <c r="BT148" s="4">
        <v>0.61960000000000004</v>
      </c>
      <c r="BU148" s="4">
        <v>0.66539999999999999</v>
      </c>
      <c r="BV148" s="4">
        <v>0.16639999999999999</v>
      </c>
      <c r="BW148" s="4">
        <v>0.89239999999999997</v>
      </c>
      <c r="BX148" s="4">
        <v>1.89E-2</v>
      </c>
      <c r="BY148" s="5">
        <v>0.61960000000000004</v>
      </c>
      <c r="BZ148" s="5">
        <v>0.66579999999999995</v>
      </c>
      <c r="CA148" s="5">
        <v>0.186</v>
      </c>
      <c r="CB148" s="5">
        <v>0.87380000000000002</v>
      </c>
      <c r="CC148" s="5">
        <v>1.38E-2</v>
      </c>
      <c r="CD148" s="4">
        <v>0.62409999999999999</v>
      </c>
      <c r="CE148" s="4">
        <v>0.66759999999999997</v>
      </c>
      <c r="CF148" s="4">
        <v>0.16830000000000001</v>
      </c>
      <c r="CG148" s="4">
        <v>0.84940000000000004</v>
      </c>
      <c r="CH148" s="4">
        <v>9.9000000000000008E-3</v>
      </c>
      <c r="CI148" s="5">
        <v>0.64770000000000005</v>
      </c>
      <c r="CJ148" s="5">
        <v>0.71460000000000001</v>
      </c>
      <c r="CK148" s="5">
        <v>0.13270000000000001</v>
      </c>
      <c r="CL148" s="5">
        <v>0.81789999999999996</v>
      </c>
      <c r="CM148" s="5">
        <v>6.4000000000000003E-3</v>
      </c>
      <c r="CN148" s="4">
        <v>0.74050000000000005</v>
      </c>
      <c r="CO148" s="4">
        <v>0.93400000000000005</v>
      </c>
      <c r="CP148" s="4">
        <v>7.3800000000000004E-2</v>
      </c>
      <c r="CQ148" s="4">
        <v>0.71730000000000005</v>
      </c>
      <c r="CR148" s="4">
        <v>2.3E-3</v>
      </c>
      <c r="CS148" s="5">
        <v>0.62280000000000002</v>
      </c>
      <c r="CT148" s="5">
        <v>0.66979999999999995</v>
      </c>
      <c r="CU148" s="5">
        <v>0.16439999999999999</v>
      </c>
      <c r="CV148" s="5">
        <v>0.88929999999999998</v>
      </c>
      <c r="CW148" s="5">
        <v>1.67E-2</v>
      </c>
      <c r="CX148" s="4">
        <v>0.62009999999999998</v>
      </c>
      <c r="CY148" s="4">
        <v>0.66259999999999997</v>
      </c>
      <c r="CZ148" s="4">
        <v>0.18629999999999999</v>
      </c>
      <c r="DA148" s="4">
        <v>0.87260000000000004</v>
      </c>
      <c r="DB148" s="4">
        <v>1.0800000000000001E-2</v>
      </c>
      <c r="DC148" s="5">
        <v>0.62380000000000002</v>
      </c>
      <c r="DD148" s="5">
        <v>0.66710000000000003</v>
      </c>
      <c r="DE148" s="5">
        <v>0.1739</v>
      </c>
      <c r="DF148" s="5">
        <v>0.84850000000000003</v>
      </c>
      <c r="DG148" s="5">
        <v>9.2999999999999992E-3</v>
      </c>
      <c r="DH148" s="4">
        <v>0.64680000000000004</v>
      </c>
      <c r="DI148" s="4">
        <v>0.71399999999999997</v>
      </c>
      <c r="DJ148" s="4">
        <v>0.13189999999999999</v>
      </c>
      <c r="DK148" s="4">
        <v>0.8175</v>
      </c>
      <c r="DL148" s="4">
        <v>5.0000000000000001E-3</v>
      </c>
      <c r="DM148" s="5">
        <v>0.73839999999999995</v>
      </c>
      <c r="DN148" s="5">
        <v>0.93159999999999998</v>
      </c>
      <c r="DO148" s="5">
        <v>7.1099999999999997E-2</v>
      </c>
      <c r="DP148" s="5">
        <v>0.71879999999999999</v>
      </c>
      <c r="DQ148" s="5">
        <v>1.6999999999999999E-3</v>
      </c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>
        <v>0.64710000000000001</v>
      </c>
      <c r="EH148" s="5">
        <v>0.71309999999999996</v>
      </c>
      <c r="EI148" s="5">
        <v>0.13200000000000001</v>
      </c>
      <c r="EJ148" s="5">
        <v>0.81730000000000003</v>
      </c>
      <c r="EK148" s="5">
        <v>4.7000000000000002E-3</v>
      </c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>
        <v>0.64729999999999999</v>
      </c>
      <c r="FG148" s="4">
        <v>0.71330000000000005</v>
      </c>
      <c r="FH148" s="4">
        <v>0.13189999999999999</v>
      </c>
      <c r="FI148" s="4">
        <v>0.81810000000000005</v>
      </c>
      <c r="FJ148" s="4">
        <v>3.3E-3</v>
      </c>
      <c r="FK148" s="5"/>
      <c r="FL148" s="5"/>
      <c r="FM148" s="5"/>
      <c r="FN148" s="5"/>
      <c r="FO148" s="5"/>
      <c r="FP148" s="4">
        <f t="shared" si="36"/>
        <v>0.64605714285714311</v>
      </c>
      <c r="FQ148" s="4">
        <f t="shared" si="37"/>
        <v>0.71773571428571425</v>
      </c>
      <c r="FR148" s="4">
        <f t="shared" si="38"/>
        <v>0.1495285714285714</v>
      </c>
      <c r="FS148" s="4">
        <f t="shared" si="39"/>
        <v>0.83203571428571432</v>
      </c>
      <c r="FT148" s="4">
        <f t="shared" si="40"/>
        <v>8.2821428571428577E-3</v>
      </c>
      <c r="FU148" s="1" t="e" cm="1">
        <f t="array" aca="1" ref="FU148" ca="1">CONCATENATE(INDIRECT(ADDRESS(1,MATCH(_xlfn.MINIFS(B148:FO148,metrics.est,"MAE"),B148:FO148,0)+1)), ", ", INDIRECT(ADDRESS(2,MATCH(_xlfn.MINIFS(B148:FO148,metrics.est,"MAE"),B148:FO148,0)+1)))</f>
        <v>#NAME?</v>
      </c>
      <c r="FV148" s="1" t="e" cm="1">
        <f t="array" aca="1" ref="FV148" ca="1">CONCATENATE(INDIRECT(ADDRESS(1,MATCH(_xlfn.MINIFS(B148:FO148,metrics.est,"MSE"),B148:FO148,0)+1)), ", ", INDIRECT(ADDRESS(2,MATCH(_xlfn.MINIFS(B148:FO148,metrics.est,"MSE"),B148:FO148,0)+1)))</f>
        <v>#NAME?</v>
      </c>
      <c r="FW148" s="1" t="e" cm="1">
        <f t="array" aca="1" ref="FW148" ca="1">CONCATENATE(INDIRECT(ADDRESS(1,MATCH(_xlfn.MAXIFS(B148:FO148,metrics.est,"R"),B148:FO148,0)+1)), ", ", INDIRECT(ADDRESS(2,MATCH(_xlfn.MAXIFS(B148:FO148,metrics.est,"R"),B148:FO148,0)+1)))</f>
        <v>#NAME?</v>
      </c>
      <c r="FX148" s="1" t="e" cm="1">
        <f t="array" aca="1" ref="FX148" ca="1">CONCATENATE(INDIRECT(ADDRESS(1,MATCH(_xlfn.MAXIFS(B148:FO148,metrics.est,"Coverage"),B148:FO148,0)+1)), ", ", INDIRECT(ADDRESS(2,MATCH(_xlfn.MAXIFS(B148:FO148,metrics.est,"Coverage"),B148:FO148,0)+1)))</f>
        <v>#NAME?</v>
      </c>
      <c r="FY148" s="1" t="e" cm="1">
        <f t="array" aca="1" ref="FY148" ca="1">CONCATENATE(INDIRECT(ADDRESS(1,MATCH(_xlfn.MINIFS(B148:FO148,metrics.est,"Time"),B148:FO148,0)+1)), ", ", INDIRECT(ADDRESS(2,MATCH(_xlfn.MINIFS(B148:FO148,metrics.est,"Time"),B148:FO148,0)+1)))</f>
        <v>#NAME?</v>
      </c>
    </row>
    <row r="149" spans="1:181" x14ac:dyDescent="0.3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>
        <v>0.7419</v>
      </c>
      <c r="BP149" s="5">
        <v>0.94499999999999995</v>
      </c>
      <c r="BQ149" s="5">
        <v>6.5199999999999994E-2</v>
      </c>
      <c r="BR149" s="5">
        <v>0.72119999999999995</v>
      </c>
      <c r="BS149" s="5">
        <v>3.8E-3</v>
      </c>
      <c r="BT149" s="4">
        <v>0.61909999999999998</v>
      </c>
      <c r="BU149" s="4">
        <v>0.66849999999999998</v>
      </c>
      <c r="BV149" s="4">
        <v>0.1726</v>
      </c>
      <c r="BW149" s="4">
        <v>0.89759999999999995</v>
      </c>
      <c r="BX149" s="4">
        <v>3.0700000000000002E-2</v>
      </c>
      <c r="BY149" s="5">
        <v>0.62039999999999995</v>
      </c>
      <c r="BZ149" s="5">
        <v>0.66959999999999997</v>
      </c>
      <c r="CA149" s="5">
        <v>0.18729999999999999</v>
      </c>
      <c r="CB149" s="5">
        <v>0.87990000000000002</v>
      </c>
      <c r="CC149" s="5">
        <v>2.1299999999999999E-2</v>
      </c>
      <c r="CD149" s="4">
        <v>0.62639999999999996</v>
      </c>
      <c r="CE149" s="4">
        <v>0.6754</v>
      </c>
      <c r="CF149" s="4">
        <v>0.16339999999999999</v>
      </c>
      <c r="CG149" s="4">
        <v>0.8579</v>
      </c>
      <c r="CH149" s="4">
        <v>1.4800000000000001E-2</v>
      </c>
      <c r="CI149" s="5">
        <v>0.64829999999999999</v>
      </c>
      <c r="CJ149" s="5">
        <v>0.71950000000000003</v>
      </c>
      <c r="CK149" s="5">
        <v>0.1229</v>
      </c>
      <c r="CL149" s="5">
        <v>0.8236</v>
      </c>
      <c r="CM149" s="5">
        <v>9.1000000000000004E-3</v>
      </c>
      <c r="CN149" s="4">
        <v>0.74550000000000005</v>
      </c>
      <c r="CO149" s="4">
        <v>0.95130000000000003</v>
      </c>
      <c r="CP149" s="4">
        <v>6.5100000000000005E-2</v>
      </c>
      <c r="CQ149" s="4">
        <v>0.72119999999999995</v>
      </c>
      <c r="CR149" s="4">
        <v>3.0999999999999999E-3</v>
      </c>
      <c r="CS149" s="5">
        <v>0.62239999999999995</v>
      </c>
      <c r="CT149" s="5">
        <v>0.67269999999999996</v>
      </c>
      <c r="CU149" s="5">
        <v>0.17219999999999999</v>
      </c>
      <c r="CV149" s="5">
        <v>0.89470000000000005</v>
      </c>
      <c r="CW149" s="5">
        <v>2.75E-2</v>
      </c>
      <c r="CX149" s="4">
        <v>0.62139999999999995</v>
      </c>
      <c r="CY149" s="4">
        <v>0.66820000000000002</v>
      </c>
      <c r="CZ149" s="4">
        <v>0.18410000000000001</v>
      </c>
      <c r="DA149" s="4">
        <v>0.87980000000000003</v>
      </c>
      <c r="DB149" s="4">
        <v>1.7500000000000002E-2</v>
      </c>
      <c r="DC149" s="5">
        <v>0.62590000000000001</v>
      </c>
      <c r="DD149" s="5">
        <v>0.6744</v>
      </c>
      <c r="DE149" s="5">
        <v>0.16800000000000001</v>
      </c>
      <c r="DF149" s="5">
        <v>0.8569</v>
      </c>
      <c r="DG149" s="5">
        <v>1.4E-2</v>
      </c>
      <c r="DH149" s="4">
        <v>0.64759999999999995</v>
      </c>
      <c r="DI149" s="4">
        <v>0.71989999999999998</v>
      </c>
      <c r="DJ149" s="4">
        <v>0.1244</v>
      </c>
      <c r="DK149" s="4">
        <v>0.82310000000000005</v>
      </c>
      <c r="DL149" s="4">
        <v>7.4999999999999997E-3</v>
      </c>
      <c r="DM149" s="5">
        <v>0.74309999999999998</v>
      </c>
      <c r="DN149" s="5">
        <v>0.94750000000000001</v>
      </c>
      <c r="DO149" s="5">
        <v>6.3600000000000004E-2</v>
      </c>
      <c r="DP149" s="5">
        <v>0.72270000000000001</v>
      </c>
      <c r="DQ149" s="5">
        <v>2.3E-3</v>
      </c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>
        <v>0.64780000000000004</v>
      </c>
      <c r="EH149" s="5">
        <v>0.71850000000000003</v>
      </c>
      <c r="EI149" s="5">
        <v>0.12520000000000001</v>
      </c>
      <c r="EJ149" s="5">
        <v>0.82350000000000001</v>
      </c>
      <c r="EK149" s="5">
        <v>6.7000000000000002E-3</v>
      </c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>
        <v>0.64810000000000001</v>
      </c>
      <c r="FG149" s="4">
        <v>0.71870000000000001</v>
      </c>
      <c r="FH149" s="4">
        <v>0.12540000000000001</v>
      </c>
      <c r="FI149" s="4">
        <v>0.82410000000000005</v>
      </c>
      <c r="FJ149" s="4">
        <v>5.1000000000000004E-3</v>
      </c>
      <c r="FK149" s="5"/>
      <c r="FL149" s="5"/>
      <c r="FM149" s="5"/>
      <c r="FN149" s="5"/>
      <c r="FO149" s="5"/>
      <c r="FP149" s="4">
        <f t="shared" si="36"/>
        <v>0.64749642857142853</v>
      </c>
      <c r="FQ149" s="4">
        <f t="shared" si="37"/>
        <v>0.72481785714285718</v>
      </c>
      <c r="FR149" s="4">
        <f t="shared" si="38"/>
        <v>0.14639642857142859</v>
      </c>
      <c r="FS149" s="4">
        <f t="shared" si="39"/>
        <v>0.83836428571428556</v>
      </c>
      <c r="FT149" s="4">
        <f t="shared" si="40"/>
        <v>1.2657142857142862E-2</v>
      </c>
      <c r="FU149" s="1" t="e" cm="1">
        <f t="array" aca="1" ref="FU149" ca="1">CONCATENATE(INDIRECT(ADDRESS(1,MATCH(_xlfn.MINIFS(B149:FO149,metrics.est,"MAE"),B149:FO149,0)+1)), ", ", INDIRECT(ADDRESS(2,MATCH(_xlfn.MINIFS(B149:FO149,metrics.est,"MAE"),B149:FO149,0)+1)))</f>
        <v>#NAME?</v>
      </c>
      <c r="FV149" s="1" t="e" cm="1">
        <f t="array" aca="1" ref="FV149" ca="1">CONCATENATE(INDIRECT(ADDRESS(1,MATCH(_xlfn.MINIFS(B149:FO149,metrics.est,"MSE"),B149:FO149,0)+1)), ", ", INDIRECT(ADDRESS(2,MATCH(_xlfn.MINIFS(B149:FO149,metrics.est,"MSE"),B149:FO149,0)+1)))</f>
        <v>#NAME?</v>
      </c>
      <c r="FW149" s="1" t="e" cm="1">
        <f t="array" aca="1" ref="FW149" ca="1">CONCATENATE(INDIRECT(ADDRESS(1,MATCH(_xlfn.MAXIFS(B149:FO149,metrics.est,"R"),B149:FO149,0)+1)), ", ", INDIRECT(ADDRESS(2,MATCH(_xlfn.MAXIFS(B149:FO149,metrics.est,"R"),B149:FO149,0)+1)))</f>
        <v>#NAME?</v>
      </c>
      <c r="FX149" s="1" t="e" cm="1">
        <f t="array" aca="1" ref="FX149" ca="1">CONCATENATE(INDIRECT(ADDRESS(1,MATCH(_xlfn.MAXIFS(B149:FO149,metrics.est,"Coverage"),B149:FO149,0)+1)), ", ", INDIRECT(ADDRESS(2,MATCH(_xlfn.MAXIFS(B149:FO149,metrics.est,"Coverage"),B149:FO149,0)+1)))</f>
        <v>#NAME?</v>
      </c>
      <c r="FY149" s="1" t="e" cm="1">
        <f t="array" aca="1" ref="FY149" ca="1">CONCATENATE(INDIRECT(ADDRESS(1,MATCH(_xlfn.MINIFS(B149:FO149,metrics.est,"Time"),B149:FO149,0)+1)), ", ", INDIRECT(ADDRESS(2,MATCH(_xlfn.MINIFS(B149:FO149,metrics.est,"Time"),B149:FO149,0)+1)))</f>
        <v>#NAME?</v>
      </c>
    </row>
    <row r="150" spans="1:181" x14ac:dyDescent="0.3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>
        <v>0.71960000000000002</v>
      </c>
      <c r="BP150" s="5">
        <v>0.89759999999999995</v>
      </c>
      <c r="BQ150" s="5">
        <v>7.2300000000000003E-2</v>
      </c>
      <c r="BR150" s="5">
        <v>0.72270000000000001</v>
      </c>
      <c r="BS150" s="5">
        <v>3.8E-3</v>
      </c>
      <c r="BT150" s="4">
        <v>0.61599999999999999</v>
      </c>
      <c r="BU150" s="4">
        <v>0.66490000000000005</v>
      </c>
      <c r="BV150" s="4">
        <v>0.17519999999999999</v>
      </c>
      <c r="BW150" s="4">
        <v>0.89900000000000002</v>
      </c>
      <c r="BX150" s="4">
        <v>2.98E-2</v>
      </c>
      <c r="BY150" s="5">
        <v>0.61750000000000005</v>
      </c>
      <c r="BZ150" s="5">
        <v>0.66559999999999997</v>
      </c>
      <c r="CA150" s="5">
        <v>0.19</v>
      </c>
      <c r="CB150" s="5">
        <v>0.88200000000000001</v>
      </c>
      <c r="CC150" s="5">
        <v>1.9900000000000001E-2</v>
      </c>
      <c r="CD150" s="4">
        <v>0.62239999999999995</v>
      </c>
      <c r="CE150" s="4">
        <v>0.66990000000000005</v>
      </c>
      <c r="CF150" s="4">
        <v>0.17380000000000001</v>
      </c>
      <c r="CG150" s="4">
        <v>0.86129999999999995</v>
      </c>
      <c r="CH150" s="4">
        <v>1.44E-2</v>
      </c>
      <c r="CI150" s="5">
        <v>0.63859999999999995</v>
      </c>
      <c r="CJ150" s="5">
        <v>0.70369999999999999</v>
      </c>
      <c r="CK150" s="5">
        <v>0.1411</v>
      </c>
      <c r="CL150" s="5">
        <v>0.82789999999999997</v>
      </c>
      <c r="CM150" s="5">
        <v>8.8999999999999999E-3</v>
      </c>
      <c r="CN150" s="4">
        <v>0.72319999999999995</v>
      </c>
      <c r="CO150" s="4">
        <v>0.90429999999999999</v>
      </c>
      <c r="CP150" s="4">
        <v>7.1900000000000006E-2</v>
      </c>
      <c r="CQ150" s="4">
        <v>0.72260000000000002</v>
      </c>
      <c r="CR150" s="4">
        <v>3.0999999999999999E-3</v>
      </c>
      <c r="CS150" s="5">
        <v>0.61890000000000001</v>
      </c>
      <c r="CT150" s="5">
        <v>0.66739999999999999</v>
      </c>
      <c r="CU150" s="5">
        <v>0.186</v>
      </c>
      <c r="CV150" s="5">
        <v>0.89649999999999996</v>
      </c>
      <c r="CW150" s="5">
        <v>2.5600000000000001E-2</v>
      </c>
      <c r="CX150" s="4">
        <v>0.61860000000000004</v>
      </c>
      <c r="CY150" s="4">
        <v>0.66439999999999999</v>
      </c>
      <c r="CZ150" s="4">
        <v>0.19120000000000001</v>
      </c>
      <c r="DA150" s="4">
        <v>0.88190000000000002</v>
      </c>
      <c r="DB150" s="4">
        <v>1.66E-2</v>
      </c>
      <c r="DC150" s="5">
        <v>0.62250000000000005</v>
      </c>
      <c r="DD150" s="5">
        <v>0.67020000000000002</v>
      </c>
      <c r="DE150" s="5">
        <v>0.17710000000000001</v>
      </c>
      <c r="DF150" s="5">
        <v>0.86009999999999998</v>
      </c>
      <c r="DG150" s="5">
        <v>1.37E-2</v>
      </c>
      <c r="DH150" s="4">
        <v>0.63880000000000003</v>
      </c>
      <c r="DI150" s="4">
        <v>0.70569999999999999</v>
      </c>
      <c r="DJ150" s="4">
        <v>0.1391</v>
      </c>
      <c r="DK150" s="4">
        <v>0.8276</v>
      </c>
      <c r="DL150" s="4">
        <v>7.4000000000000003E-3</v>
      </c>
      <c r="DM150" s="5">
        <v>0.72109999999999996</v>
      </c>
      <c r="DN150" s="5">
        <v>0.90090000000000003</v>
      </c>
      <c r="DO150" s="5">
        <v>7.3700000000000002E-2</v>
      </c>
      <c r="DP150" s="5">
        <v>0.72430000000000005</v>
      </c>
      <c r="DQ150" s="5">
        <v>2.3E-3</v>
      </c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>
        <v>0.63829999999999998</v>
      </c>
      <c r="EH150" s="5">
        <v>0.70309999999999995</v>
      </c>
      <c r="EI150" s="5">
        <v>0.14149999999999999</v>
      </c>
      <c r="EJ150" s="5">
        <v>0.82769999999999999</v>
      </c>
      <c r="EK150" s="5">
        <v>6.6E-3</v>
      </c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>
        <v>0.63890000000000002</v>
      </c>
      <c r="FG150" s="4">
        <v>0.70399999999999996</v>
      </c>
      <c r="FH150" s="4">
        <v>0.13980000000000001</v>
      </c>
      <c r="FI150" s="4">
        <v>0.82830000000000004</v>
      </c>
      <c r="FJ150" s="4">
        <v>6.1999999999999998E-3</v>
      </c>
      <c r="FK150" s="5"/>
      <c r="FL150" s="5"/>
      <c r="FM150" s="5"/>
      <c r="FN150" s="5"/>
      <c r="FO150" s="5"/>
      <c r="FP150" s="4">
        <f t="shared" si="36"/>
        <v>0.63973214285714286</v>
      </c>
      <c r="FQ150" s="4">
        <f t="shared" si="37"/>
        <v>0.71104642857142841</v>
      </c>
      <c r="FR150" s="4">
        <f t="shared" si="38"/>
        <v>0.15545714285714282</v>
      </c>
      <c r="FS150" s="4">
        <f t="shared" si="39"/>
        <v>0.84128928571428574</v>
      </c>
      <c r="FT150" s="4">
        <f t="shared" si="40"/>
        <v>1.2178571428571429E-2</v>
      </c>
      <c r="FU150" s="1" t="e" cm="1">
        <f t="array" aca="1" ref="FU150" ca="1">CONCATENATE(INDIRECT(ADDRESS(1,MATCH(_xlfn.MINIFS(B150:FO150,metrics.est,"MAE"),B150:FO150,0)+1)), ", ", INDIRECT(ADDRESS(2,MATCH(_xlfn.MINIFS(B150:FO150,metrics.est,"MAE"),B150:FO150,0)+1)))</f>
        <v>#NAME?</v>
      </c>
      <c r="FV150" s="1" t="e" cm="1">
        <f t="array" aca="1" ref="FV150" ca="1">CONCATENATE(INDIRECT(ADDRESS(1,MATCH(_xlfn.MINIFS(B150:FO150,metrics.est,"MSE"),B150:FO150,0)+1)), ", ", INDIRECT(ADDRESS(2,MATCH(_xlfn.MINIFS(B150:FO150,metrics.est,"MSE"),B150:FO150,0)+1)))</f>
        <v>#NAME?</v>
      </c>
      <c r="FW150" s="1" t="e" cm="1">
        <f t="array" aca="1" ref="FW150" ca="1">CONCATENATE(INDIRECT(ADDRESS(1,MATCH(_xlfn.MAXIFS(B150:FO150,metrics.est,"R"),B150:FO150,0)+1)), ", ", INDIRECT(ADDRESS(2,MATCH(_xlfn.MAXIFS(B150:FO150,metrics.est,"R"),B150:FO150,0)+1)))</f>
        <v>#NAME?</v>
      </c>
      <c r="FX150" s="1" t="e" cm="1">
        <f t="array" aca="1" ref="FX150" ca="1">CONCATENATE(INDIRECT(ADDRESS(1,MATCH(_xlfn.MAXIFS(B150:FO150,metrics.est,"Coverage"),B150:FO150,0)+1)), ", ", INDIRECT(ADDRESS(2,MATCH(_xlfn.MAXIFS(B150:FO150,metrics.est,"Coverage"),B150:FO150,0)+1)))</f>
        <v>#NAME?</v>
      </c>
      <c r="FY150" s="1" t="e" cm="1">
        <f t="array" aca="1" ref="FY150" ca="1">CONCATENATE(INDIRECT(ADDRESS(1,MATCH(_xlfn.MINIFS(B150:FO150,metrics.est,"Time"),B150:FO150,0)+1)), ", ", INDIRECT(ADDRESS(2,MATCH(_xlfn.MINIFS(B150:FO150,metrics.est,"Time"),B150:FO150,0)+1)))</f>
        <v>#NAME?</v>
      </c>
    </row>
    <row r="151" spans="1:181" x14ac:dyDescent="0.3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>
        <v>0.72440000000000004</v>
      </c>
      <c r="BP151" s="5">
        <v>0.90049999999999997</v>
      </c>
      <c r="BQ151" s="5">
        <v>7.2400000000000006E-2</v>
      </c>
      <c r="BR151" s="5">
        <v>0.70789999999999997</v>
      </c>
      <c r="BS151" s="5">
        <v>3.3E-3</v>
      </c>
      <c r="BT151" s="4">
        <v>0.61570000000000003</v>
      </c>
      <c r="BU151" s="4">
        <v>0.65890000000000004</v>
      </c>
      <c r="BV151" s="4">
        <v>0.18529999999999999</v>
      </c>
      <c r="BW151" s="4">
        <v>0.89970000000000006</v>
      </c>
      <c r="BX151" s="4">
        <v>3.5799999999999998E-2</v>
      </c>
      <c r="BY151" s="5">
        <v>0.61809999999999998</v>
      </c>
      <c r="BZ151" s="5">
        <v>0.66210000000000002</v>
      </c>
      <c r="CA151" s="5">
        <v>0.19719999999999999</v>
      </c>
      <c r="CB151" s="5">
        <v>0.88260000000000005</v>
      </c>
      <c r="CC151" s="5">
        <v>2.5600000000000001E-2</v>
      </c>
      <c r="CD151" s="4">
        <v>0.62380000000000002</v>
      </c>
      <c r="CE151" s="4">
        <v>0.66930000000000001</v>
      </c>
      <c r="CF151" s="4">
        <v>0.1759</v>
      </c>
      <c r="CG151" s="4">
        <v>0.86140000000000005</v>
      </c>
      <c r="CH151" s="4">
        <v>1.5800000000000002E-2</v>
      </c>
      <c r="CI151" s="5">
        <v>0.64170000000000005</v>
      </c>
      <c r="CJ151" s="5">
        <v>0.70569999999999999</v>
      </c>
      <c r="CK151" s="5">
        <v>0.1391</v>
      </c>
      <c r="CL151" s="5">
        <v>0.82599999999999996</v>
      </c>
      <c r="CM151" s="5">
        <v>8.8999999999999999E-3</v>
      </c>
      <c r="CN151" s="4">
        <v>0.72850000000000004</v>
      </c>
      <c r="CO151" s="4">
        <v>0.90759999999999996</v>
      </c>
      <c r="CP151" s="4">
        <v>7.1800000000000003E-2</v>
      </c>
      <c r="CQ151" s="4">
        <v>0.70899999999999996</v>
      </c>
      <c r="CR151" s="4">
        <v>2.5999999999999999E-3</v>
      </c>
      <c r="CS151" s="5">
        <v>0.61829999999999996</v>
      </c>
      <c r="CT151" s="5">
        <v>0.66110000000000002</v>
      </c>
      <c r="CU151" s="5">
        <v>0.19450000000000001</v>
      </c>
      <c r="CV151" s="5">
        <v>0.89759999999999995</v>
      </c>
      <c r="CW151" s="5">
        <v>3.1E-2</v>
      </c>
      <c r="CX151" s="4">
        <v>0.61880000000000002</v>
      </c>
      <c r="CY151" s="4">
        <v>0.66080000000000005</v>
      </c>
      <c r="CZ151" s="4">
        <v>0.1946</v>
      </c>
      <c r="DA151" s="4">
        <v>0.88270000000000004</v>
      </c>
      <c r="DB151" s="4">
        <v>1.9400000000000001E-2</v>
      </c>
      <c r="DC151" s="5">
        <v>0.62380000000000002</v>
      </c>
      <c r="DD151" s="5">
        <v>0.66910000000000003</v>
      </c>
      <c r="DE151" s="5">
        <v>0.18190000000000001</v>
      </c>
      <c r="DF151" s="5">
        <v>0.86009999999999998</v>
      </c>
      <c r="DG151" s="5">
        <v>1.52E-2</v>
      </c>
      <c r="DH151" s="4">
        <v>0.64180000000000004</v>
      </c>
      <c r="DI151" s="4">
        <v>0.70740000000000003</v>
      </c>
      <c r="DJ151" s="4">
        <v>0.1396</v>
      </c>
      <c r="DK151" s="4">
        <v>0.82609999999999995</v>
      </c>
      <c r="DL151" s="4">
        <v>7.4000000000000003E-3</v>
      </c>
      <c r="DM151" s="5">
        <v>0.72650000000000003</v>
      </c>
      <c r="DN151" s="5">
        <v>0.90490000000000004</v>
      </c>
      <c r="DO151" s="5">
        <v>6.9400000000000003E-2</v>
      </c>
      <c r="DP151" s="5">
        <v>0.70899999999999996</v>
      </c>
      <c r="DQ151" s="5">
        <v>1.9E-3</v>
      </c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>
        <v>0.64139999999999997</v>
      </c>
      <c r="EH151" s="5">
        <v>0.70499999999999996</v>
      </c>
      <c r="EI151" s="5">
        <v>0.14080000000000001</v>
      </c>
      <c r="EJ151" s="5">
        <v>0.82609999999999995</v>
      </c>
      <c r="EK151" s="5">
        <v>6.7000000000000002E-3</v>
      </c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>
        <v>0.64190000000000003</v>
      </c>
      <c r="FG151" s="4">
        <v>0.70540000000000003</v>
      </c>
      <c r="FH151" s="4">
        <v>0.13850000000000001</v>
      </c>
      <c r="FI151" s="4">
        <v>0.82679999999999998</v>
      </c>
      <c r="FJ151" s="4">
        <v>5.7000000000000002E-3</v>
      </c>
      <c r="FK151" s="5"/>
      <c r="FL151" s="5"/>
      <c r="FM151" s="5"/>
      <c r="FN151" s="5"/>
      <c r="FO151" s="5"/>
      <c r="FP151" s="4">
        <f t="shared" si="36"/>
        <v>0.64171071428571425</v>
      </c>
      <c r="FQ151" s="4">
        <f t="shared" si="37"/>
        <v>0.71047857142857151</v>
      </c>
      <c r="FR151" s="4">
        <f t="shared" si="38"/>
        <v>0.15853928571428569</v>
      </c>
      <c r="FS151" s="4">
        <f t="shared" si="39"/>
        <v>0.83907142857142847</v>
      </c>
      <c r="FT151" s="4">
        <f t="shared" si="40"/>
        <v>1.3528571428571428E-2</v>
      </c>
      <c r="FU151" s="1" t="e" cm="1">
        <f t="array" aca="1" ref="FU151" ca="1">CONCATENATE(INDIRECT(ADDRESS(1,MATCH(_xlfn.MINIFS(B151:FO151,metrics.est,"MAE"),B151:FO151,0)+1)), ", ", INDIRECT(ADDRESS(2,MATCH(_xlfn.MINIFS(B151:FO151,metrics.est,"MAE"),B151:FO151,0)+1)))</f>
        <v>#NAME?</v>
      </c>
      <c r="FV151" s="1" t="e" cm="1">
        <f t="array" aca="1" ref="FV151" ca="1">CONCATENATE(INDIRECT(ADDRESS(1,MATCH(_xlfn.MINIFS(B151:FO151,metrics.est,"MSE"),B151:FO151,0)+1)), ", ", INDIRECT(ADDRESS(2,MATCH(_xlfn.MINIFS(B151:FO151,metrics.est,"MSE"),B151:FO151,0)+1)))</f>
        <v>#NAME?</v>
      </c>
      <c r="FW151" s="1" t="e" cm="1">
        <f t="array" aca="1" ref="FW151" ca="1">CONCATENATE(INDIRECT(ADDRESS(1,MATCH(_xlfn.MAXIFS(B151:FO151,metrics.est,"R"),B151:FO151,0)+1)), ", ", INDIRECT(ADDRESS(2,MATCH(_xlfn.MAXIFS(B151:FO151,metrics.est,"R"),B151:FO151,0)+1)))</f>
        <v>#NAME?</v>
      </c>
      <c r="FX151" s="1" t="e" cm="1">
        <f t="array" aca="1" ref="FX151" ca="1">CONCATENATE(INDIRECT(ADDRESS(1,MATCH(_xlfn.MAXIFS(B151:FO151,metrics.est,"Coverage"),B151:FO151,0)+1)), ", ", INDIRECT(ADDRESS(2,MATCH(_xlfn.MAXIFS(B151:FO151,metrics.est,"Coverage"),B151:FO151,0)+1)))</f>
        <v>#NAME?</v>
      </c>
      <c r="FY151" s="1" t="e" cm="1">
        <f t="array" aca="1" ref="FY151" ca="1">CONCATENATE(INDIRECT(ADDRESS(1,MATCH(_xlfn.MINIFS(B151:FO151,metrics.est,"Time"),B151:FO151,0)+1)), ", ", INDIRECT(ADDRESS(2,MATCH(_xlfn.MINIFS(B151:FO151,metrics.est,"Time"),B151:FO151,0)+1)))</f>
        <v>#NAME?</v>
      </c>
    </row>
    <row r="152" spans="1:181" x14ac:dyDescent="0.3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>
        <v>0.69650000000000001</v>
      </c>
      <c r="BP152" s="5">
        <v>0.83209999999999995</v>
      </c>
      <c r="BQ152" s="5">
        <v>8.8800000000000004E-2</v>
      </c>
      <c r="BR152" s="5">
        <v>0.72399999999999998</v>
      </c>
      <c r="BS152" s="5">
        <v>2.2000000000000001E-3</v>
      </c>
      <c r="BT152" s="4">
        <v>0.60850000000000004</v>
      </c>
      <c r="BU152" s="4">
        <v>0.63329999999999997</v>
      </c>
      <c r="BV152" s="4">
        <v>0.18190000000000001</v>
      </c>
      <c r="BW152" s="4">
        <v>0.86260000000000003</v>
      </c>
      <c r="BX152" s="4">
        <v>1.6799999999999999E-2</v>
      </c>
      <c r="BY152" s="5">
        <v>0.62219999999999998</v>
      </c>
      <c r="BZ152" s="5">
        <v>0.66139999999999999</v>
      </c>
      <c r="CA152" s="5">
        <v>0.18310000000000001</v>
      </c>
      <c r="CB152" s="5">
        <v>0.85329999999999995</v>
      </c>
      <c r="CC152" s="5">
        <v>1.23E-2</v>
      </c>
      <c r="CD152" s="4">
        <v>0.63519999999999999</v>
      </c>
      <c r="CE152" s="4">
        <v>0.68169999999999997</v>
      </c>
      <c r="CF152" s="4">
        <v>0.16800000000000001</v>
      </c>
      <c r="CG152" s="4">
        <v>0.84370000000000001</v>
      </c>
      <c r="CH152" s="4">
        <v>8.3000000000000001E-3</v>
      </c>
      <c r="CI152" s="5">
        <v>0.6452</v>
      </c>
      <c r="CJ152" s="5">
        <v>0.70730000000000004</v>
      </c>
      <c r="CK152" s="5">
        <v>0.1552</v>
      </c>
      <c r="CL152" s="5">
        <v>0.82740000000000002</v>
      </c>
      <c r="CM152" s="5">
        <v>4.7000000000000002E-3</v>
      </c>
      <c r="CN152" s="4">
        <v>0.69910000000000005</v>
      </c>
      <c r="CO152" s="4">
        <v>0.83660000000000001</v>
      </c>
      <c r="CP152" s="4">
        <v>9.6000000000000002E-2</v>
      </c>
      <c r="CQ152" s="4">
        <v>0.72489999999999999</v>
      </c>
      <c r="CR152" s="4">
        <v>1.6999999999999999E-3</v>
      </c>
      <c r="CS152" s="5">
        <v>0.61699999999999999</v>
      </c>
      <c r="CT152" s="5">
        <v>0.64980000000000004</v>
      </c>
      <c r="CU152" s="5">
        <v>0.1724</v>
      </c>
      <c r="CV152" s="5">
        <v>0.8629</v>
      </c>
      <c r="CW152" s="5">
        <v>1.4200000000000001E-2</v>
      </c>
      <c r="CX152" s="4">
        <v>0.62350000000000005</v>
      </c>
      <c r="CY152" s="4">
        <v>0.66020000000000001</v>
      </c>
      <c r="CZ152" s="4">
        <v>0.1845</v>
      </c>
      <c r="DA152" s="4">
        <v>0.85399999999999998</v>
      </c>
      <c r="DB152" s="4">
        <v>9.7000000000000003E-3</v>
      </c>
      <c r="DC152" s="5">
        <v>0.63490000000000002</v>
      </c>
      <c r="DD152" s="5">
        <v>0.68300000000000005</v>
      </c>
      <c r="DE152" s="5">
        <v>0.17169999999999999</v>
      </c>
      <c r="DF152" s="5">
        <v>0.84209999999999996</v>
      </c>
      <c r="DG152" s="5">
        <v>7.6E-3</v>
      </c>
      <c r="DH152" s="4">
        <v>0.64570000000000005</v>
      </c>
      <c r="DI152" s="4">
        <v>0.70850000000000002</v>
      </c>
      <c r="DJ152" s="4">
        <v>0.15190000000000001</v>
      </c>
      <c r="DK152" s="4">
        <v>0.82709999999999995</v>
      </c>
      <c r="DL152" s="4">
        <v>4.0000000000000001E-3</v>
      </c>
      <c r="DM152" s="5">
        <v>0.69740000000000002</v>
      </c>
      <c r="DN152" s="5">
        <v>0.83509999999999995</v>
      </c>
      <c r="DO152" s="5">
        <v>8.9700000000000002E-2</v>
      </c>
      <c r="DP152" s="5">
        <v>0.72519999999999996</v>
      </c>
      <c r="DQ152" s="5">
        <v>1.2999999999999999E-3</v>
      </c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>
        <v>0.64549999999999996</v>
      </c>
      <c r="EH152" s="5">
        <v>0.70689999999999997</v>
      </c>
      <c r="EI152" s="5">
        <v>0.153</v>
      </c>
      <c r="EJ152" s="5">
        <v>0.82650000000000001</v>
      </c>
      <c r="EK152" s="5">
        <v>3.8E-3</v>
      </c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>
        <v>0.64539999999999997</v>
      </c>
      <c r="FG152" s="4">
        <v>0.70679999999999998</v>
      </c>
      <c r="FH152" s="4">
        <v>0.15229999999999999</v>
      </c>
      <c r="FI152" s="4">
        <v>0.82750000000000001</v>
      </c>
      <c r="FJ152" s="4">
        <v>3.2000000000000002E-3</v>
      </c>
      <c r="FK152" s="5"/>
      <c r="FL152" s="5"/>
      <c r="FM152" s="5"/>
      <c r="FN152" s="5"/>
      <c r="FO152" s="5"/>
      <c r="FP152" s="4">
        <f t="shared" si="36"/>
        <v>0.64111428571428541</v>
      </c>
      <c r="FQ152" s="4">
        <f t="shared" si="37"/>
        <v>0.70082500000000003</v>
      </c>
      <c r="FR152" s="4">
        <f t="shared" si="38"/>
        <v>0.15811785714285717</v>
      </c>
      <c r="FS152" s="4">
        <f t="shared" si="39"/>
        <v>0.82599642857142863</v>
      </c>
      <c r="FT152" s="4">
        <f t="shared" si="40"/>
        <v>6.7714285714285715E-3</v>
      </c>
      <c r="FU152" s="1" t="e" cm="1">
        <f t="array" aca="1" ref="FU152" ca="1">CONCATENATE(INDIRECT(ADDRESS(1,MATCH(_xlfn.MINIFS(B152:FO152,metrics.est,"MAE"),B152:FO152,0)+1)), ", ", INDIRECT(ADDRESS(2,MATCH(_xlfn.MINIFS(B152:FO152,metrics.est,"MAE"),B152:FO152,0)+1)))</f>
        <v>#NAME?</v>
      </c>
      <c r="FV152" s="1" t="e" cm="1">
        <f t="array" aca="1" ref="FV152" ca="1">CONCATENATE(INDIRECT(ADDRESS(1,MATCH(_xlfn.MINIFS(B152:FO152,metrics.est,"MSE"),B152:FO152,0)+1)), ", ", INDIRECT(ADDRESS(2,MATCH(_xlfn.MINIFS(B152:FO152,metrics.est,"MSE"),B152:FO152,0)+1)))</f>
        <v>#NAME?</v>
      </c>
      <c r="FW152" s="1" t="e" cm="1">
        <f t="array" aca="1" ref="FW152" ca="1">CONCATENATE(INDIRECT(ADDRESS(1,MATCH(_xlfn.MAXIFS(B152:FO152,metrics.est,"R"),B152:FO152,0)+1)), ", ", INDIRECT(ADDRESS(2,MATCH(_xlfn.MAXIFS(B152:FO152,metrics.est,"R"),B152:FO152,0)+1)))</f>
        <v>#NAME?</v>
      </c>
      <c r="FX152" s="1" t="e" cm="1">
        <f t="array" aca="1" ref="FX152" ca="1">CONCATENATE(INDIRECT(ADDRESS(1,MATCH(_xlfn.MAXIFS(B152:FO152,metrics.est,"Coverage"),B152:FO152,0)+1)), ", ", INDIRECT(ADDRESS(2,MATCH(_xlfn.MAXIFS(B152:FO152,metrics.est,"Coverage"),B152:FO152,0)+1)))</f>
        <v>#NAME?</v>
      </c>
      <c r="FY152" s="1" t="e" cm="1">
        <f t="array" aca="1" ref="FY152" ca="1">CONCATENATE(INDIRECT(ADDRESS(1,MATCH(_xlfn.MINIFS(B152:FO152,metrics.est,"Time"),B152:FO152,0)+1)), ", ", INDIRECT(ADDRESS(2,MATCH(_xlfn.MINIFS(B152:FO152,metrics.est,"Time"),B152:FO152,0)+1)))</f>
        <v>#NAME?</v>
      </c>
    </row>
    <row r="153" spans="1:181" x14ac:dyDescent="0.3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>
        <v>0.70850000000000002</v>
      </c>
      <c r="BP153" s="5">
        <v>0.8599</v>
      </c>
      <c r="BQ153" s="5">
        <v>8.1699999999999995E-2</v>
      </c>
      <c r="BR153" s="5">
        <v>0.71030000000000004</v>
      </c>
      <c r="BS153" s="5">
        <v>3.0999999999999999E-3</v>
      </c>
      <c r="BT153" s="4">
        <v>0.6099</v>
      </c>
      <c r="BU153" s="4">
        <v>0.64790000000000003</v>
      </c>
      <c r="BV153" s="4">
        <v>0.20280000000000001</v>
      </c>
      <c r="BW153" s="4">
        <v>0.8972</v>
      </c>
      <c r="BX153" s="4">
        <v>2.7900000000000001E-2</v>
      </c>
      <c r="BY153" s="5">
        <v>0.61199999999999999</v>
      </c>
      <c r="BZ153" s="5">
        <v>0.64900000000000002</v>
      </c>
      <c r="CA153" s="5">
        <v>0.2155</v>
      </c>
      <c r="CB153" s="5">
        <v>0.88139999999999996</v>
      </c>
      <c r="CC153" s="5">
        <v>0.02</v>
      </c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>
        <v>0.63349999999999995</v>
      </c>
      <c r="CJ153" s="5">
        <v>0.6865</v>
      </c>
      <c r="CK153" s="5">
        <v>0.16159999999999999</v>
      </c>
      <c r="CL153" s="5">
        <v>0.82540000000000002</v>
      </c>
      <c r="CM153" s="5">
        <v>7.1999999999999998E-3</v>
      </c>
      <c r="CN153" s="4">
        <v>0.71140000000000003</v>
      </c>
      <c r="CO153" s="4">
        <v>0.86480000000000001</v>
      </c>
      <c r="CP153" s="4">
        <v>8.4500000000000006E-2</v>
      </c>
      <c r="CQ153" s="4">
        <v>0.71140000000000003</v>
      </c>
      <c r="CR153" s="4">
        <v>2.5999999999999999E-3</v>
      </c>
      <c r="CS153" s="5">
        <v>0.61250000000000004</v>
      </c>
      <c r="CT153" s="5">
        <v>0.64970000000000006</v>
      </c>
      <c r="CU153" s="5">
        <v>0.20280000000000001</v>
      </c>
      <c r="CV153" s="5">
        <v>0.89510000000000001</v>
      </c>
      <c r="CW153" s="5">
        <v>2.3300000000000001E-2</v>
      </c>
      <c r="CX153" s="4">
        <v>0.61229999999999996</v>
      </c>
      <c r="CY153" s="4">
        <v>0.6462</v>
      </c>
      <c r="CZ153" s="4">
        <v>0.219</v>
      </c>
      <c r="DA153" s="4">
        <v>0.88080000000000003</v>
      </c>
      <c r="DB153" s="4">
        <v>1.5599999999999999E-2</v>
      </c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1.1900000000000001E-2</v>
      </c>
      <c r="DH153" s="4">
        <v>0.63439999999999996</v>
      </c>
      <c r="DI153" s="4">
        <v>0.6895</v>
      </c>
      <c r="DJ153" s="4">
        <v>0.15440000000000001</v>
      </c>
      <c r="DK153" s="4">
        <v>0.82530000000000003</v>
      </c>
      <c r="DL153" s="4">
        <v>6.3E-3</v>
      </c>
      <c r="DM153" s="5">
        <v>0.70989999999999998</v>
      </c>
      <c r="DN153" s="5">
        <v>0.86319999999999997</v>
      </c>
      <c r="DO153" s="5">
        <v>8.1199999999999994E-2</v>
      </c>
      <c r="DP153" s="5">
        <v>0.71099999999999997</v>
      </c>
      <c r="DQ153" s="5">
        <v>1.9E-3</v>
      </c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>
        <v>0.63400000000000001</v>
      </c>
      <c r="EH153" s="5">
        <v>0.68710000000000004</v>
      </c>
      <c r="EI153" s="5">
        <v>0.15820000000000001</v>
      </c>
      <c r="EJ153" s="5">
        <v>0.82530000000000003</v>
      </c>
      <c r="EK153" s="5">
        <v>5.7000000000000002E-3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>
        <v>0.63429999999999997</v>
      </c>
      <c r="FG153" s="4">
        <v>0.68740000000000001</v>
      </c>
      <c r="FH153" s="4">
        <v>0.158</v>
      </c>
      <c r="FI153" s="4">
        <v>0.82599999999999996</v>
      </c>
      <c r="FJ153" s="4">
        <v>4.3E-3</v>
      </c>
      <c r="FK153" s="5"/>
      <c r="FL153" s="5"/>
      <c r="FM153" s="5"/>
      <c r="FN153" s="5"/>
      <c r="FO153" s="5"/>
      <c r="FP153" s="4">
        <f t="shared" si="36"/>
        <v>0.63360714285714281</v>
      </c>
      <c r="FQ153" s="4">
        <f t="shared" si="37"/>
        <v>0.69146785714285741</v>
      </c>
      <c r="FR153" s="4">
        <f t="shared" si="38"/>
        <v>0.17646428571428571</v>
      </c>
      <c r="FS153" s="4">
        <f t="shared" si="39"/>
        <v>0.8381142857142857</v>
      </c>
      <c r="FT153" s="4">
        <f t="shared" si="40"/>
        <v>1.0364285714285717E-2</v>
      </c>
      <c r="FU153" s="1" t="e" cm="1">
        <f t="array" aca="1" ref="FU153" ca="1">CONCATENATE(INDIRECT(ADDRESS(1,MATCH(_xlfn.MINIFS(B153:FO153,metrics.est,"MAE"),B153:FO153,0)+1)), ", ", INDIRECT(ADDRESS(2,MATCH(_xlfn.MINIFS(B153:FO153,metrics.est,"MAE"),B153:FO153,0)+1)))</f>
        <v>#NAME?</v>
      </c>
      <c r="FV153" s="1" t="e" cm="1">
        <f t="array" aca="1" ref="FV153" ca="1">CONCATENATE(INDIRECT(ADDRESS(1,MATCH(_xlfn.MINIFS(B153:FO153,metrics.est,"MSE"),B153:FO153,0)+1)), ", ", INDIRECT(ADDRESS(2,MATCH(_xlfn.MINIFS(B153:FO153,metrics.est,"MSE"),B153:FO153,0)+1)))</f>
        <v>#NAME?</v>
      </c>
      <c r="FW153" s="1" t="e" cm="1">
        <f t="array" aca="1" ref="FW153" ca="1">CONCATENATE(INDIRECT(ADDRESS(1,MATCH(_xlfn.MAXIFS(B153:FO153,metrics.est,"R"),B153:FO153,0)+1)), ", ", INDIRECT(ADDRESS(2,MATCH(_xlfn.MAXIFS(B153:FO153,metrics.est,"R"),B153:FO153,0)+1)))</f>
        <v>#NAME?</v>
      </c>
      <c r="FX153" s="1" t="e" cm="1">
        <f t="array" aca="1" ref="FX153" ca="1">CONCATENATE(INDIRECT(ADDRESS(1,MATCH(_xlfn.MAXIFS(B153:FO153,metrics.est,"Coverage"),B153:FO153,0)+1)), ", ", INDIRECT(ADDRESS(2,MATCH(_xlfn.MAXIFS(B153:FO153,metrics.est,"Coverage"),B153:FO153,0)+1)))</f>
        <v>#NAME?</v>
      </c>
      <c r="FY153" s="1" t="e" cm="1">
        <f t="array" aca="1" ref="FY153" ca="1">CONCATENATE(INDIRECT(ADDRESS(1,MATCH(_xlfn.MINIFS(B153:FO153,metrics.est,"Time"),B153:FO153,0)+1)), ", ", INDIRECT(ADDRESS(2,MATCH(_xlfn.MINIFS(B153:FO153,metrics.est,"Time"),B153:FO153,0)+1)))</f>
        <v>#NAME?</v>
      </c>
    </row>
    <row r="154" spans="1:181" x14ac:dyDescent="0.3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>
        <v>0.70399999999999996</v>
      </c>
      <c r="BP154" s="5">
        <v>0.84570000000000001</v>
      </c>
      <c r="BQ154" s="5">
        <v>6.5699999999999995E-2</v>
      </c>
      <c r="BR154" s="5">
        <v>0.7238</v>
      </c>
      <c r="BS154" s="5">
        <v>2.2000000000000001E-3</v>
      </c>
      <c r="BT154" s="4">
        <v>0.63060000000000005</v>
      </c>
      <c r="BU154" s="4">
        <v>0.67569999999999997</v>
      </c>
      <c r="BV154" s="4">
        <v>0.1502</v>
      </c>
      <c r="BW154" s="4">
        <v>0.81740000000000002</v>
      </c>
      <c r="BX154" s="4">
        <v>1.6899999999999998E-2</v>
      </c>
      <c r="BY154" s="5">
        <v>0.64170000000000005</v>
      </c>
      <c r="BZ154" s="5">
        <v>0.70340000000000003</v>
      </c>
      <c r="CA154" s="5">
        <v>0.1681</v>
      </c>
      <c r="CB154" s="5">
        <v>0.82179999999999997</v>
      </c>
      <c r="CC154" s="5">
        <v>1.24E-2</v>
      </c>
      <c r="CD154" s="4">
        <v>0.64649999999999996</v>
      </c>
      <c r="CE154" s="4">
        <v>0.70589999999999997</v>
      </c>
      <c r="CF154" s="4">
        <v>0.16059999999999999</v>
      </c>
      <c r="CG154" s="4">
        <v>0.82750000000000001</v>
      </c>
      <c r="CH154" s="4">
        <v>9.4999999999999998E-3</v>
      </c>
      <c r="CI154" s="5">
        <v>0.64900000000000002</v>
      </c>
      <c r="CJ154" s="5">
        <v>0.7147</v>
      </c>
      <c r="CK154" s="5">
        <v>0.151</v>
      </c>
      <c r="CL154" s="5">
        <v>0.82469999999999999</v>
      </c>
      <c r="CM154" s="5">
        <v>4.7999999999999996E-3</v>
      </c>
      <c r="CN154" s="4">
        <v>0.70660000000000001</v>
      </c>
      <c r="CO154" s="4">
        <v>0.85099999999999998</v>
      </c>
      <c r="CP154" s="4">
        <v>7.4999999999999997E-2</v>
      </c>
      <c r="CQ154" s="4">
        <v>0.7248</v>
      </c>
      <c r="CR154" s="4">
        <v>1.8E-3</v>
      </c>
      <c r="CS154" s="5">
        <v>0.63859999999999995</v>
      </c>
      <c r="CT154" s="5">
        <v>0.69269999999999998</v>
      </c>
      <c r="CU154" s="5">
        <v>0.15290000000000001</v>
      </c>
      <c r="CV154" s="5">
        <v>0.81769999999999998</v>
      </c>
      <c r="CW154" s="5">
        <v>1.4200000000000001E-2</v>
      </c>
      <c r="CX154" s="4">
        <v>0.64370000000000005</v>
      </c>
      <c r="CY154" s="4">
        <v>0.7026</v>
      </c>
      <c r="CZ154" s="4">
        <v>0.1678</v>
      </c>
      <c r="DA154" s="4">
        <v>0.82130000000000003</v>
      </c>
      <c r="DB154" s="4">
        <v>9.5999999999999992E-3</v>
      </c>
      <c r="DC154" s="5">
        <v>0.64690000000000003</v>
      </c>
      <c r="DD154" s="5">
        <v>0.70820000000000005</v>
      </c>
      <c r="DE154" s="5">
        <v>0.16200000000000001</v>
      </c>
      <c r="DF154" s="5">
        <v>0.82589999999999997</v>
      </c>
      <c r="DG154" s="5">
        <v>7.4999999999999997E-3</v>
      </c>
      <c r="DH154" s="4">
        <v>0.64939999999999998</v>
      </c>
      <c r="DI154" s="4">
        <v>0.71599999999999997</v>
      </c>
      <c r="DJ154" s="4">
        <v>0.14399999999999999</v>
      </c>
      <c r="DK154" s="4">
        <v>0.82440000000000002</v>
      </c>
      <c r="DL154" s="4">
        <v>4.1999999999999997E-3</v>
      </c>
      <c r="DM154" s="5">
        <v>0.70409999999999995</v>
      </c>
      <c r="DN154" s="5">
        <v>0.84719999999999995</v>
      </c>
      <c r="DO154" s="5">
        <v>7.2099999999999997E-2</v>
      </c>
      <c r="DP154" s="5">
        <v>0.72499999999999998</v>
      </c>
      <c r="DQ154" s="5">
        <v>1.4E-3</v>
      </c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>
        <v>0.64910000000000001</v>
      </c>
      <c r="EH154" s="5">
        <v>0.71430000000000005</v>
      </c>
      <c r="EI154" s="5">
        <v>0.14660000000000001</v>
      </c>
      <c r="EJ154" s="5">
        <v>0.82399999999999995</v>
      </c>
      <c r="EK154" s="5">
        <v>3.8E-3</v>
      </c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>
        <v>0.6492</v>
      </c>
      <c r="FG154" s="4">
        <v>0.7147</v>
      </c>
      <c r="FH154" s="4">
        <v>0.1467</v>
      </c>
      <c r="FI154" s="4">
        <v>0.82520000000000004</v>
      </c>
      <c r="FJ154" s="4">
        <v>3.0000000000000001E-3</v>
      </c>
      <c r="FK154" s="5"/>
      <c r="FL154" s="5"/>
      <c r="FM154" s="5"/>
      <c r="FN154" s="5"/>
      <c r="FO154" s="5"/>
      <c r="FP154" s="4">
        <f t="shared" si="36"/>
        <v>0.65321785714285718</v>
      </c>
      <c r="FQ154" s="4">
        <f t="shared" si="37"/>
        <v>0.72565357142857168</v>
      </c>
      <c r="FR154" s="4">
        <f t="shared" si="38"/>
        <v>0.14526071428571427</v>
      </c>
      <c r="FS154" s="4">
        <f t="shared" si="39"/>
        <v>0.80818571428571429</v>
      </c>
      <c r="FT154" s="4">
        <f t="shared" si="40"/>
        <v>6.8964285714285698E-3</v>
      </c>
      <c r="FU154" s="1" t="e" cm="1">
        <f t="array" aca="1" ref="FU154" ca="1">CONCATENATE(INDIRECT(ADDRESS(1,MATCH(_xlfn.MINIFS(B154:FO154,metrics.est,"MAE"),B154:FO154,0)+1)), ", ", INDIRECT(ADDRESS(2,MATCH(_xlfn.MINIFS(B154:FO154,metrics.est,"MAE"),B154:FO154,0)+1)))</f>
        <v>#NAME?</v>
      </c>
      <c r="FV154" s="1" t="e" cm="1">
        <f t="array" aca="1" ref="FV154" ca="1">CONCATENATE(INDIRECT(ADDRESS(1,MATCH(_xlfn.MINIFS(B154:FO154,metrics.est,"MSE"),B154:FO154,0)+1)), ", ", INDIRECT(ADDRESS(2,MATCH(_xlfn.MINIFS(B154:FO154,metrics.est,"MSE"),B154:FO154,0)+1)))</f>
        <v>#NAME?</v>
      </c>
      <c r="FW154" s="1" t="e" cm="1">
        <f t="array" aca="1" ref="FW154" ca="1">CONCATENATE(INDIRECT(ADDRESS(1,MATCH(_xlfn.MAXIFS(B154:FO154,metrics.est,"R"),B154:FO154,0)+1)), ", ", INDIRECT(ADDRESS(2,MATCH(_xlfn.MAXIFS(B154:FO154,metrics.est,"R"),B154:FO154,0)+1)))</f>
        <v>#NAME?</v>
      </c>
      <c r="FX154" s="1" t="e" cm="1">
        <f t="array" aca="1" ref="FX154" ca="1">CONCATENATE(INDIRECT(ADDRESS(1,MATCH(_xlfn.MAXIFS(B154:FO154,metrics.est,"Coverage"),B154:FO154,0)+1)), ", ", INDIRECT(ADDRESS(2,MATCH(_xlfn.MAXIFS(B154:FO154,metrics.est,"Coverage"),B154:FO154,0)+1)))</f>
        <v>#NAME?</v>
      </c>
      <c r="FY154" s="1" t="e" cm="1">
        <f t="array" aca="1" ref="FY154" ca="1">CONCATENATE(INDIRECT(ADDRESS(1,MATCH(_xlfn.MINIFS(B154:FO154,metrics.est,"Time"),B154:FO154,0)+1)), ", ", INDIRECT(ADDRESS(2,MATCH(_xlfn.MINIFS(B154:FO154,metrics.est,"Time"),B154:FO154,0)+1)))</f>
        <v>#NAME?</v>
      </c>
    </row>
    <row r="155" spans="1:181" x14ac:dyDescent="0.3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>
        <v>0.70820000000000005</v>
      </c>
      <c r="BP155" s="5">
        <v>0.85240000000000005</v>
      </c>
      <c r="BQ155" s="5">
        <v>6.5299999999999997E-2</v>
      </c>
      <c r="BR155" s="5">
        <v>0.71960000000000002</v>
      </c>
      <c r="BS155" s="5">
        <v>3.0999999999999999E-3</v>
      </c>
      <c r="BT155" s="4">
        <v>0.59379999999999999</v>
      </c>
      <c r="BU155" s="4">
        <v>0.60729999999999995</v>
      </c>
      <c r="BV155" s="4">
        <v>0.23630000000000001</v>
      </c>
      <c r="BW155" s="4">
        <v>0.88180000000000003</v>
      </c>
      <c r="BX155" s="4">
        <v>2.75E-2</v>
      </c>
      <c r="BY155" s="5">
        <v>0.60309999999999997</v>
      </c>
      <c r="BZ155" s="5">
        <v>0.62670000000000003</v>
      </c>
      <c r="CA155" s="5">
        <v>0.23849999999999999</v>
      </c>
      <c r="CB155" s="5">
        <v>0.86909999999999998</v>
      </c>
      <c r="CC155" s="5">
        <v>2.0400000000000001E-2</v>
      </c>
      <c r="CD155" s="4">
        <v>0.6129</v>
      </c>
      <c r="CE155" s="4">
        <v>0.64049999999999996</v>
      </c>
      <c r="CF155" s="4">
        <v>0.20760000000000001</v>
      </c>
      <c r="CG155" s="4">
        <v>0.85160000000000002</v>
      </c>
      <c r="CH155" s="4">
        <v>1.35E-2</v>
      </c>
      <c r="CI155" s="5">
        <v>0.63470000000000004</v>
      </c>
      <c r="CJ155" s="5">
        <v>0.68440000000000001</v>
      </c>
      <c r="CK155" s="5">
        <v>0.16769999999999999</v>
      </c>
      <c r="CL155" s="5">
        <v>0.82269999999999999</v>
      </c>
      <c r="CM155" s="5">
        <v>7.4000000000000003E-3</v>
      </c>
      <c r="CN155" s="4">
        <v>0.71009999999999995</v>
      </c>
      <c r="CO155" s="4">
        <v>0.85570000000000002</v>
      </c>
      <c r="CP155" s="4">
        <v>7.2400000000000006E-2</v>
      </c>
      <c r="CQ155" s="4">
        <v>0.72060000000000002</v>
      </c>
      <c r="CR155" s="4">
        <v>2.7000000000000001E-3</v>
      </c>
      <c r="CS155" s="5">
        <v>0.59960000000000002</v>
      </c>
      <c r="CT155" s="5">
        <v>0.61609999999999998</v>
      </c>
      <c r="CU155" s="5">
        <v>0.23599999999999999</v>
      </c>
      <c r="CV155" s="5">
        <v>0.88149999999999995</v>
      </c>
      <c r="CW155" s="5">
        <v>2.2700000000000001E-2</v>
      </c>
      <c r="CX155" s="4">
        <v>0.60409999999999997</v>
      </c>
      <c r="CY155" s="4">
        <v>0.62450000000000006</v>
      </c>
      <c r="CZ155" s="4">
        <v>0.24079999999999999</v>
      </c>
      <c r="DA155" s="4">
        <v>0.86919999999999997</v>
      </c>
      <c r="DB155" s="4">
        <v>1.49E-2</v>
      </c>
      <c r="DC155" s="5">
        <v>0.61280000000000001</v>
      </c>
      <c r="DD155" s="5">
        <v>0.64070000000000005</v>
      </c>
      <c r="DE155" s="5">
        <v>0.2147</v>
      </c>
      <c r="DF155" s="5">
        <v>0.85</v>
      </c>
      <c r="DG155" s="5">
        <v>1.18E-2</v>
      </c>
      <c r="DH155" s="4">
        <v>0.63519999999999999</v>
      </c>
      <c r="DI155" s="4">
        <v>0.68689999999999996</v>
      </c>
      <c r="DJ155" s="4">
        <v>0.1605</v>
      </c>
      <c r="DK155" s="4">
        <v>0.82299999999999995</v>
      </c>
      <c r="DL155" s="4">
        <v>6.4999999999999997E-3</v>
      </c>
      <c r="DM155" s="5">
        <v>0.70789999999999997</v>
      </c>
      <c r="DN155" s="5">
        <v>0.85209999999999997</v>
      </c>
      <c r="DO155" s="5">
        <v>6.88E-2</v>
      </c>
      <c r="DP155" s="5">
        <v>0.72050000000000003</v>
      </c>
      <c r="DQ155" s="5">
        <v>2E-3</v>
      </c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>
        <v>0.63500000000000001</v>
      </c>
      <c r="EH155" s="5">
        <v>0.68469999999999998</v>
      </c>
      <c r="EI155" s="5">
        <v>0.1618</v>
      </c>
      <c r="EJ155" s="5">
        <v>0.82230000000000003</v>
      </c>
      <c r="EK155" s="5">
        <v>5.5999999999999999E-3</v>
      </c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>
        <v>0.63490000000000002</v>
      </c>
      <c r="FG155" s="4">
        <v>0.68469999999999998</v>
      </c>
      <c r="FH155" s="4">
        <v>0.16270000000000001</v>
      </c>
      <c r="FI155" s="4">
        <v>0.82310000000000005</v>
      </c>
      <c r="FJ155" s="4">
        <v>4.1000000000000003E-3</v>
      </c>
      <c r="FK155" s="5"/>
      <c r="FL155" s="5"/>
      <c r="FM155" s="5"/>
      <c r="FN155" s="5"/>
      <c r="FO155" s="5"/>
      <c r="FP155" s="4">
        <f t="shared" si="36"/>
        <v>0.62883214285714295</v>
      </c>
      <c r="FQ155" s="4">
        <f t="shared" si="37"/>
        <v>0.67663928571428567</v>
      </c>
      <c r="FR155" s="4">
        <f t="shared" si="38"/>
        <v>0.1877571428571429</v>
      </c>
      <c r="FS155" s="4">
        <f t="shared" si="39"/>
        <v>0.83171071428571419</v>
      </c>
      <c r="FT155" s="4">
        <f t="shared" si="40"/>
        <v>1.0603571428571429E-2</v>
      </c>
      <c r="FU155" s="1" t="e" cm="1">
        <f t="array" aca="1" ref="FU155" ca="1">CONCATENATE(INDIRECT(ADDRESS(1,MATCH(_xlfn.MINIFS(B155:FO155,metrics.est,"MAE"),B155:FO155,0)+1)), ", ", INDIRECT(ADDRESS(2,MATCH(_xlfn.MINIFS(B155:FO155,metrics.est,"MAE"),B155:FO155,0)+1)))</f>
        <v>#NAME?</v>
      </c>
      <c r="FV155" s="1" t="e" cm="1">
        <f t="array" aca="1" ref="FV155" ca="1">CONCATENATE(INDIRECT(ADDRESS(1,MATCH(_xlfn.MINIFS(B155:FO155,metrics.est,"MSE"),B155:FO155,0)+1)), ", ", INDIRECT(ADDRESS(2,MATCH(_xlfn.MINIFS(B155:FO155,metrics.est,"MSE"),B155:FO155,0)+1)))</f>
        <v>#NAME?</v>
      </c>
      <c r="FW155" s="1" t="e" cm="1">
        <f t="array" aca="1" ref="FW155" ca="1">CONCATENATE(INDIRECT(ADDRESS(1,MATCH(_xlfn.MAXIFS(B155:FO155,metrics.est,"R"),B155:FO155,0)+1)), ", ", INDIRECT(ADDRESS(2,MATCH(_xlfn.MAXIFS(B155:FO155,metrics.est,"R"),B155:FO155,0)+1)))</f>
        <v>#NAME?</v>
      </c>
      <c r="FX155" s="1" t="e" cm="1">
        <f t="array" aca="1" ref="FX155" ca="1">CONCATENATE(INDIRECT(ADDRESS(1,MATCH(_xlfn.MAXIFS(B155:FO155,metrics.est,"Coverage"),B155:FO155,0)+1)), ", ", INDIRECT(ADDRESS(2,MATCH(_xlfn.MAXIFS(B155:FO155,metrics.est,"Coverage"),B155:FO155,0)+1)))</f>
        <v>#NAME?</v>
      </c>
      <c r="FY155" s="1" t="e" cm="1">
        <f t="array" aca="1" ref="FY155" ca="1">CONCATENATE(INDIRECT(ADDRESS(1,MATCH(_xlfn.MINIFS(B155:FO155,metrics.est,"Time"),B155:FO155,0)+1)), ", ", INDIRECT(ADDRESS(2,MATCH(_xlfn.MINIFS(B155:FO155,metrics.est,"Time"),B155:FO155,0)+1)))</f>
        <v>#NAME?</v>
      </c>
    </row>
    <row r="156" spans="1:181" x14ac:dyDescent="0.3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>
        <v>0.7127</v>
      </c>
      <c r="BP156" s="5">
        <v>0.84340000000000004</v>
      </c>
      <c r="BQ156" s="5">
        <v>5.6099999999999997E-2</v>
      </c>
      <c r="BR156" s="5">
        <v>0.57499999999999996</v>
      </c>
      <c r="BS156" s="5">
        <v>2.8999999999999998E-3</v>
      </c>
      <c r="BT156" s="4">
        <v>0.63970000000000005</v>
      </c>
      <c r="BU156" s="4">
        <v>0.70779999999999998</v>
      </c>
      <c r="BV156" s="4">
        <v>0.17430000000000001</v>
      </c>
      <c r="BW156" s="4">
        <v>0.9284</v>
      </c>
      <c r="BX156" s="4">
        <v>2.53E-2</v>
      </c>
      <c r="BY156" s="5">
        <v>0.6462</v>
      </c>
      <c r="BZ156" s="5">
        <v>0.71940000000000004</v>
      </c>
      <c r="CA156" s="5">
        <v>0.18240000000000001</v>
      </c>
      <c r="CB156" s="5">
        <v>0.90529999999999999</v>
      </c>
      <c r="CC156" s="5">
        <v>1.8200000000000001E-2</v>
      </c>
      <c r="CD156" s="4">
        <v>0.64610000000000001</v>
      </c>
      <c r="CE156" s="4">
        <v>0.71150000000000002</v>
      </c>
      <c r="CF156" s="4">
        <v>0.16889999999999999</v>
      </c>
      <c r="CG156" s="4">
        <v>0.87109999999999999</v>
      </c>
      <c r="CH156" s="4">
        <v>1.2999999999999999E-2</v>
      </c>
      <c r="CI156" s="5">
        <v>0.64980000000000004</v>
      </c>
      <c r="CJ156" s="5">
        <v>0.71519999999999995</v>
      </c>
      <c r="CK156" s="5">
        <v>0.15379999999999999</v>
      </c>
      <c r="CL156" s="5">
        <v>0.80279999999999996</v>
      </c>
      <c r="CM156" s="5">
        <v>6.8999999999999999E-3</v>
      </c>
      <c r="CN156" s="4">
        <v>0.71220000000000006</v>
      </c>
      <c r="CO156" s="4">
        <v>0.8387</v>
      </c>
      <c r="CP156" s="4">
        <v>6.2700000000000006E-2</v>
      </c>
      <c r="CQ156" s="4">
        <v>0.56989999999999996</v>
      </c>
      <c r="CR156" s="4">
        <v>2.5000000000000001E-3</v>
      </c>
      <c r="CS156" s="5">
        <v>0.64459999999999995</v>
      </c>
      <c r="CT156" s="5">
        <v>0.71660000000000001</v>
      </c>
      <c r="CU156" s="5">
        <v>0.17510000000000001</v>
      </c>
      <c r="CV156" s="5">
        <v>0.92459999999999998</v>
      </c>
      <c r="CW156" s="5">
        <v>2.4199999999999999E-2</v>
      </c>
      <c r="CX156" s="4">
        <v>0.64859999999999995</v>
      </c>
      <c r="CY156" s="4">
        <v>0.71940000000000004</v>
      </c>
      <c r="CZ156" s="4">
        <v>0.1822</v>
      </c>
      <c r="DA156" s="4">
        <v>0.9042</v>
      </c>
      <c r="DB156" s="4">
        <v>1.54E-2</v>
      </c>
      <c r="DC156" s="5">
        <v>0.64670000000000005</v>
      </c>
      <c r="DD156" s="5">
        <v>0.71440000000000003</v>
      </c>
      <c r="DE156" s="5">
        <v>0.17530000000000001</v>
      </c>
      <c r="DF156" s="5">
        <v>0.87109999999999999</v>
      </c>
      <c r="DG156" s="5">
        <v>1.12E-2</v>
      </c>
      <c r="DH156" s="4">
        <v>0.65059999999999996</v>
      </c>
      <c r="DI156" s="4">
        <v>0.71919999999999995</v>
      </c>
      <c r="DJ156" s="4">
        <v>0.14899999999999999</v>
      </c>
      <c r="DK156" s="4">
        <v>0.80220000000000002</v>
      </c>
      <c r="DL156" s="4">
        <v>7.6E-3</v>
      </c>
      <c r="DM156" s="5">
        <v>0.71250000000000002</v>
      </c>
      <c r="DN156" s="5">
        <v>0.84030000000000005</v>
      </c>
      <c r="DO156" s="5">
        <v>5.8999999999999997E-2</v>
      </c>
      <c r="DP156" s="5">
        <v>0.57069999999999999</v>
      </c>
      <c r="DQ156" s="5">
        <v>3.8999999999999998E-3</v>
      </c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>
        <v>0.6512</v>
      </c>
      <c r="EH156" s="5">
        <v>0.7198</v>
      </c>
      <c r="EI156" s="5">
        <v>0.15029999999999999</v>
      </c>
      <c r="EJ156" s="5">
        <v>0.80279999999999996</v>
      </c>
      <c r="EK156" s="5">
        <v>5.4000000000000003E-3</v>
      </c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13"/>
      <c r="FG156" s="13"/>
      <c r="FH156" s="13"/>
      <c r="FI156" s="13"/>
      <c r="FJ156" s="13"/>
      <c r="FK156" s="5"/>
      <c r="FL156" s="5"/>
      <c r="FM156" s="5"/>
      <c r="FN156" s="5"/>
      <c r="FO156" s="5"/>
      <c r="FP156" s="4">
        <f t="shared" si="36"/>
        <v>0.65702222222222217</v>
      </c>
      <c r="FQ156" s="4">
        <f t="shared" si="37"/>
        <v>0.73445185185185191</v>
      </c>
      <c r="FR156" s="4">
        <f t="shared" si="38"/>
        <v>0.1545</v>
      </c>
      <c r="FS156" s="4">
        <f t="shared" si="39"/>
        <v>0.8235555555555556</v>
      </c>
      <c r="FT156" s="4">
        <f t="shared" si="40"/>
        <v>1.0733333333333333E-2</v>
      </c>
      <c r="FU156" s="1" t="e" cm="1">
        <f t="array" aca="1" ref="FU156" ca="1">CONCATENATE(INDIRECT(ADDRESS(1,MATCH(_xlfn.MINIFS(B156:FO156,metrics.est,"MAE"),B156:FO156,0)+1)), ", ", INDIRECT(ADDRESS(2,MATCH(_xlfn.MINIFS(B156:FO156,metrics.est,"MAE"),B156:FO156,0)+1)))</f>
        <v>#NAME?</v>
      </c>
      <c r="FV156" s="1" t="e" cm="1">
        <f t="array" aca="1" ref="FV156" ca="1">CONCATENATE(INDIRECT(ADDRESS(1,MATCH(_xlfn.MINIFS(B156:FO156,metrics.est,"MSE"),B156:FO156,0)+1)), ", ", INDIRECT(ADDRESS(2,MATCH(_xlfn.MINIFS(B156:FO156,metrics.est,"MSE"),B156:FO156,0)+1)))</f>
        <v>#NAME?</v>
      </c>
      <c r="FW156" s="1" t="e" cm="1">
        <f t="array" aca="1" ref="FW156" ca="1">CONCATENATE(INDIRECT(ADDRESS(1,MATCH(_xlfn.MAXIFS(B156:FO156,metrics.est,"R"),B156:FO156,0)+1)), ", ", INDIRECT(ADDRESS(2,MATCH(_xlfn.MAXIFS(B156:FO156,metrics.est,"R"),B156:FO156,0)+1)))</f>
        <v>#NAME?</v>
      </c>
      <c r="FX156" s="1" t="e" cm="1">
        <f t="array" aca="1" ref="FX156" ca="1">CONCATENATE(INDIRECT(ADDRESS(1,MATCH(_xlfn.MAXIFS(B156:FO156,metrics.est,"Coverage"),B156:FO156,0)+1)), ", ", INDIRECT(ADDRESS(2,MATCH(_xlfn.MAXIFS(B156:FO156,metrics.est,"Coverage"),B156:FO156,0)+1)))</f>
        <v>#NAME?</v>
      </c>
      <c r="FY156" s="1" t="e" cm="1">
        <f t="array" aca="1" ref="FY156" ca="1">CONCATENATE(INDIRECT(ADDRESS(1,MATCH(_xlfn.MINIFS(B156:FO156,metrics.est,"Time"),B156:FO156,0)+1)), ", ", INDIRECT(ADDRESS(2,MATCH(_xlfn.MINIFS(B156:FO156,metrics.est,"Time"),B156:FO156,0)+1)))</f>
        <v>#NAME?</v>
      </c>
    </row>
    <row r="157" spans="1:181" x14ac:dyDescent="0.3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>
        <v>0.71050000000000002</v>
      </c>
      <c r="BP157" s="5">
        <v>0.83730000000000004</v>
      </c>
      <c r="BQ157" s="5">
        <v>5.3499999999999999E-2</v>
      </c>
      <c r="BR157" s="5">
        <v>0.57530000000000003</v>
      </c>
      <c r="BS157" s="5">
        <v>3.0000000000000001E-3</v>
      </c>
      <c r="BT157" s="4">
        <v>0.64419999999999999</v>
      </c>
      <c r="BU157" s="4">
        <v>0.69889999999999997</v>
      </c>
      <c r="BV157" s="4">
        <v>0.14549999999999999</v>
      </c>
      <c r="BW157" s="4">
        <v>0.81499999999999995</v>
      </c>
      <c r="BX157" s="4">
        <v>2.64E-2</v>
      </c>
      <c r="BY157" s="5">
        <v>0.6593</v>
      </c>
      <c r="BZ157" s="5">
        <v>0.73250000000000004</v>
      </c>
      <c r="CA157" s="5">
        <v>0.1515</v>
      </c>
      <c r="CB157" s="5">
        <v>0.79890000000000005</v>
      </c>
      <c r="CC157" s="5">
        <v>1.8700000000000001E-2</v>
      </c>
      <c r="CD157" s="4">
        <v>0.6573</v>
      </c>
      <c r="CE157" s="4">
        <v>0.72460000000000002</v>
      </c>
      <c r="CF157" s="4">
        <v>0.15049999999999999</v>
      </c>
      <c r="CG157" s="4">
        <v>0.79059999999999997</v>
      </c>
      <c r="CH157" s="4">
        <v>1.2800000000000001E-2</v>
      </c>
      <c r="CI157" s="5">
        <v>0.6492</v>
      </c>
      <c r="CJ157" s="5">
        <v>0.70850000000000002</v>
      </c>
      <c r="CK157" s="5">
        <v>0.14499999999999999</v>
      </c>
      <c r="CL157" s="5">
        <v>0.77010000000000001</v>
      </c>
      <c r="CM157" s="5">
        <v>7.1000000000000004E-3</v>
      </c>
      <c r="CN157" s="4">
        <v>0.7097</v>
      </c>
      <c r="CO157" s="4">
        <v>0.83230000000000004</v>
      </c>
      <c r="CP157" s="4">
        <v>6.4100000000000004E-2</v>
      </c>
      <c r="CQ157" s="4">
        <v>0.57020000000000004</v>
      </c>
      <c r="CR157" s="4">
        <v>2.5000000000000001E-3</v>
      </c>
      <c r="CS157" s="5">
        <v>0.65090000000000003</v>
      </c>
      <c r="CT157" s="5">
        <v>0.71330000000000005</v>
      </c>
      <c r="CU157" s="5">
        <v>0.14649999999999999</v>
      </c>
      <c r="CV157" s="5">
        <v>0.81200000000000006</v>
      </c>
      <c r="CW157" s="5">
        <v>2.4199999999999999E-2</v>
      </c>
      <c r="CX157" s="4">
        <v>0.66090000000000004</v>
      </c>
      <c r="CY157" s="4">
        <v>0.73180000000000001</v>
      </c>
      <c r="CZ157" s="4">
        <v>0.1532</v>
      </c>
      <c r="DA157" s="4">
        <v>0.79990000000000006</v>
      </c>
      <c r="DB157" s="4">
        <v>1.6400000000000001E-2</v>
      </c>
      <c r="DC157" s="5">
        <v>0.65790000000000004</v>
      </c>
      <c r="DD157" s="5">
        <v>0.72860000000000003</v>
      </c>
      <c r="DE157" s="5">
        <v>0.1515</v>
      </c>
      <c r="DF157" s="5">
        <v>0.78990000000000005</v>
      </c>
      <c r="DG157" s="5">
        <v>1.1599999999999999E-2</v>
      </c>
      <c r="DH157" s="4">
        <v>0.65039999999999998</v>
      </c>
      <c r="DI157" s="4">
        <v>0.71240000000000003</v>
      </c>
      <c r="DJ157" s="4">
        <v>0.14099999999999999</v>
      </c>
      <c r="DK157" s="4">
        <v>0.76929999999999998</v>
      </c>
      <c r="DL157" s="4">
        <v>7.7000000000000002E-3</v>
      </c>
      <c r="DM157" s="5">
        <v>0.71009999999999995</v>
      </c>
      <c r="DN157" s="5">
        <v>0.83389999999999997</v>
      </c>
      <c r="DO157" s="5">
        <v>5.6399999999999999E-2</v>
      </c>
      <c r="DP157" s="5">
        <v>0.57099999999999995</v>
      </c>
      <c r="DQ157" s="5">
        <v>4.0000000000000001E-3</v>
      </c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>
        <v>0.65080000000000005</v>
      </c>
      <c r="EH157" s="5">
        <v>0.71260000000000001</v>
      </c>
      <c r="EI157" s="5">
        <v>0.14019999999999999</v>
      </c>
      <c r="EJ157" s="5">
        <v>0.77010000000000001</v>
      </c>
      <c r="EK157" s="5">
        <v>5.4999999999999997E-3</v>
      </c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13"/>
      <c r="FG157" s="13"/>
      <c r="FH157" s="13"/>
      <c r="FI157" s="13"/>
      <c r="FJ157" s="13"/>
      <c r="FK157" s="5"/>
      <c r="FL157" s="5"/>
      <c r="FM157" s="5"/>
      <c r="FN157" s="5"/>
      <c r="FO157" s="5"/>
      <c r="FP157" s="4">
        <f t="shared" si="36"/>
        <v>0.66222962962962961</v>
      </c>
      <c r="FQ157" s="4">
        <f t="shared" si="37"/>
        <v>0.73618888888888889</v>
      </c>
      <c r="FR157" s="4">
        <f t="shared" si="38"/>
        <v>0.13507777777777777</v>
      </c>
      <c r="FS157" s="4">
        <f t="shared" si="39"/>
        <v>0.75635185185185183</v>
      </c>
      <c r="FT157" s="4">
        <f t="shared" si="40"/>
        <v>1.1048148148148151E-2</v>
      </c>
      <c r="FU157" s="1" t="e" cm="1">
        <f t="array" aca="1" ref="FU157" ca="1">CONCATENATE(INDIRECT(ADDRESS(1,MATCH(_xlfn.MINIFS(B157:FO157,metrics.est,"MAE"),B157:FO157,0)+1)), ", ", INDIRECT(ADDRESS(2,MATCH(_xlfn.MINIFS(B157:FO157,metrics.est,"MAE"),B157:FO157,0)+1)))</f>
        <v>#NAME?</v>
      </c>
      <c r="FV157" s="1" t="e" cm="1">
        <f t="array" aca="1" ref="FV157" ca="1">CONCATENATE(INDIRECT(ADDRESS(1,MATCH(_xlfn.MINIFS(B157:FO157,metrics.est,"MSE"),B157:FO157,0)+1)), ", ", INDIRECT(ADDRESS(2,MATCH(_xlfn.MINIFS(B157:FO157,metrics.est,"MSE"),B157:FO157,0)+1)))</f>
        <v>#NAME?</v>
      </c>
      <c r="FW157" s="1" t="e" cm="1">
        <f t="array" aca="1" ref="FW157" ca="1">CONCATENATE(INDIRECT(ADDRESS(1,MATCH(_xlfn.MAXIFS(B157:FO157,metrics.est,"R"),B157:FO157,0)+1)), ", ", INDIRECT(ADDRESS(2,MATCH(_xlfn.MAXIFS(B157:FO157,metrics.est,"R"),B157:FO157,0)+1)))</f>
        <v>#NAME?</v>
      </c>
      <c r="FX157" s="1" t="e" cm="1">
        <f t="array" aca="1" ref="FX157" ca="1">CONCATENATE(INDIRECT(ADDRESS(1,MATCH(_xlfn.MAXIFS(B157:FO157,metrics.est,"Coverage"),B157:FO157,0)+1)), ", ", INDIRECT(ADDRESS(2,MATCH(_xlfn.MAXIFS(B157:FO157,metrics.est,"Coverage"),B157:FO157,0)+1)))</f>
        <v>#NAME?</v>
      </c>
      <c r="FY157" s="1" t="e" cm="1">
        <f t="array" aca="1" ref="FY157" ca="1">CONCATENATE(INDIRECT(ADDRESS(1,MATCH(_xlfn.MINIFS(B157:FO157,metrics.est,"Time"),B157:FO157,0)+1)), ", ", INDIRECT(ADDRESS(2,MATCH(_xlfn.MINIFS(B157:FO157,metrics.est,"Time"),B157:FO157,0)+1)))</f>
        <v>#NAME?</v>
      </c>
    </row>
    <row r="158" spans="1:181" x14ac:dyDescent="0.3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>
        <v>0.69910000000000005</v>
      </c>
      <c r="BP158" s="5">
        <v>0.87219999999999998</v>
      </c>
      <c r="BQ158" s="5">
        <v>5.8900000000000001E-2</v>
      </c>
      <c r="BR158" s="5">
        <v>0.50480000000000003</v>
      </c>
      <c r="BS158" s="5">
        <v>5.8999999999999999E-3</v>
      </c>
      <c r="BT158" s="4">
        <v>0.624</v>
      </c>
      <c r="BU158" s="4">
        <v>0.68140000000000001</v>
      </c>
      <c r="BV158" s="4">
        <v>0.1676</v>
      </c>
      <c r="BW158" s="4">
        <v>0.95479999999999998</v>
      </c>
      <c r="BX158" s="4">
        <v>0.1888</v>
      </c>
      <c r="BY158" s="5">
        <v>0.62619999999999998</v>
      </c>
      <c r="BZ158" s="5">
        <v>0.69099999999999995</v>
      </c>
      <c r="CA158" s="5">
        <v>0.17929999999999999</v>
      </c>
      <c r="CB158" s="5">
        <v>0.94030000000000002</v>
      </c>
      <c r="CC158" s="5">
        <v>0.10299999999999999</v>
      </c>
      <c r="CD158" s="4">
        <v>0.63429999999999997</v>
      </c>
      <c r="CE158" s="4">
        <v>0.70309999999999995</v>
      </c>
      <c r="CF158" s="4">
        <v>0.1676</v>
      </c>
      <c r="CG158" s="4">
        <v>0.92479999999999996</v>
      </c>
      <c r="CH158" s="4">
        <v>5.6399999999999999E-2</v>
      </c>
      <c r="CI158" s="5">
        <v>0.64419999999999999</v>
      </c>
      <c r="CJ158" s="5">
        <v>0.72819999999999996</v>
      </c>
      <c r="CK158" s="5">
        <v>0.15790000000000001</v>
      </c>
      <c r="CL158" s="5">
        <v>0.8921</v>
      </c>
      <c r="CM158" s="5">
        <v>2.1999999999999999E-2</v>
      </c>
      <c r="CN158" s="4">
        <v>0.70940000000000003</v>
      </c>
      <c r="CO158" s="4">
        <v>0.89870000000000005</v>
      </c>
      <c r="CP158" s="4">
        <v>5.8700000000000002E-2</v>
      </c>
      <c r="CQ158" s="4">
        <v>0.49220000000000003</v>
      </c>
      <c r="CR158" s="4">
        <v>4.5999999999999999E-3</v>
      </c>
      <c r="CS158" s="5">
        <v>0.62970000000000004</v>
      </c>
      <c r="CT158" s="5">
        <v>0.69189999999999996</v>
      </c>
      <c r="CU158" s="5">
        <v>0.17019999999999999</v>
      </c>
      <c r="CV158" s="5">
        <v>0.95279999999999998</v>
      </c>
      <c r="CW158" s="5">
        <v>0.19350000000000001</v>
      </c>
      <c r="CX158" s="4">
        <v>0.62939999999999996</v>
      </c>
      <c r="CY158" s="4">
        <v>0.6915</v>
      </c>
      <c r="CZ158" s="4">
        <v>0.17979999999999999</v>
      </c>
      <c r="DA158" s="4">
        <v>0.94040000000000001</v>
      </c>
      <c r="DB158" s="4">
        <v>8.7800000000000003E-2</v>
      </c>
      <c r="DC158" s="5">
        <v>0.63270000000000004</v>
      </c>
      <c r="DD158" s="5">
        <v>0.70099999999999996</v>
      </c>
      <c r="DE158" s="5">
        <v>0.1774</v>
      </c>
      <c r="DF158" s="5">
        <v>0.92369999999999997</v>
      </c>
      <c r="DG158" s="5">
        <v>7.3599999999999999E-2</v>
      </c>
      <c r="DH158" s="4">
        <v>0.64349999999999996</v>
      </c>
      <c r="DI158" s="4">
        <v>0.72809999999999997</v>
      </c>
      <c r="DJ158" s="4">
        <v>0.151</v>
      </c>
      <c r="DK158" s="4">
        <v>0.87170000000000003</v>
      </c>
      <c r="DL158" s="4">
        <v>2.1899999999999999E-2</v>
      </c>
      <c r="DM158" s="5">
        <v>0.70179999999999998</v>
      </c>
      <c r="DN158" s="5">
        <v>0.87629999999999997</v>
      </c>
      <c r="DO158" s="5">
        <v>7.4499999999999997E-2</v>
      </c>
      <c r="DP158" s="5">
        <v>0.59609999999999996</v>
      </c>
      <c r="DQ158" s="5">
        <v>3.5999999999999999E-3</v>
      </c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>
        <v>0.64629999999999999</v>
      </c>
      <c r="EH158" s="5">
        <v>0.7319</v>
      </c>
      <c r="EI158" s="5">
        <v>0.15379999999999999</v>
      </c>
      <c r="EJ158" s="5">
        <v>0.8881</v>
      </c>
      <c r="EK158" s="5">
        <v>1.6E-2</v>
      </c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>
        <v>0.64500000000000002</v>
      </c>
      <c r="FG158" s="4">
        <v>0.72799999999999998</v>
      </c>
      <c r="FH158" s="4">
        <v>0.15029999999999999</v>
      </c>
      <c r="FI158" s="4">
        <v>0.87719999999999998</v>
      </c>
      <c r="FJ158" s="4">
        <v>1.0500000000000001E-2</v>
      </c>
      <c r="FK158" s="5"/>
      <c r="FL158" s="5"/>
      <c r="FM158" s="5"/>
      <c r="FN158" s="5"/>
      <c r="FO158" s="5"/>
      <c r="FP158" s="4">
        <f t="shared" si="36"/>
        <v>0.64379642857142849</v>
      </c>
      <c r="FQ158" s="4">
        <f t="shared" si="37"/>
        <v>0.72945714285714303</v>
      </c>
      <c r="FR158" s="4">
        <f t="shared" si="38"/>
        <v>0.15302857142857143</v>
      </c>
      <c r="FS158" s="4">
        <f t="shared" si="39"/>
        <v>0.85887142857142851</v>
      </c>
      <c r="FT158" s="4">
        <f t="shared" si="40"/>
        <v>6.0346428571428572E-2</v>
      </c>
      <c r="FU158" s="1" t="e" cm="1">
        <f t="array" aca="1" ref="FU158" ca="1">CONCATENATE(INDIRECT(ADDRESS(1,MATCH(_xlfn.MINIFS(B158:FO158,metrics.est,"MAE"),B158:FO158,0)+1)), ", ", INDIRECT(ADDRESS(2,MATCH(_xlfn.MINIFS(B158:FO158,metrics.est,"MAE"),B158:FO158,0)+1)))</f>
        <v>#NAME?</v>
      </c>
      <c r="FV158" s="1" t="e" cm="1">
        <f t="array" aca="1" ref="FV158" ca="1">CONCATENATE(INDIRECT(ADDRESS(1,MATCH(_xlfn.MINIFS(B158:FO158,metrics.est,"MSE"),B158:FO158,0)+1)), ", ", INDIRECT(ADDRESS(2,MATCH(_xlfn.MINIFS(B158:FO158,metrics.est,"MSE"),B158:FO158,0)+1)))</f>
        <v>#NAME?</v>
      </c>
      <c r="FW158" s="1" t="e" cm="1">
        <f t="array" aca="1" ref="FW158" ca="1">CONCATENATE(INDIRECT(ADDRESS(1,MATCH(_xlfn.MAXIFS(B158:FO158,metrics.est,"R"),B158:FO158,0)+1)), ", ", INDIRECT(ADDRESS(2,MATCH(_xlfn.MAXIFS(B158:FO158,metrics.est,"R"),B158:FO158,0)+1)))</f>
        <v>#NAME?</v>
      </c>
      <c r="FX158" s="1" t="e" cm="1">
        <f t="array" aca="1" ref="FX158" ca="1">CONCATENATE(INDIRECT(ADDRESS(1,MATCH(_xlfn.MAXIFS(B158:FO158,metrics.est,"Coverage"),B158:FO158,0)+1)), ", ", INDIRECT(ADDRESS(2,MATCH(_xlfn.MAXIFS(B158:FO158,metrics.est,"Coverage"),B158:FO158,0)+1)))</f>
        <v>#NAME?</v>
      </c>
      <c r="FY158" s="1" t="e" cm="1">
        <f t="array" aca="1" ref="FY158" ca="1">CONCATENATE(INDIRECT(ADDRESS(1,MATCH(_xlfn.MINIFS(B158:FO158,metrics.est,"Time"),B158:FO158,0)+1)), ", ", INDIRECT(ADDRESS(2,MATCH(_xlfn.MINIFS(B158:FO158,metrics.est,"Time"),B158:FO158,0)+1)))</f>
        <v>#NAME?</v>
      </c>
    </row>
    <row r="159" spans="1:181" x14ac:dyDescent="0.3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>
        <v>0.73570000000000002</v>
      </c>
      <c r="BP159" s="5">
        <v>0.91269999999999996</v>
      </c>
      <c r="BQ159" s="5">
        <v>4.1399999999999999E-2</v>
      </c>
      <c r="BR159" s="5">
        <v>0.67269999999999996</v>
      </c>
      <c r="BS159" s="5">
        <v>2.8999999999999998E-3</v>
      </c>
      <c r="BT159" s="4">
        <v>0.73240000000000005</v>
      </c>
      <c r="BU159" s="4">
        <v>0.90810000000000002</v>
      </c>
      <c r="BV159" s="4">
        <v>2.0500000000000001E-2</v>
      </c>
      <c r="BW159" s="4">
        <v>0.54359999999999997</v>
      </c>
      <c r="BX159" s="4">
        <v>2.0400000000000001E-2</v>
      </c>
      <c r="BY159" s="5">
        <v>0.71050000000000002</v>
      </c>
      <c r="BZ159" s="5">
        <v>0.8589</v>
      </c>
      <c r="CA159" s="5">
        <v>5.3400000000000003E-2</v>
      </c>
      <c r="CB159" s="5">
        <v>0.43169999999999997</v>
      </c>
      <c r="CC159" s="5">
        <v>1.5299999999999999E-2</v>
      </c>
      <c r="CD159" s="4">
        <v>0.74050000000000005</v>
      </c>
      <c r="CE159" s="4">
        <v>0.91510000000000002</v>
      </c>
      <c r="CF159" s="4">
        <v>6.7900000000000002E-2</v>
      </c>
      <c r="CG159" s="4">
        <v>0.55710000000000004</v>
      </c>
      <c r="CH159" s="4">
        <v>1.09E-2</v>
      </c>
      <c r="CI159" s="5">
        <v>0.73170000000000002</v>
      </c>
      <c r="CJ159" s="5">
        <v>0.88700000000000001</v>
      </c>
      <c r="CK159" s="5">
        <v>6.2799999999999995E-2</v>
      </c>
      <c r="CL159" s="5">
        <v>0.63109999999999999</v>
      </c>
      <c r="CM159" s="5">
        <v>6.4000000000000003E-3</v>
      </c>
      <c r="CN159" s="4">
        <v>0.73209999999999997</v>
      </c>
      <c r="CO159" s="4">
        <v>0.90349999999999997</v>
      </c>
      <c r="CP159" s="4">
        <v>5.4600000000000003E-2</v>
      </c>
      <c r="CQ159" s="4">
        <v>0.67279999999999995</v>
      </c>
      <c r="CR159" s="4">
        <v>2.5999999999999999E-3</v>
      </c>
      <c r="CS159" s="5">
        <v>0.70830000000000004</v>
      </c>
      <c r="CT159" s="5">
        <v>0.87219999999999998</v>
      </c>
      <c r="CU159" s="5">
        <v>1.6E-2</v>
      </c>
      <c r="CV159" s="5">
        <v>0.55349999999999999</v>
      </c>
      <c r="CW159" s="5">
        <v>1.66E-2</v>
      </c>
      <c r="CX159" s="4">
        <v>0.70420000000000005</v>
      </c>
      <c r="CY159" s="4">
        <v>0.83930000000000005</v>
      </c>
      <c r="CZ159" s="4">
        <v>5.9299999999999999E-2</v>
      </c>
      <c r="DA159" s="4">
        <v>0.43659999999999999</v>
      </c>
      <c r="DB159" s="4">
        <v>1.04E-2</v>
      </c>
      <c r="DC159" s="5">
        <v>0.748</v>
      </c>
      <c r="DD159" s="5">
        <v>0.93130000000000002</v>
      </c>
      <c r="DE159" s="5">
        <v>6.4799999999999996E-2</v>
      </c>
      <c r="DF159" s="5">
        <v>0.55559999999999998</v>
      </c>
      <c r="DG159" s="5">
        <v>9.7000000000000003E-3</v>
      </c>
      <c r="DH159" s="4">
        <v>0.72619999999999996</v>
      </c>
      <c r="DI159" s="4">
        <v>0.87390000000000001</v>
      </c>
      <c r="DJ159" s="4">
        <v>5.8599999999999999E-2</v>
      </c>
      <c r="DK159" s="4">
        <v>0.63219999999999998</v>
      </c>
      <c r="DL159" s="4">
        <v>5.4999999999999997E-3</v>
      </c>
      <c r="DM159" s="5">
        <v>0.73229999999999995</v>
      </c>
      <c r="DN159" s="5">
        <v>0.90410000000000001</v>
      </c>
      <c r="DO159" s="5">
        <v>4.2799999999999998E-2</v>
      </c>
      <c r="DP159" s="5">
        <v>0.67879999999999996</v>
      </c>
      <c r="DQ159" s="5">
        <v>1.8E-3</v>
      </c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>
        <v>0.73180000000000001</v>
      </c>
      <c r="EH159" s="5">
        <v>0.88729999999999998</v>
      </c>
      <c r="EI159" s="5">
        <v>5.8799999999999998E-2</v>
      </c>
      <c r="EJ159" s="5">
        <v>0.63049999999999995</v>
      </c>
      <c r="EK159" s="5">
        <v>5.3E-3</v>
      </c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>
        <v>0.7288</v>
      </c>
      <c r="FG159" s="4">
        <v>0.88019999999999998</v>
      </c>
      <c r="FH159" s="4">
        <v>6.1600000000000002E-2</v>
      </c>
      <c r="FI159" s="4">
        <v>0.63270000000000004</v>
      </c>
      <c r="FJ159" s="4">
        <v>3.3E-3</v>
      </c>
      <c r="FK159" s="5"/>
      <c r="FL159" s="5"/>
      <c r="FM159" s="5"/>
      <c r="FN159" s="5"/>
      <c r="FO159" s="5"/>
      <c r="FP159" s="4">
        <f t="shared" si="36"/>
        <v>0.72562499999999985</v>
      </c>
      <c r="FQ159" s="4">
        <f t="shared" si="37"/>
        <v>0.88520714285714275</v>
      </c>
      <c r="FR159" s="4">
        <f t="shared" si="38"/>
        <v>5.2035714285714289E-2</v>
      </c>
      <c r="FS159" s="4">
        <f t="shared" si="39"/>
        <v>0.57014642857142861</v>
      </c>
      <c r="FT159" s="4">
        <f t="shared" si="40"/>
        <v>8.6857142857142827E-3</v>
      </c>
      <c r="FU159" s="1" t="e" cm="1">
        <f t="array" aca="1" ref="FU159" ca="1">CONCATENATE(INDIRECT(ADDRESS(1,MATCH(_xlfn.MINIFS(B159:FO159,metrics.est,"MAE"),B159:FO159,0)+1)), ", ", INDIRECT(ADDRESS(2,MATCH(_xlfn.MINIFS(B159:FO159,metrics.est,"MAE"),B159:FO159,0)+1)))</f>
        <v>#NAME?</v>
      </c>
      <c r="FV159" s="1" t="e" cm="1">
        <f t="array" aca="1" ref="FV159" ca="1">CONCATENATE(INDIRECT(ADDRESS(1,MATCH(_xlfn.MINIFS(B159:FO159,metrics.est,"MSE"),B159:FO159,0)+1)), ", ", INDIRECT(ADDRESS(2,MATCH(_xlfn.MINIFS(B159:FO159,metrics.est,"MSE"),B159:FO159,0)+1)))</f>
        <v>#NAME?</v>
      </c>
      <c r="FW159" s="1" t="e" cm="1">
        <f t="array" aca="1" ref="FW159" ca="1">CONCATENATE(INDIRECT(ADDRESS(1,MATCH(_xlfn.MAXIFS(B159:FO159,metrics.est,"R"),B159:FO159,0)+1)), ", ", INDIRECT(ADDRESS(2,MATCH(_xlfn.MAXIFS(B159:FO159,metrics.est,"R"),B159:FO159,0)+1)))</f>
        <v>#NAME?</v>
      </c>
      <c r="FX159" s="1" t="e" cm="1">
        <f t="array" aca="1" ref="FX159" ca="1">CONCATENATE(INDIRECT(ADDRESS(1,MATCH(_xlfn.MAXIFS(B159:FO159,metrics.est,"Coverage"),B159:FO159,0)+1)), ", ", INDIRECT(ADDRESS(2,MATCH(_xlfn.MAXIFS(B159:FO159,metrics.est,"Coverage"),B159:FO159,0)+1)))</f>
        <v>#NAME?</v>
      </c>
      <c r="FY159" s="1" t="e" cm="1">
        <f t="array" aca="1" ref="FY159" ca="1">CONCATENATE(INDIRECT(ADDRESS(1,MATCH(_xlfn.MINIFS(B159:FO159,metrics.est,"Time"),B159:FO159,0)+1)), ", ", INDIRECT(ADDRESS(2,MATCH(_xlfn.MINIFS(B159:FO159,metrics.est,"Time"),B159:FO159,0)+1)))</f>
        <v>#NAME?</v>
      </c>
    </row>
    <row r="160" spans="1:181" x14ac:dyDescent="0.3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>
        <v>0.7399</v>
      </c>
      <c r="BP160" s="5">
        <v>0.91779999999999995</v>
      </c>
      <c r="BQ160" s="5">
        <v>4.9299999999999997E-2</v>
      </c>
      <c r="BR160" s="5">
        <v>0.7107</v>
      </c>
      <c r="BS160" s="5">
        <v>2.8999999999999998E-3</v>
      </c>
      <c r="BT160" s="4">
        <v>0.73009999999999997</v>
      </c>
      <c r="BU160" s="4">
        <v>0.94920000000000004</v>
      </c>
      <c r="BV160" s="4">
        <v>3.1699999999999999E-2</v>
      </c>
      <c r="BW160" s="4">
        <v>0.58379999999999999</v>
      </c>
      <c r="BX160" s="4">
        <v>2.0799999999999999E-2</v>
      </c>
      <c r="BY160" s="5">
        <v>0.67190000000000005</v>
      </c>
      <c r="BZ160" s="5">
        <v>0.7843</v>
      </c>
      <c r="CA160" s="5">
        <v>7.0199999999999999E-2</v>
      </c>
      <c r="CB160" s="5">
        <v>0.48909999999999998</v>
      </c>
      <c r="CC160" s="5">
        <v>1.54E-2</v>
      </c>
      <c r="CD160" s="4">
        <v>0.67220000000000002</v>
      </c>
      <c r="CE160" s="4">
        <v>0.76539999999999997</v>
      </c>
      <c r="CF160" s="4">
        <v>7.9699999999999993E-2</v>
      </c>
      <c r="CG160" s="4">
        <v>0.66769999999999996</v>
      </c>
      <c r="CH160" s="4">
        <v>1.17E-2</v>
      </c>
      <c r="CI160" s="5">
        <v>0.69399999999999995</v>
      </c>
      <c r="CJ160" s="5">
        <v>0.80359999999999998</v>
      </c>
      <c r="CK160" s="5">
        <v>7.5899999999999995E-2</v>
      </c>
      <c r="CL160" s="5">
        <v>0.74839999999999995</v>
      </c>
      <c r="CM160" s="5">
        <v>6.6E-3</v>
      </c>
      <c r="CN160" s="4">
        <v>0.73970000000000002</v>
      </c>
      <c r="CO160" s="4">
        <v>0.91469999999999996</v>
      </c>
      <c r="CP160" s="4">
        <v>5.4899999999999997E-2</v>
      </c>
      <c r="CQ160" s="4">
        <v>0.71130000000000004</v>
      </c>
      <c r="CR160" s="4">
        <v>2.5000000000000001E-3</v>
      </c>
      <c r="CS160" s="5">
        <v>0.71230000000000004</v>
      </c>
      <c r="CT160" s="5">
        <v>0.91479999999999995</v>
      </c>
      <c r="CU160" s="5">
        <v>2.46E-2</v>
      </c>
      <c r="CV160" s="5">
        <v>0.59409999999999996</v>
      </c>
      <c r="CW160" s="5">
        <v>1.7999999999999999E-2</v>
      </c>
      <c r="CX160" s="4">
        <v>0.67069999999999996</v>
      </c>
      <c r="CY160" s="4">
        <v>0.78059999999999996</v>
      </c>
      <c r="CZ160" s="4">
        <v>6.7799999999999999E-2</v>
      </c>
      <c r="DA160" s="4">
        <v>0.4909</v>
      </c>
      <c r="DB160" s="4">
        <v>1.0999999999999999E-2</v>
      </c>
      <c r="DC160" s="5">
        <v>0.67520000000000002</v>
      </c>
      <c r="DD160" s="5">
        <v>0.77190000000000003</v>
      </c>
      <c r="DE160" s="5">
        <v>8.2100000000000006E-2</v>
      </c>
      <c r="DF160" s="5">
        <v>0.66220000000000001</v>
      </c>
      <c r="DG160" s="5">
        <v>9.7000000000000003E-3</v>
      </c>
      <c r="DH160" s="4">
        <v>0.69179999999999997</v>
      </c>
      <c r="DI160" s="4">
        <v>0.79959999999999998</v>
      </c>
      <c r="DJ160" s="4">
        <v>7.2800000000000004E-2</v>
      </c>
      <c r="DK160" s="4">
        <v>0.74619999999999997</v>
      </c>
      <c r="DL160" s="4">
        <v>5.7000000000000002E-3</v>
      </c>
      <c r="DM160" s="5">
        <v>0.73870000000000002</v>
      </c>
      <c r="DN160" s="5">
        <v>0.91510000000000002</v>
      </c>
      <c r="DO160" s="5">
        <v>4.9500000000000002E-2</v>
      </c>
      <c r="DP160" s="5">
        <v>0.71279999999999999</v>
      </c>
      <c r="DQ160" s="5">
        <v>1.9E-3</v>
      </c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>
        <v>0.69169999999999998</v>
      </c>
      <c r="EH160" s="5">
        <v>0.79910000000000003</v>
      </c>
      <c r="EI160" s="5">
        <v>7.5600000000000001E-2</v>
      </c>
      <c r="EJ160" s="5">
        <v>0.74450000000000005</v>
      </c>
      <c r="EK160" s="5">
        <v>5.3E-3</v>
      </c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>
        <v>0.69179999999999997</v>
      </c>
      <c r="FG160" s="4">
        <v>0.79949999999999999</v>
      </c>
      <c r="FH160" s="4">
        <v>7.5399999999999995E-2</v>
      </c>
      <c r="FI160" s="4">
        <v>0.74709999999999999</v>
      </c>
      <c r="FJ160" s="4">
        <v>4.1000000000000003E-3</v>
      </c>
      <c r="FK160" s="5"/>
      <c r="FL160" s="5"/>
      <c r="FM160" s="5"/>
      <c r="FN160" s="5"/>
      <c r="FO160" s="5"/>
      <c r="FP160" s="4">
        <f t="shared" si="36"/>
        <v>0.69547857142857161</v>
      </c>
      <c r="FQ160" s="4">
        <f t="shared" si="37"/>
        <v>0.82662857142857138</v>
      </c>
      <c r="FR160" s="4">
        <f t="shared" si="38"/>
        <v>6.5078571428571416E-2</v>
      </c>
      <c r="FS160" s="4">
        <f t="shared" si="39"/>
        <v>0.64785357142857136</v>
      </c>
      <c r="FT160" s="4">
        <f t="shared" si="40"/>
        <v>8.9999999999999993E-3</v>
      </c>
      <c r="FU160" s="1" t="e" cm="1">
        <f t="array" aca="1" ref="FU160" ca="1">CONCATENATE(INDIRECT(ADDRESS(1,MATCH(_xlfn.MINIFS(B160:FO160,metrics.est,"MAE"),B160:FO160,0)+1)), ", ", INDIRECT(ADDRESS(2,MATCH(_xlfn.MINIFS(B160:FO160,metrics.est,"MAE"),B160:FO160,0)+1)))</f>
        <v>#NAME?</v>
      </c>
      <c r="FV160" s="1" t="e" cm="1">
        <f t="array" aca="1" ref="FV160" ca="1">CONCATENATE(INDIRECT(ADDRESS(1,MATCH(_xlfn.MINIFS(B160:FO160,metrics.est,"MSE"),B160:FO160,0)+1)), ", ", INDIRECT(ADDRESS(2,MATCH(_xlfn.MINIFS(B160:FO160,metrics.est,"MSE"),B160:FO160,0)+1)))</f>
        <v>#NAME?</v>
      </c>
      <c r="FW160" s="1" t="e" cm="1">
        <f t="array" aca="1" ref="FW160" ca="1">CONCATENATE(INDIRECT(ADDRESS(1,MATCH(_xlfn.MAXIFS(B160:FO160,metrics.est,"R"),B160:FO160,0)+1)), ", ", INDIRECT(ADDRESS(2,MATCH(_xlfn.MAXIFS(B160:FO160,metrics.est,"R"),B160:FO160,0)+1)))</f>
        <v>#NAME?</v>
      </c>
      <c r="FX160" s="1" t="e" cm="1">
        <f t="array" aca="1" ref="FX160" ca="1">CONCATENATE(INDIRECT(ADDRESS(1,MATCH(_xlfn.MAXIFS(B160:FO160,metrics.est,"Coverage"),B160:FO160,0)+1)), ", ", INDIRECT(ADDRESS(2,MATCH(_xlfn.MAXIFS(B160:FO160,metrics.est,"Coverage"),B160:FO160,0)+1)))</f>
        <v>#NAME?</v>
      </c>
      <c r="FY160" s="1" t="e" cm="1">
        <f t="array" aca="1" ref="FY160" ca="1">CONCATENATE(INDIRECT(ADDRESS(1,MATCH(_xlfn.MINIFS(B160:FO160,metrics.est,"Time"),B160:FO160,0)+1)), ", ", INDIRECT(ADDRESS(2,MATCH(_xlfn.MINIFS(B160:FO160,metrics.est,"Time"),B160:FO160,0)+1)))</f>
        <v>#NAME?</v>
      </c>
    </row>
    <row r="161" spans="1:181" x14ac:dyDescent="0.3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>
        <v>0.7379</v>
      </c>
      <c r="BP161" s="5">
        <v>0.91859999999999997</v>
      </c>
      <c r="BQ161" s="5">
        <v>4.8899999999999999E-2</v>
      </c>
      <c r="BR161" s="5">
        <v>0.71350000000000002</v>
      </c>
      <c r="BS161" s="5">
        <v>2.8999999999999998E-3</v>
      </c>
      <c r="BT161" s="4">
        <v>0.71750000000000003</v>
      </c>
      <c r="BU161" s="4">
        <v>0.91969999999999996</v>
      </c>
      <c r="BV161" s="4">
        <v>3.3799999999999997E-2</v>
      </c>
      <c r="BW161" s="4">
        <v>0.60719999999999996</v>
      </c>
      <c r="BX161" s="4">
        <v>1.9699999999999999E-2</v>
      </c>
      <c r="BY161" s="5">
        <v>0.66620000000000001</v>
      </c>
      <c r="BZ161" s="5">
        <v>0.77490000000000003</v>
      </c>
      <c r="CA161" s="5">
        <v>7.1099999999999997E-2</v>
      </c>
      <c r="CB161" s="5">
        <v>0.51470000000000005</v>
      </c>
      <c r="CC161" s="5">
        <v>1.5699999999999999E-2</v>
      </c>
      <c r="CD161" s="4">
        <v>0.65169999999999995</v>
      </c>
      <c r="CE161" s="4">
        <v>0.72440000000000004</v>
      </c>
      <c r="CF161" s="4">
        <v>8.7800000000000003E-2</v>
      </c>
      <c r="CG161" s="4">
        <v>0.7006</v>
      </c>
      <c r="CH161" s="4">
        <v>1.15E-2</v>
      </c>
      <c r="CI161" s="5">
        <v>0.67079999999999995</v>
      </c>
      <c r="CJ161" s="5">
        <v>0.75739999999999996</v>
      </c>
      <c r="CK161" s="5">
        <v>7.85E-2</v>
      </c>
      <c r="CL161" s="5">
        <v>0.77339999999999998</v>
      </c>
      <c r="CM161" s="5">
        <v>6.4999999999999997E-3</v>
      </c>
      <c r="CN161" s="4">
        <v>0.73819999999999997</v>
      </c>
      <c r="CO161" s="4">
        <v>0.91579999999999995</v>
      </c>
      <c r="CP161" s="4">
        <v>5.2400000000000002E-2</v>
      </c>
      <c r="CQ161" s="4">
        <v>0.71430000000000005</v>
      </c>
      <c r="CR161" s="4">
        <v>2.5000000000000001E-3</v>
      </c>
      <c r="CS161" s="5">
        <v>0.70450000000000002</v>
      </c>
      <c r="CT161" s="5">
        <v>0.89229999999999998</v>
      </c>
      <c r="CU161" s="5">
        <v>3.0300000000000001E-2</v>
      </c>
      <c r="CV161" s="5">
        <v>0.6169</v>
      </c>
      <c r="CW161" s="5">
        <v>1.67E-2</v>
      </c>
      <c r="CX161" s="4">
        <v>0.66400000000000003</v>
      </c>
      <c r="CY161" s="4">
        <v>0.76870000000000005</v>
      </c>
      <c r="CZ161" s="4">
        <v>7.3700000000000002E-2</v>
      </c>
      <c r="DA161" s="4">
        <v>0.51600000000000001</v>
      </c>
      <c r="DB161" s="4">
        <v>1.04E-2</v>
      </c>
      <c r="DC161" s="5">
        <v>0.65510000000000002</v>
      </c>
      <c r="DD161" s="5">
        <v>0.72940000000000005</v>
      </c>
      <c r="DE161" s="5">
        <v>9.1700000000000004E-2</v>
      </c>
      <c r="DF161" s="5">
        <v>0.69469999999999998</v>
      </c>
      <c r="DG161" s="5">
        <v>9.5999999999999992E-3</v>
      </c>
      <c r="DH161" s="4">
        <v>0.66949999999999998</v>
      </c>
      <c r="DI161" s="4">
        <v>0.75549999999999995</v>
      </c>
      <c r="DJ161" s="4">
        <v>7.6300000000000007E-2</v>
      </c>
      <c r="DK161" s="4">
        <v>0.77129999999999999</v>
      </c>
      <c r="DL161" s="4">
        <v>5.0000000000000001E-3</v>
      </c>
      <c r="DM161" s="5">
        <v>0.73719999999999997</v>
      </c>
      <c r="DN161" s="5">
        <v>0.91659999999999997</v>
      </c>
      <c r="DO161" s="5">
        <v>4.8300000000000003E-2</v>
      </c>
      <c r="DP161" s="5">
        <v>0.71589999999999998</v>
      </c>
      <c r="DQ161" s="5">
        <v>1.8E-3</v>
      </c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>
        <v>0.6694</v>
      </c>
      <c r="EH161" s="5">
        <v>0.75449999999999995</v>
      </c>
      <c r="EI161" s="5">
        <v>7.85E-2</v>
      </c>
      <c r="EJ161" s="5">
        <v>0.77029999999999998</v>
      </c>
      <c r="EK161" s="5">
        <v>4.8999999999999998E-3</v>
      </c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>
        <v>0.66949999999999998</v>
      </c>
      <c r="FG161" s="4">
        <v>0.75470000000000004</v>
      </c>
      <c r="FH161" s="4">
        <v>7.9100000000000004E-2</v>
      </c>
      <c r="FI161" s="4">
        <v>0.77290000000000003</v>
      </c>
      <c r="FJ161" s="4">
        <v>4.3E-3</v>
      </c>
      <c r="FK161" s="5"/>
      <c r="FL161" s="5"/>
      <c r="FM161" s="5"/>
      <c r="FN161" s="5"/>
      <c r="FO161" s="5"/>
      <c r="FP161" s="4">
        <f t="shared" si="36"/>
        <v>0.68235357142857134</v>
      </c>
      <c r="FQ161" s="4">
        <f t="shared" si="37"/>
        <v>0.80009285714285705</v>
      </c>
      <c r="FR161" s="4">
        <f t="shared" si="38"/>
        <v>6.8171428571428577E-2</v>
      </c>
      <c r="FS161" s="4">
        <f t="shared" si="39"/>
        <v>0.67139285714285712</v>
      </c>
      <c r="FT161" s="4">
        <f t="shared" si="40"/>
        <v>8.6499999999999997E-3</v>
      </c>
      <c r="FU161" s="1" t="e" cm="1">
        <f t="array" aca="1" ref="FU161" ca="1">CONCATENATE(INDIRECT(ADDRESS(1,MATCH(_xlfn.MINIFS(B161:FO161,metrics.est,"MAE"),B161:FO161,0)+1)), ", ", INDIRECT(ADDRESS(2,MATCH(_xlfn.MINIFS(B161:FO161,metrics.est,"MAE"),B161:FO161,0)+1)))</f>
        <v>#NAME?</v>
      </c>
      <c r="FV161" s="1" t="e" cm="1">
        <f t="array" aca="1" ref="FV161" ca="1">CONCATENATE(INDIRECT(ADDRESS(1,MATCH(_xlfn.MINIFS(B161:FO161,metrics.est,"MSE"),B161:FO161,0)+1)), ", ", INDIRECT(ADDRESS(2,MATCH(_xlfn.MINIFS(B161:FO161,metrics.est,"MSE"),B161:FO161,0)+1)))</f>
        <v>#NAME?</v>
      </c>
      <c r="FW161" s="1" t="e" cm="1">
        <f t="array" aca="1" ref="FW161" ca="1">CONCATENATE(INDIRECT(ADDRESS(1,MATCH(_xlfn.MAXIFS(B161:FO161,metrics.est,"R"),B161:FO161,0)+1)), ", ", INDIRECT(ADDRESS(2,MATCH(_xlfn.MAXIFS(B161:FO161,metrics.est,"R"),B161:FO161,0)+1)))</f>
        <v>#NAME?</v>
      </c>
      <c r="FX161" s="1" t="e" cm="1">
        <f t="array" aca="1" ref="FX161" ca="1">CONCATENATE(INDIRECT(ADDRESS(1,MATCH(_xlfn.MAXIFS(B161:FO161,metrics.est,"Coverage"),B161:FO161,0)+1)), ", ", INDIRECT(ADDRESS(2,MATCH(_xlfn.MAXIFS(B161:FO161,metrics.est,"Coverage"),B161:FO161,0)+1)))</f>
        <v>#NAME?</v>
      </c>
      <c r="FY161" s="1" t="e" cm="1">
        <f t="array" aca="1" ref="FY161" ca="1">CONCATENATE(INDIRECT(ADDRESS(1,MATCH(_xlfn.MINIFS(B161:FO161,metrics.est,"Time"),B161:FO161,0)+1)), ", ", INDIRECT(ADDRESS(2,MATCH(_xlfn.MINIFS(B161:FO161,metrics.est,"Time"),B161:FO161,0)+1)))</f>
        <v>#NAME?</v>
      </c>
    </row>
    <row r="162" spans="1:181" x14ac:dyDescent="0.3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>
        <v>0.7198</v>
      </c>
      <c r="BP162" s="5">
        <v>0.89229999999999998</v>
      </c>
      <c r="BQ162" s="5">
        <v>6.2300000000000001E-2</v>
      </c>
      <c r="BR162" s="5">
        <v>0.72389999999999999</v>
      </c>
      <c r="BS162" s="5">
        <v>4.5999999999999999E-3</v>
      </c>
      <c r="BT162" s="4">
        <v>0.61760000000000004</v>
      </c>
      <c r="BU162" s="4">
        <v>0.67579999999999996</v>
      </c>
      <c r="BV162" s="4">
        <v>0.1837</v>
      </c>
      <c r="BW162" s="4">
        <v>0.91639999999999999</v>
      </c>
      <c r="BX162" s="4">
        <v>5.4399999999999997E-2</v>
      </c>
      <c r="BY162" s="5">
        <v>0.61829999999999996</v>
      </c>
      <c r="BZ162" s="5">
        <v>0.67320000000000002</v>
      </c>
      <c r="CA162" s="5">
        <v>0.19189999999999999</v>
      </c>
      <c r="CB162" s="5">
        <v>0.89810000000000001</v>
      </c>
      <c r="CC162" s="5">
        <v>3.5499999999999997E-2</v>
      </c>
      <c r="CD162" s="4">
        <v>0.62229999999999996</v>
      </c>
      <c r="CE162" s="4">
        <v>0.67369999999999997</v>
      </c>
      <c r="CF162" s="4">
        <v>0.18379999999999999</v>
      </c>
      <c r="CG162" s="4">
        <v>0.87619999999999998</v>
      </c>
      <c r="CH162" s="4">
        <v>2.7400000000000001E-2</v>
      </c>
      <c r="CI162" s="5">
        <v>0.63529999999999998</v>
      </c>
      <c r="CJ162" s="5">
        <v>0.69779999999999998</v>
      </c>
      <c r="CK162" s="5">
        <v>0.1545</v>
      </c>
      <c r="CL162" s="5">
        <v>0.83730000000000004</v>
      </c>
      <c r="CM162" s="5">
        <v>1.2800000000000001E-2</v>
      </c>
      <c r="CN162" s="4">
        <v>0.72140000000000004</v>
      </c>
      <c r="CO162" s="4">
        <v>0.89419999999999999</v>
      </c>
      <c r="CP162" s="4">
        <v>7.1499999999999994E-2</v>
      </c>
      <c r="CQ162" s="4">
        <v>0.72489999999999999</v>
      </c>
      <c r="CR162" s="4">
        <v>4.1000000000000003E-3</v>
      </c>
      <c r="CS162" s="5">
        <v>0.62</v>
      </c>
      <c r="CT162" s="5">
        <v>0.67759999999999998</v>
      </c>
      <c r="CU162" s="5">
        <v>0.18509999999999999</v>
      </c>
      <c r="CV162" s="5">
        <v>0.91269999999999996</v>
      </c>
      <c r="CW162" s="5">
        <v>5.0700000000000002E-2</v>
      </c>
      <c r="CX162" s="4">
        <v>0.61950000000000005</v>
      </c>
      <c r="CY162" s="4">
        <v>0.67149999999999999</v>
      </c>
      <c r="CZ162" s="4">
        <v>0.19550000000000001</v>
      </c>
      <c r="DA162" s="4">
        <v>0.89839999999999998</v>
      </c>
      <c r="DB162" s="4">
        <v>3.8199999999999998E-2</v>
      </c>
      <c r="DC162" s="5">
        <v>0.623</v>
      </c>
      <c r="DD162" s="5">
        <v>0.67659999999999998</v>
      </c>
      <c r="DE162" s="5">
        <v>0.1827</v>
      </c>
      <c r="DF162" s="5">
        <v>0.875</v>
      </c>
      <c r="DG162" s="5">
        <v>2.2100000000000002E-2</v>
      </c>
      <c r="DH162" s="4">
        <v>0.63639999999999997</v>
      </c>
      <c r="DI162" s="4">
        <v>0.70179999999999998</v>
      </c>
      <c r="DJ162" s="4">
        <v>0.15</v>
      </c>
      <c r="DK162" s="4">
        <v>0.83750000000000002</v>
      </c>
      <c r="DL162" s="4">
        <v>1.3299999999999999E-2</v>
      </c>
      <c r="DM162" s="5">
        <v>0.71899999999999997</v>
      </c>
      <c r="DN162" s="5">
        <v>0.89100000000000001</v>
      </c>
      <c r="DO162" s="5">
        <v>6.8699999999999997E-2</v>
      </c>
      <c r="DP162" s="5">
        <v>0.72489999999999999</v>
      </c>
      <c r="DQ162" s="5">
        <v>6.0000000000000001E-3</v>
      </c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>
        <v>0.63600000000000001</v>
      </c>
      <c r="EH162" s="5">
        <v>0.69899999999999995</v>
      </c>
      <c r="EI162" s="5">
        <v>0.15279999999999999</v>
      </c>
      <c r="EJ162" s="5">
        <v>0.83779999999999999</v>
      </c>
      <c r="EK162" s="5">
        <v>8.9999999999999993E-3</v>
      </c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>
        <v>0.6361</v>
      </c>
      <c r="FG162" s="4">
        <v>0.69869999999999999</v>
      </c>
      <c r="FH162" s="4">
        <v>0.15110000000000001</v>
      </c>
      <c r="FI162" s="4">
        <v>0.83819999999999995</v>
      </c>
      <c r="FJ162" s="4">
        <v>7.4000000000000003E-3</v>
      </c>
      <c r="FK162" s="5"/>
      <c r="FL162" s="5"/>
      <c r="FM162" s="5"/>
      <c r="FN162" s="5"/>
      <c r="FO162" s="5"/>
      <c r="FP162" s="4">
        <f t="shared" si="36"/>
        <v>0.63906785714285697</v>
      </c>
      <c r="FQ162" s="4">
        <f t="shared" si="37"/>
        <v>0.71223214285714287</v>
      </c>
      <c r="FR162" s="4">
        <f t="shared" si="38"/>
        <v>0.1613857142857143</v>
      </c>
      <c r="FS162" s="4">
        <f t="shared" si="39"/>
        <v>0.85320714285714305</v>
      </c>
      <c r="FT162" s="4">
        <f t="shared" si="40"/>
        <v>2.0496428571428565E-2</v>
      </c>
      <c r="FU162" s="1" t="e" cm="1">
        <f t="array" aca="1" ref="FU162" ca="1">CONCATENATE(INDIRECT(ADDRESS(1,MATCH(_xlfn.MINIFS(B162:FO162,metrics.est,"MAE"),B162:FO162,0)+1)), ", ", INDIRECT(ADDRESS(2,MATCH(_xlfn.MINIFS(B162:FO162,metrics.est,"MAE"),B162:FO162,0)+1)))</f>
        <v>#NAME?</v>
      </c>
      <c r="FV162" s="1" t="e" cm="1">
        <f t="array" aca="1" ref="FV162" ca="1">CONCATENATE(INDIRECT(ADDRESS(1,MATCH(_xlfn.MINIFS(B162:FO162,metrics.est,"MSE"),B162:FO162,0)+1)), ", ", INDIRECT(ADDRESS(2,MATCH(_xlfn.MINIFS(B162:FO162,metrics.est,"MSE"),B162:FO162,0)+1)))</f>
        <v>#NAME?</v>
      </c>
      <c r="FW162" s="1" t="e" cm="1">
        <f t="array" aca="1" ref="FW162" ca="1">CONCATENATE(INDIRECT(ADDRESS(1,MATCH(_xlfn.MAXIFS(B162:FO162,metrics.est,"R"),B162:FO162,0)+1)), ", ", INDIRECT(ADDRESS(2,MATCH(_xlfn.MAXIFS(B162:FO162,metrics.est,"R"),B162:FO162,0)+1)))</f>
        <v>#NAME?</v>
      </c>
      <c r="FX162" s="1" t="e" cm="1">
        <f t="array" aca="1" ref="FX162" ca="1">CONCATENATE(INDIRECT(ADDRESS(1,MATCH(_xlfn.MAXIFS(B162:FO162,metrics.est,"Coverage"),B162:FO162,0)+1)), ", ", INDIRECT(ADDRESS(2,MATCH(_xlfn.MAXIFS(B162:FO162,metrics.est,"Coverage"),B162:FO162,0)+1)))</f>
        <v>#NAME?</v>
      </c>
      <c r="FY162" s="1" t="e" cm="1">
        <f t="array" aca="1" ref="FY162" ca="1">CONCATENATE(INDIRECT(ADDRESS(1,MATCH(_xlfn.MINIFS(B162:FO162,metrics.est,"Time"),B162:FO162,0)+1)), ", ", INDIRECT(ADDRESS(2,MATCH(_xlfn.MINIFS(B162:FO162,metrics.est,"Time"),B162:FO162,0)+1)))</f>
        <v>#NAME?</v>
      </c>
    </row>
    <row r="163" spans="1:181" x14ac:dyDescent="0.3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>
        <v>0.69510000000000005</v>
      </c>
      <c r="BP163" s="5">
        <v>0.86609999999999998</v>
      </c>
      <c r="BQ163" s="5">
        <v>0.16389999999999999</v>
      </c>
      <c r="BR163" s="5">
        <v>0.80379999999999996</v>
      </c>
      <c r="BS163" s="5">
        <v>2.2000000000000001E-3</v>
      </c>
      <c r="BT163" s="4">
        <v>0.61939999999999995</v>
      </c>
      <c r="BU163" s="4">
        <v>0.67769999999999997</v>
      </c>
      <c r="BV163" s="4">
        <v>0.21099999999999999</v>
      </c>
      <c r="BW163" s="4">
        <v>0.97640000000000005</v>
      </c>
      <c r="BX163" s="4">
        <v>1.2200000000000001E-2</v>
      </c>
      <c r="BY163" s="5">
        <v>0.62370000000000003</v>
      </c>
      <c r="BZ163" s="5">
        <v>0.69159999999999999</v>
      </c>
      <c r="CA163" s="5">
        <v>0.23019999999999999</v>
      </c>
      <c r="CB163" s="5">
        <v>0.96379999999999999</v>
      </c>
      <c r="CC163" s="5">
        <v>1.41E-2</v>
      </c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>
        <v>0.64590000000000003</v>
      </c>
      <c r="CJ163" s="5">
        <v>0.74439999999999995</v>
      </c>
      <c r="CK163" s="5">
        <v>0.2165</v>
      </c>
      <c r="CL163" s="5">
        <v>0.91800000000000004</v>
      </c>
      <c r="CM163" s="5">
        <v>6.3E-3</v>
      </c>
      <c r="CN163" s="4">
        <v>0.69850000000000001</v>
      </c>
      <c r="CO163" s="4">
        <v>0.87150000000000005</v>
      </c>
      <c r="CP163" s="4">
        <v>0.1633</v>
      </c>
      <c r="CQ163" s="4">
        <v>0.80389999999999995</v>
      </c>
      <c r="CR163" s="4">
        <v>1.9E-3</v>
      </c>
      <c r="CS163" s="5">
        <v>0.62380000000000002</v>
      </c>
      <c r="CT163" s="5">
        <v>0.68510000000000004</v>
      </c>
      <c r="CU163" s="5">
        <v>0.2145</v>
      </c>
      <c r="CV163" s="5">
        <v>0.9738</v>
      </c>
      <c r="CW163" s="5">
        <v>1.12E-2</v>
      </c>
      <c r="CX163" s="4">
        <v>0.62639999999999996</v>
      </c>
      <c r="CY163" s="4">
        <v>0.69340000000000002</v>
      </c>
      <c r="CZ163" s="4">
        <v>0.22850000000000001</v>
      </c>
      <c r="DA163" s="4">
        <v>0.96350000000000002</v>
      </c>
      <c r="DB163" s="4">
        <v>1.72E-2</v>
      </c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>
        <v>0.64580000000000004</v>
      </c>
      <c r="DI163" s="4">
        <v>0.74429999999999996</v>
      </c>
      <c r="DJ163" s="4">
        <v>0.21540000000000001</v>
      </c>
      <c r="DK163" s="4">
        <v>0.91779999999999995</v>
      </c>
      <c r="DL163" s="4">
        <v>7.4000000000000003E-3</v>
      </c>
      <c r="DM163" s="5">
        <v>0.69550000000000001</v>
      </c>
      <c r="DN163" s="5">
        <v>0.86619999999999997</v>
      </c>
      <c r="DO163" s="5">
        <v>0.16159999999999999</v>
      </c>
      <c r="DP163" s="5">
        <v>0.80500000000000005</v>
      </c>
      <c r="DQ163" s="5">
        <v>3.3E-3</v>
      </c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>
        <v>0.64629999999999999</v>
      </c>
      <c r="EH163" s="5">
        <v>0.74399999999999999</v>
      </c>
      <c r="EI163" s="5">
        <v>0.21440000000000001</v>
      </c>
      <c r="EJ163" s="5">
        <v>0.91779999999999995</v>
      </c>
      <c r="EK163" s="5">
        <v>4.7999999999999996E-3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>
        <v>0.64629999999999999</v>
      </c>
      <c r="FG163" s="4">
        <v>0.74409999999999998</v>
      </c>
      <c r="FH163" s="4">
        <v>0.2135</v>
      </c>
      <c r="FI163" s="4">
        <v>0.91859999999999997</v>
      </c>
      <c r="FJ163" s="4">
        <v>3.7000000000000002E-3</v>
      </c>
      <c r="FK163" s="5"/>
      <c r="FL163" s="5"/>
      <c r="FM163" s="5"/>
      <c r="FN163" s="5"/>
      <c r="FO163" s="5"/>
      <c r="FP163" s="4">
        <f t="shared" si="36"/>
        <v>0.64191785714285687</v>
      </c>
      <c r="FQ163" s="4">
        <f t="shared" si="37"/>
        <v>0.73310714285714274</v>
      </c>
      <c r="FR163" s="4">
        <f t="shared" si="38"/>
        <v>0.21410000000000001</v>
      </c>
      <c r="FS163" s="4">
        <f t="shared" si="39"/>
        <v>0.92561071428571429</v>
      </c>
      <c r="FT163" s="4">
        <f t="shared" si="40"/>
        <v>7.6357142857142865E-3</v>
      </c>
      <c r="FU163" s="1" t="e" cm="1">
        <f t="array" aca="1" ref="FU163" ca="1">CONCATENATE(INDIRECT(ADDRESS(1,MATCH(_xlfn.MINIFS(B163:FO163,metrics.est,"MAE"),B163:FO163,0)+1)), ", ", INDIRECT(ADDRESS(2,MATCH(_xlfn.MINIFS(B163:FO163,metrics.est,"MAE"),B163:FO163,0)+1)))</f>
        <v>#NAME?</v>
      </c>
      <c r="FV163" s="1" t="e" cm="1">
        <f t="array" aca="1" ref="FV163" ca="1">CONCATENATE(INDIRECT(ADDRESS(1,MATCH(_xlfn.MINIFS(B163:FO163,metrics.est,"MSE"),B163:FO163,0)+1)), ", ", INDIRECT(ADDRESS(2,MATCH(_xlfn.MINIFS(B163:FO163,metrics.est,"MSE"),B163:FO163,0)+1)))</f>
        <v>#NAME?</v>
      </c>
      <c r="FW163" s="1" t="e" cm="1">
        <f t="array" aca="1" ref="FW163" ca="1">CONCATENATE(INDIRECT(ADDRESS(1,MATCH(_xlfn.MAXIFS(B163:FO163,metrics.est,"R"),B163:FO163,0)+1)), ", ", INDIRECT(ADDRESS(2,MATCH(_xlfn.MAXIFS(B163:FO163,metrics.est,"R"),B163:FO163,0)+1)))</f>
        <v>#NAME?</v>
      </c>
      <c r="FX163" s="1" t="e" cm="1">
        <f t="array" aca="1" ref="FX163" ca="1">CONCATENATE(INDIRECT(ADDRESS(1,MATCH(_xlfn.MAXIFS(B163:FO163,metrics.est,"Coverage"),B163:FO163,0)+1)), ", ", INDIRECT(ADDRESS(2,MATCH(_xlfn.MAXIFS(B163:FO163,metrics.est,"Coverage"),B163:FO163,0)+1)))</f>
        <v>#NAME?</v>
      </c>
      <c r="FY163" s="1" t="e" cm="1">
        <f t="array" aca="1" ref="FY163" ca="1">CONCATENATE(INDIRECT(ADDRESS(1,MATCH(_xlfn.MINIFS(B163:FO163,metrics.est,"Time"),B163:FO163,0)+1)), ", ", INDIRECT(ADDRESS(2,MATCH(_xlfn.MINIFS(B163:FO163,metrics.est,"Time"),B163:FO163,0)+1)))</f>
        <v>#NAME?</v>
      </c>
    </row>
    <row r="164" spans="1:181" x14ac:dyDescent="0.3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>
        <v>0.67190000000000005</v>
      </c>
      <c r="BP164" s="5">
        <v>0.79710000000000003</v>
      </c>
      <c r="BQ164" s="5">
        <v>0.1767</v>
      </c>
      <c r="BR164" s="5">
        <v>0.72919999999999996</v>
      </c>
      <c r="BS164" s="5">
        <v>2.0999999999999999E-3</v>
      </c>
      <c r="BT164" s="4">
        <v>0.62180000000000002</v>
      </c>
      <c r="BU164" s="4">
        <v>0.68030000000000002</v>
      </c>
      <c r="BV164" s="4">
        <v>0.20050000000000001</v>
      </c>
      <c r="BW164" s="4">
        <v>0.97399999999999998</v>
      </c>
      <c r="BX164" s="4">
        <v>1.1299999999999999E-2</v>
      </c>
      <c r="BY164" s="5">
        <v>0.62450000000000006</v>
      </c>
      <c r="BZ164" s="5">
        <v>0.68959999999999999</v>
      </c>
      <c r="CA164" s="5">
        <v>0.2233</v>
      </c>
      <c r="CB164" s="5">
        <v>0.95930000000000004</v>
      </c>
      <c r="CC164" s="5">
        <v>1.2999999999999999E-2</v>
      </c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>
        <v>0.63629999999999998</v>
      </c>
      <c r="CJ164" s="5">
        <v>0.71399999999999997</v>
      </c>
      <c r="CK164" s="5">
        <v>0.21870000000000001</v>
      </c>
      <c r="CL164" s="5">
        <v>0.88890000000000002</v>
      </c>
      <c r="CM164" s="5">
        <v>6.1999999999999998E-3</v>
      </c>
      <c r="CN164" s="4">
        <v>0.67559999999999998</v>
      </c>
      <c r="CO164" s="4">
        <v>0.80279999999999996</v>
      </c>
      <c r="CP164" s="4">
        <v>0.17979999999999999</v>
      </c>
      <c r="CQ164" s="4">
        <v>0.73029999999999995</v>
      </c>
      <c r="CR164" s="4">
        <v>1.8E-3</v>
      </c>
      <c r="CS164" s="5">
        <v>0.626</v>
      </c>
      <c r="CT164" s="5">
        <v>0.68730000000000002</v>
      </c>
      <c r="CU164" s="5">
        <v>0.2041</v>
      </c>
      <c r="CV164" s="5">
        <v>0.97170000000000001</v>
      </c>
      <c r="CW164" s="5">
        <v>1.0699999999999999E-2</v>
      </c>
      <c r="CX164" s="4">
        <v>0.627</v>
      </c>
      <c r="CY164" s="4">
        <v>0.69110000000000005</v>
      </c>
      <c r="CZ164" s="4">
        <v>0.22020000000000001</v>
      </c>
      <c r="DA164" s="4">
        <v>0.95909999999999995</v>
      </c>
      <c r="DB164" s="4">
        <v>1.6E-2</v>
      </c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>
        <v>0.63719999999999999</v>
      </c>
      <c r="DI164" s="4">
        <v>0.71719999999999995</v>
      </c>
      <c r="DJ164" s="4">
        <v>0.21590000000000001</v>
      </c>
      <c r="DK164" s="4">
        <v>0.8891</v>
      </c>
      <c r="DL164" s="4">
        <v>6.8999999999999999E-3</v>
      </c>
      <c r="DM164" s="5">
        <v>0.67259999999999998</v>
      </c>
      <c r="DN164" s="5">
        <v>0.79869999999999997</v>
      </c>
      <c r="DO164" s="5">
        <v>0.1772</v>
      </c>
      <c r="DP164" s="5">
        <v>0.73070000000000002</v>
      </c>
      <c r="DQ164" s="5">
        <v>3.0999999999999999E-3</v>
      </c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>
        <v>0.63739999999999997</v>
      </c>
      <c r="EH164" s="5">
        <v>0.71630000000000005</v>
      </c>
      <c r="EI164" s="5">
        <v>0.21609999999999999</v>
      </c>
      <c r="EJ164" s="5">
        <v>0.88939999999999997</v>
      </c>
      <c r="EK164" s="5">
        <v>4.5999999999999999E-3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>
        <v>0.63749999999999996</v>
      </c>
      <c r="FG164" s="4">
        <v>0.71660000000000001</v>
      </c>
      <c r="FH164" s="4">
        <v>0.215</v>
      </c>
      <c r="FI164" s="4">
        <v>0.88990000000000002</v>
      </c>
      <c r="FJ164" s="4">
        <v>3.3999999999999998E-3</v>
      </c>
      <c r="FK164" s="5"/>
      <c r="FL164" s="5"/>
      <c r="FM164" s="5"/>
      <c r="FN164" s="5"/>
      <c r="FO164" s="5"/>
      <c r="FP164" s="4">
        <f t="shared" si="36"/>
        <v>0.63602499999999995</v>
      </c>
      <c r="FQ164" s="4">
        <f t="shared" si="37"/>
        <v>0.71289642857142865</v>
      </c>
      <c r="FR164" s="4">
        <f t="shared" si="38"/>
        <v>0.21302142857142861</v>
      </c>
      <c r="FS164" s="4">
        <f t="shared" si="39"/>
        <v>0.90306428571428554</v>
      </c>
      <c r="FT164" s="4">
        <f t="shared" si="40"/>
        <v>7.1071428571428561E-3</v>
      </c>
      <c r="FU164" s="1" t="e" cm="1">
        <f t="array" aca="1" ref="FU164" ca="1">CONCATENATE(INDIRECT(ADDRESS(1,MATCH(_xlfn.MINIFS(B164:FO164,metrics.est,"MAE"),B164:FO164,0)+1)), ", ", INDIRECT(ADDRESS(2,MATCH(_xlfn.MINIFS(B164:FO164,metrics.est,"MAE"),B164:FO164,0)+1)))</f>
        <v>#NAME?</v>
      </c>
      <c r="FV164" s="1" t="e" cm="1">
        <f t="array" aca="1" ref="FV164" ca="1">CONCATENATE(INDIRECT(ADDRESS(1,MATCH(_xlfn.MINIFS(B164:FO164,metrics.est,"MSE"),B164:FO164,0)+1)), ", ", INDIRECT(ADDRESS(2,MATCH(_xlfn.MINIFS(B164:FO164,metrics.est,"MSE"),B164:FO164,0)+1)))</f>
        <v>#NAME?</v>
      </c>
      <c r="FW164" s="1" t="e" cm="1">
        <f t="array" aca="1" ref="FW164" ca="1">CONCATENATE(INDIRECT(ADDRESS(1,MATCH(_xlfn.MAXIFS(B164:FO164,metrics.est,"R"),B164:FO164,0)+1)), ", ", INDIRECT(ADDRESS(2,MATCH(_xlfn.MAXIFS(B164:FO164,metrics.est,"R"),B164:FO164,0)+1)))</f>
        <v>#NAME?</v>
      </c>
      <c r="FX164" s="1" t="e" cm="1">
        <f t="array" aca="1" ref="FX164" ca="1">CONCATENATE(INDIRECT(ADDRESS(1,MATCH(_xlfn.MAXIFS(B164:FO164,metrics.est,"Coverage"),B164:FO164,0)+1)), ", ", INDIRECT(ADDRESS(2,MATCH(_xlfn.MAXIFS(B164:FO164,metrics.est,"Coverage"),B164:FO164,0)+1)))</f>
        <v>#NAME?</v>
      </c>
      <c r="FY164" s="1" t="e" cm="1">
        <f t="array" aca="1" ref="FY164" ca="1">CONCATENATE(INDIRECT(ADDRESS(1,MATCH(_xlfn.MINIFS(B164:FO164,metrics.est,"Time"),B164:FO164,0)+1)), ", ", INDIRECT(ADDRESS(2,MATCH(_xlfn.MINIFS(B164:FO164,metrics.est,"Time"),B164:FO164,0)+1)))</f>
        <v>#NAME?</v>
      </c>
    </row>
    <row r="165" spans="1:181" x14ac:dyDescent="0.3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>
        <v>0.6855</v>
      </c>
      <c r="BP165" s="5">
        <v>0.8337</v>
      </c>
      <c r="BQ165" s="5">
        <v>0.16350000000000001</v>
      </c>
      <c r="BR165" s="5">
        <v>0.72919999999999996</v>
      </c>
      <c r="BS165" s="5">
        <v>2.3E-3</v>
      </c>
      <c r="BT165" s="4">
        <v>0.62</v>
      </c>
      <c r="BU165" s="4">
        <v>0.67369999999999997</v>
      </c>
      <c r="BV165" s="4">
        <v>0.21299999999999999</v>
      </c>
      <c r="BW165" s="4">
        <v>0.97399999999999998</v>
      </c>
      <c r="BX165" s="4">
        <v>1.2E-2</v>
      </c>
      <c r="BY165" s="5">
        <v>0.62339999999999995</v>
      </c>
      <c r="BZ165" s="5">
        <v>0.68469999999999998</v>
      </c>
      <c r="CA165" s="5">
        <v>0.23280000000000001</v>
      </c>
      <c r="CB165" s="5">
        <v>0.95930000000000004</v>
      </c>
      <c r="CC165" s="5">
        <v>1.2800000000000001E-2</v>
      </c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>
        <v>0.63770000000000004</v>
      </c>
      <c r="CJ165" s="5">
        <v>0.71660000000000001</v>
      </c>
      <c r="CK165" s="5">
        <v>0.22189999999999999</v>
      </c>
      <c r="CL165" s="5">
        <v>0.88890000000000002</v>
      </c>
      <c r="CM165" s="5">
        <v>6.1000000000000004E-3</v>
      </c>
      <c r="CN165" s="4">
        <v>0.68859999999999999</v>
      </c>
      <c r="CO165" s="4">
        <v>0.83799999999999997</v>
      </c>
      <c r="CP165" s="4">
        <v>0.16589999999999999</v>
      </c>
      <c r="CQ165" s="4">
        <v>0.73029999999999995</v>
      </c>
      <c r="CR165" s="4">
        <v>1.9E-3</v>
      </c>
      <c r="CS165" s="5">
        <v>0.62429999999999997</v>
      </c>
      <c r="CT165" s="5">
        <v>0.68079999999999996</v>
      </c>
      <c r="CU165" s="5">
        <v>0.2165</v>
      </c>
      <c r="CV165" s="5">
        <v>0.97170000000000001</v>
      </c>
      <c r="CW165" s="5">
        <v>1.0800000000000001E-2</v>
      </c>
      <c r="CX165" s="4">
        <v>0.626</v>
      </c>
      <c r="CY165" s="4">
        <v>0.68659999999999999</v>
      </c>
      <c r="CZ165" s="4">
        <v>0.23019999999999999</v>
      </c>
      <c r="DA165" s="4">
        <v>0.95909999999999995</v>
      </c>
      <c r="DB165" s="4">
        <v>1.6299999999999999E-2</v>
      </c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>
        <v>0.63829999999999998</v>
      </c>
      <c r="DI165" s="4">
        <v>0.71899999999999997</v>
      </c>
      <c r="DJ165" s="4">
        <v>0.21970000000000001</v>
      </c>
      <c r="DK165" s="4">
        <v>0.8891</v>
      </c>
      <c r="DL165" s="4">
        <v>7.1999999999999998E-3</v>
      </c>
      <c r="DM165" s="5">
        <v>0.68530000000000002</v>
      </c>
      <c r="DN165" s="5">
        <v>0.83350000000000002</v>
      </c>
      <c r="DO165" s="5">
        <v>0.16450000000000001</v>
      </c>
      <c r="DP165" s="5">
        <v>0.73070000000000002</v>
      </c>
      <c r="DQ165" s="5">
        <v>3.0000000000000001E-3</v>
      </c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>
        <v>0.63849999999999996</v>
      </c>
      <c r="EH165" s="5">
        <v>0.71830000000000005</v>
      </c>
      <c r="EI165" s="5">
        <v>0.21940000000000001</v>
      </c>
      <c r="EJ165" s="5">
        <v>0.88939999999999997</v>
      </c>
      <c r="EK165" s="5">
        <v>4.4999999999999997E-3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>
        <v>0.63859999999999995</v>
      </c>
      <c r="FG165" s="4">
        <v>0.71860000000000002</v>
      </c>
      <c r="FH165" s="4">
        <v>0.21859999999999999</v>
      </c>
      <c r="FI165" s="4">
        <v>0.88990000000000002</v>
      </c>
      <c r="FJ165" s="4">
        <v>3.3E-3</v>
      </c>
      <c r="FK165" s="5"/>
      <c r="FL165" s="5"/>
      <c r="FM165" s="5"/>
      <c r="FN165" s="5"/>
      <c r="FO165" s="5"/>
      <c r="FP165" s="4">
        <f t="shared" si="36"/>
        <v>0.63767857142857132</v>
      </c>
      <c r="FQ165" s="4">
        <f t="shared" si="37"/>
        <v>0.71613571428571421</v>
      </c>
      <c r="FR165" s="4">
        <f t="shared" si="38"/>
        <v>0.21750714285714287</v>
      </c>
      <c r="FS165" s="4">
        <f t="shared" si="39"/>
        <v>0.90306428571428554</v>
      </c>
      <c r="FT165" s="4">
        <f t="shared" si="40"/>
        <v>7.1678571428571442E-3</v>
      </c>
      <c r="FU165" s="1" t="e" cm="1">
        <f t="array" aca="1" ref="FU165" ca="1">CONCATENATE(INDIRECT(ADDRESS(1,MATCH(_xlfn.MINIFS(B165:FO165,metrics.est,"MAE"),B165:FO165,0)+1)), ", ", INDIRECT(ADDRESS(2,MATCH(_xlfn.MINIFS(B165:FO165,metrics.est,"MAE"),B165:FO165,0)+1)))</f>
        <v>#NAME?</v>
      </c>
      <c r="FV165" s="1" t="e" cm="1">
        <f t="array" aca="1" ref="FV165" ca="1">CONCATENATE(INDIRECT(ADDRESS(1,MATCH(_xlfn.MINIFS(B165:FO165,metrics.est,"MSE"),B165:FO165,0)+1)), ", ", INDIRECT(ADDRESS(2,MATCH(_xlfn.MINIFS(B165:FO165,metrics.est,"MSE"),B165:FO165,0)+1)))</f>
        <v>#NAME?</v>
      </c>
      <c r="FW165" s="1" t="e" cm="1">
        <f t="array" aca="1" ref="FW165" ca="1">CONCATENATE(INDIRECT(ADDRESS(1,MATCH(_xlfn.MAXIFS(B165:FO165,metrics.est,"R"),B165:FO165,0)+1)), ", ", INDIRECT(ADDRESS(2,MATCH(_xlfn.MAXIFS(B165:FO165,metrics.est,"R"),B165:FO165,0)+1)))</f>
        <v>#NAME?</v>
      </c>
      <c r="FX165" s="1" t="e" cm="1">
        <f t="array" aca="1" ref="FX165" ca="1">CONCATENATE(INDIRECT(ADDRESS(1,MATCH(_xlfn.MAXIFS(B165:FO165,metrics.est,"Coverage"),B165:FO165,0)+1)), ", ", INDIRECT(ADDRESS(2,MATCH(_xlfn.MAXIFS(B165:FO165,metrics.est,"Coverage"),B165:FO165,0)+1)))</f>
        <v>#NAME?</v>
      </c>
      <c r="FY165" s="1" t="e" cm="1">
        <f t="array" aca="1" ref="FY165" ca="1">CONCATENATE(INDIRECT(ADDRESS(1,MATCH(_xlfn.MINIFS(B165:FO165,metrics.est,"Time"),B165:FO165,0)+1)), ", ", INDIRECT(ADDRESS(2,MATCH(_xlfn.MINIFS(B165:FO165,metrics.est,"Time"),B165:FO165,0)+1)))</f>
        <v>#NAME?</v>
      </c>
    </row>
    <row r="166" spans="1:181" x14ac:dyDescent="0.3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>
        <v>0.73650000000000004</v>
      </c>
      <c r="BP166" s="5">
        <v>0.91990000000000005</v>
      </c>
      <c r="BQ166" s="5">
        <v>0.10199999999999999</v>
      </c>
      <c r="BR166" s="5">
        <v>0.7218</v>
      </c>
      <c r="BS166" s="5">
        <v>2.3E-3</v>
      </c>
      <c r="BT166" s="4">
        <v>0.60209999999999997</v>
      </c>
      <c r="BU166" s="4">
        <v>0.63049999999999995</v>
      </c>
      <c r="BV166" s="4">
        <v>0.2369</v>
      </c>
      <c r="BW166" s="4">
        <v>0.93430000000000002</v>
      </c>
      <c r="BX166" s="4">
        <v>1.4500000000000001E-2</v>
      </c>
      <c r="BY166" s="5">
        <v>0.60609999999999997</v>
      </c>
      <c r="BZ166" s="5">
        <v>0.64480000000000004</v>
      </c>
      <c r="CA166" s="5">
        <v>0.25090000000000001</v>
      </c>
      <c r="CB166" s="5">
        <v>0.91849999999999998</v>
      </c>
      <c r="CC166" s="5">
        <v>1.5100000000000001E-2</v>
      </c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>
        <v>0.62929999999999997</v>
      </c>
      <c r="CJ166" s="5">
        <v>0.69110000000000005</v>
      </c>
      <c r="CK166" s="5">
        <v>0.20630000000000001</v>
      </c>
      <c r="CL166" s="5">
        <v>0.85840000000000005</v>
      </c>
      <c r="CM166" s="5">
        <v>7.0000000000000001E-3</v>
      </c>
      <c r="CN166" s="4">
        <v>0.73929999999999996</v>
      </c>
      <c r="CO166" s="4">
        <v>0.92479999999999996</v>
      </c>
      <c r="CP166" s="4">
        <v>0.112</v>
      </c>
      <c r="CQ166" s="4">
        <v>0.72240000000000004</v>
      </c>
      <c r="CR166" s="4">
        <v>1.9E-3</v>
      </c>
      <c r="CS166" s="5">
        <v>0.60580000000000001</v>
      </c>
      <c r="CT166" s="5">
        <v>0.6381</v>
      </c>
      <c r="CU166" s="5">
        <v>0.23419999999999999</v>
      </c>
      <c r="CV166" s="5">
        <v>0.93049999999999999</v>
      </c>
      <c r="CW166" s="5">
        <v>1.2500000000000001E-2</v>
      </c>
      <c r="CX166" s="4">
        <v>0.60929999999999995</v>
      </c>
      <c r="CY166" s="4">
        <v>0.64629999999999999</v>
      </c>
      <c r="CZ166" s="4">
        <v>0.24859999999999999</v>
      </c>
      <c r="DA166" s="4">
        <v>0.91779999999999995</v>
      </c>
      <c r="DB166" s="4">
        <v>1.8700000000000001E-2</v>
      </c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>
        <v>0.629</v>
      </c>
      <c r="DI166" s="4">
        <v>0.69120000000000004</v>
      </c>
      <c r="DJ166" s="4">
        <v>0.19969999999999999</v>
      </c>
      <c r="DK166" s="4">
        <v>0.85680000000000001</v>
      </c>
      <c r="DL166" s="4">
        <v>8.3999999999999995E-3</v>
      </c>
      <c r="DM166" s="5">
        <v>0.73609999999999998</v>
      </c>
      <c r="DN166" s="5">
        <v>0.91849999999999998</v>
      </c>
      <c r="DO166" s="5">
        <v>0.1072</v>
      </c>
      <c r="DP166" s="5">
        <v>0.7228</v>
      </c>
      <c r="DQ166" s="5">
        <v>3.2000000000000002E-3</v>
      </c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>
        <v>0.62919999999999998</v>
      </c>
      <c r="EH166" s="5">
        <v>0.69040000000000001</v>
      </c>
      <c r="EI166" s="5">
        <v>0.2031</v>
      </c>
      <c r="EJ166" s="5">
        <v>0.85750000000000004</v>
      </c>
      <c r="EK166" s="5">
        <v>5.1000000000000004E-3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>
        <v>0.62980000000000003</v>
      </c>
      <c r="FG166" s="4">
        <v>0.69189999999999996</v>
      </c>
      <c r="FH166" s="4">
        <v>0.20130000000000001</v>
      </c>
      <c r="FI166" s="4">
        <v>0.85770000000000002</v>
      </c>
      <c r="FJ166" s="4">
        <v>3.7000000000000002E-3</v>
      </c>
      <c r="FK166" s="5"/>
      <c r="FL166" s="5"/>
      <c r="FM166" s="5"/>
      <c r="FN166" s="5"/>
      <c r="FO166" s="5"/>
      <c r="FP166" s="4">
        <f t="shared" si="36"/>
        <v>0.63373571428571418</v>
      </c>
      <c r="FQ166" s="4">
        <f t="shared" si="37"/>
        <v>0.69981785714285727</v>
      </c>
      <c r="FR166" s="4">
        <f t="shared" si="38"/>
        <v>0.2112285714285714</v>
      </c>
      <c r="FS166" s="4">
        <f t="shared" si="39"/>
        <v>0.87009642857142855</v>
      </c>
      <c r="FT166" s="4">
        <f t="shared" si="40"/>
        <v>8.246428571428573E-3</v>
      </c>
      <c r="FU166" s="1" t="e" cm="1">
        <f t="array" aca="1" ref="FU166" ca="1">CONCATENATE(INDIRECT(ADDRESS(1,MATCH(_xlfn.MINIFS(B166:FO166,metrics.est,"MAE"),B166:FO166,0)+1)), ", ", INDIRECT(ADDRESS(2,MATCH(_xlfn.MINIFS(B166:FO166,metrics.est,"MAE"),B166:FO166,0)+1)))</f>
        <v>#NAME?</v>
      </c>
      <c r="FV166" s="1" t="e" cm="1">
        <f t="array" aca="1" ref="FV166" ca="1">CONCATENATE(INDIRECT(ADDRESS(1,MATCH(_xlfn.MINIFS(B166:FO166,metrics.est,"MSE"),B166:FO166,0)+1)), ", ", INDIRECT(ADDRESS(2,MATCH(_xlfn.MINIFS(B166:FO166,metrics.est,"MSE"),B166:FO166,0)+1)))</f>
        <v>#NAME?</v>
      </c>
      <c r="FW166" s="1" t="e" cm="1">
        <f t="array" aca="1" ref="FW166" ca="1">CONCATENATE(INDIRECT(ADDRESS(1,MATCH(_xlfn.MAXIFS(B166:FO166,metrics.est,"R"),B166:FO166,0)+1)), ", ", INDIRECT(ADDRESS(2,MATCH(_xlfn.MAXIFS(B166:FO166,metrics.est,"R"),B166:FO166,0)+1)))</f>
        <v>#NAME?</v>
      </c>
      <c r="FX166" s="1" t="e" cm="1">
        <f t="array" aca="1" ref="FX166" ca="1">CONCATENATE(INDIRECT(ADDRESS(1,MATCH(_xlfn.MAXIFS(B166:FO166,metrics.est,"Coverage"),B166:FO166,0)+1)), ", ", INDIRECT(ADDRESS(2,MATCH(_xlfn.MAXIFS(B166:FO166,metrics.est,"Coverage"),B166:FO166,0)+1)))</f>
        <v>#NAME?</v>
      </c>
      <c r="FY166" s="1" t="e" cm="1">
        <f t="array" aca="1" ref="FY166" ca="1">CONCATENATE(INDIRECT(ADDRESS(1,MATCH(_xlfn.MINIFS(B166:FO166,metrics.est,"Time"),B166:FO166,0)+1)), ", ", INDIRECT(ADDRESS(2,MATCH(_xlfn.MINIFS(B166:FO166,metrics.est,"Time"),B166:FO166,0)+1)))</f>
        <v>#NAME?</v>
      </c>
    </row>
    <row r="167" spans="1:181" x14ac:dyDescent="0.3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>
        <v>0.67290000000000005</v>
      </c>
      <c r="BP167" s="5">
        <v>0.79990000000000006</v>
      </c>
      <c r="BQ167" s="5">
        <v>0.17519999999999999</v>
      </c>
      <c r="BR167" s="5">
        <v>0.72919999999999996</v>
      </c>
      <c r="BS167" s="5">
        <v>2.0999999999999999E-3</v>
      </c>
      <c r="BT167" s="4">
        <v>0.61960000000000004</v>
      </c>
      <c r="BU167" s="4">
        <v>0.6734</v>
      </c>
      <c r="BV167" s="4">
        <v>0.2021</v>
      </c>
      <c r="BW167" s="4">
        <v>0.97399999999999998</v>
      </c>
      <c r="BX167" s="4">
        <v>1.23E-2</v>
      </c>
      <c r="BY167" s="5">
        <v>0.62270000000000003</v>
      </c>
      <c r="BZ167" s="5">
        <v>0.68389999999999995</v>
      </c>
      <c r="CA167" s="5">
        <v>0.2248</v>
      </c>
      <c r="CB167" s="5">
        <v>0.95930000000000004</v>
      </c>
      <c r="CC167" s="5">
        <v>1.2999999999999999E-2</v>
      </c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>
        <v>0.63580000000000003</v>
      </c>
      <c r="CJ167" s="5">
        <v>0.71260000000000001</v>
      </c>
      <c r="CK167" s="5">
        <v>0.2198</v>
      </c>
      <c r="CL167" s="5">
        <v>0.88890000000000002</v>
      </c>
      <c r="CM167" s="5">
        <v>6.4000000000000003E-3</v>
      </c>
      <c r="CN167" s="4">
        <v>0.6764</v>
      </c>
      <c r="CO167" s="4">
        <v>0.80520000000000003</v>
      </c>
      <c r="CP167" s="4">
        <v>0.1787</v>
      </c>
      <c r="CQ167" s="4">
        <v>0.73029999999999995</v>
      </c>
      <c r="CR167" s="4">
        <v>1.8E-3</v>
      </c>
      <c r="CS167" s="5">
        <v>0.62380000000000002</v>
      </c>
      <c r="CT167" s="5">
        <v>0.68030000000000002</v>
      </c>
      <c r="CU167" s="5">
        <v>0.20730000000000001</v>
      </c>
      <c r="CV167" s="5">
        <v>0.97170000000000001</v>
      </c>
      <c r="CW167" s="5">
        <v>1.0699999999999999E-2</v>
      </c>
      <c r="CX167" s="4">
        <v>0.62529999999999997</v>
      </c>
      <c r="CY167" s="4">
        <v>0.68589999999999995</v>
      </c>
      <c r="CZ167" s="4">
        <v>0.222</v>
      </c>
      <c r="DA167" s="4">
        <v>0.95909999999999995</v>
      </c>
      <c r="DB167" s="4">
        <v>1.6500000000000001E-2</v>
      </c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>
        <v>0.63649999999999995</v>
      </c>
      <c r="DI167" s="4">
        <v>0.71560000000000001</v>
      </c>
      <c r="DJ167" s="4">
        <v>0.217</v>
      </c>
      <c r="DK167" s="4">
        <v>0.8891</v>
      </c>
      <c r="DL167" s="4">
        <v>7.3000000000000001E-3</v>
      </c>
      <c r="DM167" s="5">
        <v>0.67349999999999999</v>
      </c>
      <c r="DN167" s="5">
        <v>0.80130000000000001</v>
      </c>
      <c r="DO167" s="5">
        <v>0.1762</v>
      </c>
      <c r="DP167" s="5">
        <v>0.73070000000000002</v>
      </c>
      <c r="DQ167" s="5">
        <v>3.0999999999999999E-3</v>
      </c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>
        <v>0.63670000000000004</v>
      </c>
      <c r="EH167" s="5">
        <v>0.71460000000000001</v>
      </c>
      <c r="EI167" s="5">
        <v>0.2172</v>
      </c>
      <c r="EJ167" s="5">
        <v>0.88939999999999997</v>
      </c>
      <c r="EK167" s="5">
        <v>4.4999999999999997E-3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>
        <v>0.63680000000000003</v>
      </c>
      <c r="FG167" s="4">
        <v>0.71489999999999998</v>
      </c>
      <c r="FH167" s="4">
        <v>0.216</v>
      </c>
      <c r="FI167" s="4">
        <v>0.88990000000000002</v>
      </c>
      <c r="FJ167" s="4">
        <v>2.8999999999999998E-3</v>
      </c>
      <c r="FK167" s="5"/>
      <c r="FL167" s="5"/>
      <c r="FM167" s="5"/>
      <c r="FN167" s="5"/>
      <c r="FO167" s="5"/>
      <c r="FP167" s="4">
        <f t="shared" si="36"/>
        <v>0.63499285714285703</v>
      </c>
      <c r="FQ167" s="4">
        <f t="shared" si="37"/>
        <v>0.70984642857142854</v>
      </c>
      <c r="FR167" s="4">
        <f t="shared" si="38"/>
        <v>0.21415714285714288</v>
      </c>
      <c r="FS167" s="4">
        <f t="shared" si="39"/>
        <v>0.90306428571428554</v>
      </c>
      <c r="FT167" s="4">
        <f t="shared" si="40"/>
        <v>7.232142857142858E-3</v>
      </c>
      <c r="FU167" s="1" t="e" cm="1">
        <f t="array" aca="1" ref="FU167" ca="1">CONCATENATE(INDIRECT(ADDRESS(1,MATCH(_xlfn.MINIFS(B167:FO167,metrics.est,"MAE"),B167:FO167,0)+1)), ", ", INDIRECT(ADDRESS(2,MATCH(_xlfn.MINIFS(B167:FO167,metrics.est,"MAE"),B167:FO167,0)+1)))</f>
        <v>#NAME?</v>
      </c>
      <c r="FV167" s="1" t="e" cm="1">
        <f t="array" aca="1" ref="FV167" ca="1">CONCATENATE(INDIRECT(ADDRESS(1,MATCH(_xlfn.MINIFS(B167:FO167,metrics.est,"MSE"),B167:FO167,0)+1)), ", ", INDIRECT(ADDRESS(2,MATCH(_xlfn.MINIFS(B167:FO167,metrics.est,"MSE"),B167:FO167,0)+1)))</f>
        <v>#NAME?</v>
      </c>
      <c r="FW167" s="1" t="e" cm="1">
        <f t="array" aca="1" ref="FW167" ca="1">CONCATENATE(INDIRECT(ADDRESS(1,MATCH(_xlfn.MAXIFS(B167:FO167,metrics.est,"R"),B167:FO167,0)+1)), ", ", INDIRECT(ADDRESS(2,MATCH(_xlfn.MAXIFS(B167:FO167,metrics.est,"R"),B167:FO167,0)+1)))</f>
        <v>#NAME?</v>
      </c>
      <c r="FX167" s="1" t="e" cm="1">
        <f t="array" aca="1" ref="FX167" ca="1">CONCATENATE(INDIRECT(ADDRESS(1,MATCH(_xlfn.MAXIFS(B167:FO167,metrics.est,"Coverage"),B167:FO167,0)+1)), ", ", INDIRECT(ADDRESS(2,MATCH(_xlfn.MAXIFS(B167:FO167,metrics.est,"Coverage"),B167:FO167,0)+1)))</f>
        <v>#NAME?</v>
      </c>
      <c r="FY167" s="1" t="e" cm="1">
        <f t="array" aca="1" ref="FY167" ca="1">CONCATENATE(INDIRECT(ADDRESS(1,MATCH(_xlfn.MINIFS(B167:FO167,metrics.est,"Time"),B167:FO167,0)+1)), ", ", INDIRECT(ADDRESS(2,MATCH(_xlfn.MINIFS(B167:FO167,metrics.est,"Time"),B167:FO167,0)+1)))</f>
        <v>#NAME?</v>
      </c>
    </row>
    <row r="168" spans="1:181" x14ac:dyDescent="0.3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>
        <v>0.69389999999999996</v>
      </c>
      <c r="BP168" s="5">
        <v>0.84230000000000005</v>
      </c>
      <c r="BQ168" s="5">
        <v>0.13900000000000001</v>
      </c>
      <c r="BR168" s="5">
        <v>0.72919999999999996</v>
      </c>
      <c r="BS168" s="5">
        <v>1.6999999999999999E-3</v>
      </c>
      <c r="BT168" s="4">
        <v>0.61499999999999999</v>
      </c>
      <c r="BU168" s="4">
        <v>0.66379999999999995</v>
      </c>
      <c r="BV168" s="4">
        <v>0.22309999999999999</v>
      </c>
      <c r="BW168" s="4">
        <v>0.97399999999999998</v>
      </c>
      <c r="BX168" s="4">
        <v>8.9999999999999993E-3</v>
      </c>
      <c r="BY168" s="5">
        <v>0.62029999999999996</v>
      </c>
      <c r="BZ168" s="5">
        <v>0.67900000000000005</v>
      </c>
      <c r="CA168" s="5">
        <v>0.2394</v>
      </c>
      <c r="CB168" s="5">
        <v>0.95930000000000004</v>
      </c>
      <c r="CC168" s="5">
        <v>9.4999999999999998E-3</v>
      </c>
      <c r="CD168" s="4">
        <v>0.62709999999999999</v>
      </c>
      <c r="CE168" s="4">
        <v>0.6925</v>
      </c>
      <c r="CF168" s="4">
        <v>0.2359</v>
      </c>
      <c r="CG168" s="4">
        <v>0.93869999999999998</v>
      </c>
      <c r="CH168" s="4">
        <v>9.4999999999999998E-3</v>
      </c>
      <c r="CI168" s="5">
        <v>0.63619999999999999</v>
      </c>
      <c r="CJ168" s="5">
        <v>0.71450000000000002</v>
      </c>
      <c r="CK168" s="5">
        <v>0.2225</v>
      </c>
      <c r="CL168" s="5">
        <v>0.88890000000000002</v>
      </c>
      <c r="CM168" s="5">
        <v>5.4000000000000003E-3</v>
      </c>
      <c r="CN168" s="4">
        <v>0.69789999999999996</v>
      </c>
      <c r="CO168" s="4">
        <v>0.84840000000000004</v>
      </c>
      <c r="CP168" s="4">
        <v>0.1419</v>
      </c>
      <c r="CQ168" s="4">
        <v>0.73029999999999995</v>
      </c>
      <c r="CR168" s="4">
        <v>1.5E-3</v>
      </c>
      <c r="CS168" s="5">
        <v>0.62039999999999995</v>
      </c>
      <c r="CT168" s="5">
        <v>0.67330000000000001</v>
      </c>
      <c r="CU168" s="5">
        <v>0.2253</v>
      </c>
      <c r="CV168" s="5">
        <v>0.97170000000000001</v>
      </c>
      <c r="CW168" s="5">
        <v>6.1999999999999998E-3</v>
      </c>
      <c r="CX168" s="4">
        <v>0.62250000000000005</v>
      </c>
      <c r="CY168" s="4">
        <v>0.67910000000000004</v>
      </c>
      <c r="CZ168" s="4">
        <v>0.2384</v>
      </c>
      <c r="DA168" s="4">
        <v>0.95909999999999995</v>
      </c>
      <c r="DB168" s="4">
        <v>7.7000000000000002E-3</v>
      </c>
      <c r="DC168" s="5">
        <v>0.626</v>
      </c>
      <c r="DD168" s="5">
        <v>0.68920000000000003</v>
      </c>
      <c r="DE168" s="5">
        <v>0.24279999999999999</v>
      </c>
      <c r="DF168" s="5">
        <v>0.93700000000000006</v>
      </c>
      <c r="DG168" s="5">
        <v>6.3E-3</v>
      </c>
      <c r="DH168" s="4">
        <v>0.63600000000000001</v>
      </c>
      <c r="DI168" s="4">
        <v>0.71519999999999995</v>
      </c>
      <c r="DJ168" s="4">
        <v>0.22070000000000001</v>
      </c>
      <c r="DK168" s="4">
        <v>0.8891</v>
      </c>
      <c r="DL168" s="4">
        <v>4.7999999999999996E-3</v>
      </c>
      <c r="DM168" s="5">
        <v>0.69359999999999999</v>
      </c>
      <c r="DN168" s="5">
        <v>0.84250000000000003</v>
      </c>
      <c r="DO168" s="5">
        <v>0.1396</v>
      </c>
      <c r="DP168" s="5">
        <v>0.73070000000000002</v>
      </c>
      <c r="DQ168" s="5">
        <v>1.2999999999999999E-3</v>
      </c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>
        <v>0.63660000000000005</v>
      </c>
      <c r="EH168" s="5">
        <v>0.71509999999999996</v>
      </c>
      <c r="EI168" s="5">
        <v>0.2205</v>
      </c>
      <c r="EJ168" s="5">
        <v>0.88939999999999997</v>
      </c>
      <c r="EK168" s="5">
        <v>3.5999999999999999E-3</v>
      </c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>
        <v>0.63680000000000003</v>
      </c>
      <c r="FG168" s="4">
        <v>0.71489999999999998</v>
      </c>
      <c r="FH168" s="4">
        <v>0.219</v>
      </c>
      <c r="FI168" s="4">
        <v>0.88990000000000002</v>
      </c>
      <c r="FJ168" s="4">
        <v>2.3E-3</v>
      </c>
      <c r="FK168" s="5"/>
      <c r="FL168" s="5"/>
      <c r="FM168" s="5"/>
      <c r="FN168" s="5"/>
      <c r="FO168" s="5"/>
      <c r="FP168" s="4">
        <f t="shared" si="36"/>
        <v>0.63662857142857143</v>
      </c>
      <c r="FQ168" s="4">
        <f t="shared" si="37"/>
        <v>0.71302142857142869</v>
      </c>
      <c r="FR168" s="4">
        <f t="shared" si="38"/>
        <v>0.21817857142857147</v>
      </c>
      <c r="FS168" s="4">
        <f t="shared" si="39"/>
        <v>0.90306428571428554</v>
      </c>
      <c r="FT168" s="4">
        <f t="shared" si="40"/>
        <v>5.4321428571428559E-3</v>
      </c>
      <c r="FU168" s="1" t="e" cm="1">
        <f t="array" aca="1" ref="FU168" ca="1">CONCATENATE(INDIRECT(ADDRESS(1,MATCH(_xlfn.MINIFS(B168:FO168,metrics.est,"MAE"),B168:FO168,0)+1)), ", ", INDIRECT(ADDRESS(2,MATCH(_xlfn.MINIFS(B168:FO168,metrics.est,"MAE"),B168:FO168,0)+1)))</f>
        <v>#NAME?</v>
      </c>
      <c r="FV168" s="1" t="e" cm="1">
        <f t="array" aca="1" ref="FV168" ca="1">CONCATENATE(INDIRECT(ADDRESS(1,MATCH(_xlfn.MINIFS(B168:FO168,metrics.est,"MSE"),B168:FO168,0)+1)), ", ", INDIRECT(ADDRESS(2,MATCH(_xlfn.MINIFS(B168:FO168,metrics.est,"MSE"),B168:FO168,0)+1)))</f>
        <v>#NAME?</v>
      </c>
      <c r="FW168" s="1" t="e" cm="1">
        <f t="array" aca="1" ref="FW168" ca="1">CONCATENATE(INDIRECT(ADDRESS(1,MATCH(_xlfn.MAXIFS(B168:FO168,metrics.est,"R"),B168:FO168,0)+1)), ", ", INDIRECT(ADDRESS(2,MATCH(_xlfn.MAXIFS(B168:FO168,metrics.est,"R"),B168:FO168,0)+1)))</f>
        <v>#NAME?</v>
      </c>
      <c r="FX168" s="1" t="e" cm="1">
        <f t="array" aca="1" ref="FX168" ca="1">CONCATENATE(INDIRECT(ADDRESS(1,MATCH(_xlfn.MAXIFS(B168:FO168,metrics.est,"Coverage"),B168:FO168,0)+1)), ", ", INDIRECT(ADDRESS(2,MATCH(_xlfn.MAXIFS(B168:FO168,metrics.est,"Coverage"),B168:FO168,0)+1)))</f>
        <v>#NAME?</v>
      </c>
      <c r="FY168" s="1" t="e" cm="1">
        <f t="array" aca="1" ref="FY168" ca="1">CONCATENATE(INDIRECT(ADDRESS(1,MATCH(_xlfn.MINIFS(B168:FO168,metrics.est,"Time"),B168:FO168,0)+1)), ", ", INDIRECT(ADDRESS(2,MATCH(_xlfn.MINIFS(B168:FO168,metrics.est,"Time"),B168:FO168,0)+1)))</f>
        <v>#NAME?</v>
      </c>
    </row>
    <row r="169" spans="1:181" x14ac:dyDescent="0.3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>
        <v>0.69140000000000001</v>
      </c>
      <c r="BP169" s="5">
        <v>0.85360000000000003</v>
      </c>
      <c r="BQ169" s="5">
        <v>0.1711</v>
      </c>
      <c r="BR169" s="5">
        <v>0.80379999999999996</v>
      </c>
      <c r="BS169" s="5">
        <v>1.9E-3</v>
      </c>
      <c r="BT169" s="4">
        <v>0.62209999999999999</v>
      </c>
      <c r="BU169" s="4">
        <v>0.67849999999999999</v>
      </c>
      <c r="BV169" s="4">
        <v>0.21029999999999999</v>
      </c>
      <c r="BW169" s="4">
        <v>0.97640000000000005</v>
      </c>
      <c r="BX169" s="4">
        <v>1.0500000000000001E-2</v>
      </c>
      <c r="BY169" s="5">
        <v>0.626</v>
      </c>
      <c r="BZ169" s="5">
        <v>0.69079999999999997</v>
      </c>
      <c r="CA169" s="5">
        <v>0.22869999999999999</v>
      </c>
      <c r="CB169" s="5">
        <v>0.96379999999999999</v>
      </c>
      <c r="CC169" s="5">
        <v>1.11E-2</v>
      </c>
      <c r="CD169" s="4">
        <v>0.63339999999999996</v>
      </c>
      <c r="CE169" s="4">
        <v>0.70669999999999999</v>
      </c>
      <c r="CF169" s="4">
        <v>0.2271</v>
      </c>
      <c r="CG169" s="4">
        <v>0.94869999999999999</v>
      </c>
      <c r="CH169" s="4">
        <v>1.06E-2</v>
      </c>
      <c r="CI169" s="5">
        <v>0.64690000000000003</v>
      </c>
      <c r="CJ169" s="5">
        <v>0.74329999999999996</v>
      </c>
      <c r="CK169" s="5">
        <v>0.2172</v>
      </c>
      <c r="CL169" s="5">
        <v>0.91800000000000004</v>
      </c>
      <c r="CM169" s="5">
        <v>5.8999999999999999E-3</v>
      </c>
      <c r="CN169" s="4">
        <v>0.6946</v>
      </c>
      <c r="CO169" s="4">
        <v>0.85850000000000004</v>
      </c>
      <c r="CP169" s="4">
        <v>0.17080000000000001</v>
      </c>
      <c r="CQ169" s="4">
        <v>0.80389999999999995</v>
      </c>
      <c r="CR169" s="4">
        <v>1.6000000000000001E-3</v>
      </c>
      <c r="CS169" s="5">
        <v>0.62670000000000003</v>
      </c>
      <c r="CT169" s="5">
        <v>0.68600000000000005</v>
      </c>
      <c r="CU169" s="5">
        <v>0.21060000000000001</v>
      </c>
      <c r="CV169" s="5">
        <v>0.9738</v>
      </c>
      <c r="CW169" s="5">
        <v>7.6E-3</v>
      </c>
      <c r="CX169" s="4">
        <v>0.62860000000000005</v>
      </c>
      <c r="CY169" s="4">
        <v>0.69279999999999997</v>
      </c>
      <c r="CZ169" s="4">
        <v>0.22700000000000001</v>
      </c>
      <c r="DA169" s="4">
        <v>0.96350000000000002</v>
      </c>
      <c r="DB169" s="4">
        <v>9.1000000000000004E-3</v>
      </c>
      <c r="DC169" s="5">
        <v>0.63270000000000004</v>
      </c>
      <c r="DD169" s="5">
        <v>0.70479999999999998</v>
      </c>
      <c r="DE169" s="5">
        <v>0.23300000000000001</v>
      </c>
      <c r="DF169" s="5">
        <v>0.94699999999999995</v>
      </c>
      <c r="DG169" s="5">
        <v>7.3000000000000001E-3</v>
      </c>
      <c r="DH169" s="4">
        <v>0.64680000000000004</v>
      </c>
      <c r="DI169" s="4">
        <v>0.74309999999999998</v>
      </c>
      <c r="DJ169" s="4">
        <v>0.21590000000000001</v>
      </c>
      <c r="DK169" s="4">
        <v>0.91779999999999995</v>
      </c>
      <c r="DL169" s="4">
        <v>5.3E-3</v>
      </c>
      <c r="DM169" s="5">
        <v>0.69140000000000001</v>
      </c>
      <c r="DN169" s="5">
        <v>0.85340000000000005</v>
      </c>
      <c r="DO169" s="5">
        <v>0.16880000000000001</v>
      </c>
      <c r="DP169" s="5">
        <v>0.80500000000000005</v>
      </c>
      <c r="DQ169" s="5">
        <v>1.2999999999999999E-3</v>
      </c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>
        <v>0.6472</v>
      </c>
      <c r="EH169" s="5">
        <v>0.7429</v>
      </c>
      <c r="EI169" s="5">
        <v>0.21479999999999999</v>
      </c>
      <c r="EJ169" s="5">
        <v>0.91779999999999995</v>
      </c>
      <c r="EK169" s="5">
        <v>3.8999999999999998E-3</v>
      </c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>
        <v>0.64710000000000001</v>
      </c>
      <c r="FG169" s="4">
        <v>0.74280000000000002</v>
      </c>
      <c r="FH169" s="4">
        <v>0.21440000000000001</v>
      </c>
      <c r="FI169" s="4">
        <v>0.91859999999999997</v>
      </c>
      <c r="FJ169" s="4">
        <v>2.8999999999999998E-3</v>
      </c>
      <c r="FK169" s="5"/>
      <c r="FL169" s="5"/>
      <c r="FM169" s="5"/>
      <c r="FN169" s="5"/>
      <c r="FO169" s="5"/>
      <c r="FP169" s="4">
        <f t="shared" si="36"/>
        <v>0.64281785714285711</v>
      </c>
      <c r="FQ169" s="4">
        <f t="shared" si="37"/>
        <v>0.73066785714285698</v>
      </c>
      <c r="FR169" s="4">
        <f t="shared" si="38"/>
        <v>0.21456428571428579</v>
      </c>
      <c r="FS169" s="4">
        <f t="shared" si="39"/>
        <v>0.92561071428571429</v>
      </c>
      <c r="FT169" s="4">
        <f t="shared" si="40"/>
        <v>6.2535714285714278E-3</v>
      </c>
      <c r="FU169" s="1" t="e" cm="1">
        <f t="array" aca="1" ref="FU169" ca="1">CONCATENATE(INDIRECT(ADDRESS(1,MATCH(_xlfn.MINIFS(B169:FO169,metrics.est,"MAE"),B169:FO169,0)+1)), ", ", INDIRECT(ADDRESS(2,MATCH(_xlfn.MINIFS(B169:FO169,metrics.est,"MAE"),B169:FO169,0)+1)))</f>
        <v>#NAME?</v>
      </c>
      <c r="FV169" s="1" t="e" cm="1">
        <f t="array" aca="1" ref="FV169" ca="1">CONCATENATE(INDIRECT(ADDRESS(1,MATCH(_xlfn.MINIFS(B169:FO169,metrics.est,"MSE"),B169:FO169,0)+1)), ", ", INDIRECT(ADDRESS(2,MATCH(_xlfn.MINIFS(B169:FO169,metrics.est,"MSE"),B169:FO169,0)+1)))</f>
        <v>#NAME?</v>
      </c>
      <c r="FW169" s="1" t="e" cm="1">
        <f t="array" aca="1" ref="FW169" ca="1">CONCATENATE(INDIRECT(ADDRESS(1,MATCH(_xlfn.MAXIFS(B169:FO169,metrics.est,"R"),B169:FO169,0)+1)), ", ", INDIRECT(ADDRESS(2,MATCH(_xlfn.MAXIFS(B169:FO169,metrics.est,"R"),B169:FO169,0)+1)))</f>
        <v>#NAME?</v>
      </c>
      <c r="FX169" s="1" t="e" cm="1">
        <f t="array" aca="1" ref="FX169" ca="1">CONCATENATE(INDIRECT(ADDRESS(1,MATCH(_xlfn.MAXIFS(B169:FO169,metrics.est,"Coverage"),B169:FO169,0)+1)), ", ", INDIRECT(ADDRESS(2,MATCH(_xlfn.MAXIFS(B169:FO169,metrics.est,"Coverage"),B169:FO169,0)+1)))</f>
        <v>#NAME?</v>
      </c>
      <c r="FY169" s="1" t="e" cm="1">
        <f t="array" aca="1" ref="FY169" ca="1">CONCATENATE(INDIRECT(ADDRESS(1,MATCH(_xlfn.MINIFS(B169:FO169,metrics.est,"Time"),B169:FO169,0)+1)), ", ", INDIRECT(ADDRESS(2,MATCH(_xlfn.MINIFS(B169:FO169,metrics.est,"Time"),B169:FO169,0)+1)))</f>
        <v>#NAME?</v>
      </c>
    </row>
    <row r="170" spans="1:181" x14ac:dyDescent="0.3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>
        <v>0.67520000000000002</v>
      </c>
      <c r="BP170" s="5">
        <v>0.80679999999999996</v>
      </c>
      <c r="BQ170" s="5">
        <v>0.1709</v>
      </c>
      <c r="BR170" s="5">
        <v>0.72919999999999996</v>
      </c>
      <c r="BS170" s="5">
        <v>1.8E-3</v>
      </c>
      <c r="BT170" s="4">
        <v>0.61829999999999996</v>
      </c>
      <c r="BU170" s="4">
        <v>0.67290000000000005</v>
      </c>
      <c r="BV170" s="4">
        <v>0.2107</v>
      </c>
      <c r="BW170" s="4">
        <v>0.97399999999999998</v>
      </c>
      <c r="BX170" s="4">
        <v>8.8999999999999999E-3</v>
      </c>
      <c r="BY170" s="5">
        <v>0.62170000000000003</v>
      </c>
      <c r="BZ170" s="5">
        <v>0.68410000000000004</v>
      </c>
      <c r="CA170" s="5">
        <v>0.23089999999999999</v>
      </c>
      <c r="CB170" s="5">
        <v>0.95930000000000004</v>
      </c>
      <c r="CC170" s="5">
        <v>8.9999999999999993E-3</v>
      </c>
      <c r="CD170" s="4">
        <v>0.628</v>
      </c>
      <c r="CE170" s="4">
        <v>0.69569999999999999</v>
      </c>
      <c r="CF170" s="4">
        <v>0.22919999999999999</v>
      </c>
      <c r="CG170" s="4">
        <v>0.93869999999999998</v>
      </c>
      <c r="CH170" s="4">
        <v>9.4000000000000004E-3</v>
      </c>
      <c r="CI170" s="5">
        <v>0.63549999999999995</v>
      </c>
      <c r="CJ170" s="5">
        <v>0.71350000000000002</v>
      </c>
      <c r="CK170" s="5">
        <v>0.2223</v>
      </c>
      <c r="CL170" s="5">
        <v>0.88890000000000002</v>
      </c>
      <c r="CM170" s="5">
        <v>5.4000000000000003E-3</v>
      </c>
      <c r="CN170" s="4">
        <v>0.67859999999999998</v>
      </c>
      <c r="CO170" s="4">
        <v>0.81210000000000004</v>
      </c>
      <c r="CP170" s="4">
        <v>0.1744</v>
      </c>
      <c r="CQ170" s="4">
        <v>0.73029999999999995</v>
      </c>
      <c r="CR170" s="4">
        <v>1.5E-3</v>
      </c>
      <c r="CS170" s="5">
        <v>0.62260000000000004</v>
      </c>
      <c r="CT170" s="5">
        <v>0.68010000000000004</v>
      </c>
      <c r="CU170" s="5">
        <v>0.2145</v>
      </c>
      <c r="CV170" s="5">
        <v>0.97170000000000001</v>
      </c>
      <c r="CW170" s="5">
        <v>6.4000000000000003E-3</v>
      </c>
      <c r="CX170" s="4">
        <v>0.62429999999999997</v>
      </c>
      <c r="CY170" s="4">
        <v>0.68589999999999995</v>
      </c>
      <c r="CZ170" s="4">
        <v>0.22869999999999999</v>
      </c>
      <c r="DA170" s="4">
        <v>0.95909999999999995</v>
      </c>
      <c r="DB170" s="4">
        <v>7.6E-3</v>
      </c>
      <c r="DC170" s="5">
        <v>0.62729999999999997</v>
      </c>
      <c r="DD170" s="5">
        <v>0.69389999999999996</v>
      </c>
      <c r="DE170" s="5">
        <v>0.2344</v>
      </c>
      <c r="DF170" s="5">
        <v>0.93700000000000006</v>
      </c>
      <c r="DG170" s="5">
        <v>6.3E-3</v>
      </c>
      <c r="DH170" s="4">
        <v>0.63619999999999999</v>
      </c>
      <c r="DI170" s="4">
        <v>0.71619999999999995</v>
      </c>
      <c r="DJ170" s="4">
        <v>0.21879999999999999</v>
      </c>
      <c r="DK170" s="4">
        <v>0.8891</v>
      </c>
      <c r="DL170" s="4">
        <v>4.5999999999999999E-3</v>
      </c>
      <c r="DM170" s="5">
        <v>0.67559999999999998</v>
      </c>
      <c r="DN170" s="5">
        <v>0.80789999999999995</v>
      </c>
      <c r="DO170" s="5">
        <v>0.1721</v>
      </c>
      <c r="DP170" s="5">
        <v>0.73070000000000002</v>
      </c>
      <c r="DQ170" s="5">
        <v>1.1999999999999999E-3</v>
      </c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>
        <v>0.63649999999999995</v>
      </c>
      <c r="EH170" s="5">
        <v>0.71540000000000004</v>
      </c>
      <c r="EI170" s="5">
        <v>0.219</v>
      </c>
      <c r="EJ170" s="5">
        <v>0.88939999999999997</v>
      </c>
      <c r="EK170" s="5">
        <v>3.5000000000000001E-3</v>
      </c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>
        <v>0.63660000000000005</v>
      </c>
      <c r="FG170" s="4">
        <v>0.71579999999999999</v>
      </c>
      <c r="FH170" s="4">
        <v>0.218</v>
      </c>
      <c r="FI170" s="4">
        <v>0.88990000000000002</v>
      </c>
      <c r="FJ170" s="4">
        <v>2.5000000000000001E-3</v>
      </c>
      <c r="FK170" s="5"/>
      <c r="FL170" s="5"/>
      <c r="FM170" s="5"/>
      <c r="FN170" s="5"/>
      <c r="FO170" s="5"/>
      <c r="FP170" s="4">
        <f t="shared" si="36"/>
        <v>0.63475000000000015</v>
      </c>
      <c r="FQ170" s="4">
        <f t="shared" si="37"/>
        <v>0.7111142857142857</v>
      </c>
      <c r="FR170" s="4">
        <f t="shared" si="38"/>
        <v>0.2169285714285715</v>
      </c>
      <c r="FS170" s="4">
        <f t="shared" si="39"/>
        <v>0.90306428571428554</v>
      </c>
      <c r="FT170" s="4">
        <f t="shared" si="40"/>
        <v>5.4714285714285715E-3</v>
      </c>
      <c r="FU170" s="1" t="e" cm="1">
        <f t="array" aca="1" ref="FU170" ca="1">CONCATENATE(INDIRECT(ADDRESS(1,MATCH(_xlfn.MINIFS(B170:FO170,metrics.est,"MAE"),B170:FO170,0)+1)), ", ", INDIRECT(ADDRESS(2,MATCH(_xlfn.MINIFS(B170:FO170,metrics.est,"MAE"),B170:FO170,0)+1)))</f>
        <v>#NAME?</v>
      </c>
      <c r="FV170" s="1" t="e" cm="1">
        <f t="array" aca="1" ref="FV170" ca="1">CONCATENATE(INDIRECT(ADDRESS(1,MATCH(_xlfn.MINIFS(B170:FO170,metrics.est,"MSE"),B170:FO170,0)+1)), ", ", INDIRECT(ADDRESS(2,MATCH(_xlfn.MINIFS(B170:FO170,metrics.est,"MSE"),B170:FO170,0)+1)))</f>
        <v>#NAME?</v>
      </c>
      <c r="FW170" s="1" t="e" cm="1">
        <f t="array" aca="1" ref="FW170" ca="1">CONCATENATE(INDIRECT(ADDRESS(1,MATCH(_xlfn.MAXIFS(B170:FO170,metrics.est,"R"),B170:FO170,0)+1)), ", ", INDIRECT(ADDRESS(2,MATCH(_xlfn.MAXIFS(B170:FO170,metrics.est,"R"),B170:FO170,0)+1)))</f>
        <v>#NAME?</v>
      </c>
      <c r="FX170" s="1" t="e" cm="1">
        <f t="array" aca="1" ref="FX170" ca="1">CONCATENATE(INDIRECT(ADDRESS(1,MATCH(_xlfn.MAXIFS(B170:FO170,metrics.est,"Coverage"),B170:FO170,0)+1)), ", ", INDIRECT(ADDRESS(2,MATCH(_xlfn.MAXIFS(B170:FO170,metrics.est,"Coverage"),B170:FO170,0)+1)))</f>
        <v>#NAME?</v>
      </c>
      <c r="FY170" s="1" t="e" cm="1">
        <f t="array" aca="1" ref="FY170" ca="1">CONCATENATE(INDIRECT(ADDRESS(1,MATCH(_xlfn.MINIFS(B170:FO170,metrics.est,"Time"),B170:FO170,0)+1)), ", ", INDIRECT(ADDRESS(2,MATCH(_xlfn.MINIFS(B170:FO170,metrics.est,"Time"),B170:FO170,0)+1)))</f>
        <v>#NAME?</v>
      </c>
    </row>
    <row r="171" spans="1:181" x14ac:dyDescent="0.3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>
        <v>0.71060000000000001</v>
      </c>
      <c r="BP171" s="5">
        <v>0.91110000000000002</v>
      </c>
      <c r="BQ171" s="5">
        <v>0.15290000000000001</v>
      </c>
      <c r="BR171" s="5">
        <v>0.80379999999999996</v>
      </c>
      <c r="BS171" s="5">
        <v>1.6000000000000001E-3</v>
      </c>
      <c r="BT171" s="4">
        <v>0.61750000000000005</v>
      </c>
      <c r="BU171" s="4">
        <v>0.68010000000000004</v>
      </c>
      <c r="BV171" s="4">
        <v>0.22470000000000001</v>
      </c>
      <c r="BW171" s="4">
        <v>0.97640000000000005</v>
      </c>
      <c r="BX171" s="4">
        <v>1.35E-2</v>
      </c>
      <c r="BY171" s="5">
        <v>0.62209999999999999</v>
      </c>
      <c r="BZ171" s="5">
        <v>0.69279999999999997</v>
      </c>
      <c r="CA171" s="5">
        <v>0.24099999999999999</v>
      </c>
      <c r="CB171" s="5">
        <v>0.96379999999999999</v>
      </c>
      <c r="CC171" s="5">
        <v>1.17E-2</v>
      </c>
      <c r="CD171" s="4">
        <v>0.63049999999999995</v>
      </c>
      <c r="CE171" s="4">
        <v>0.7097</v>
      </c>
      <c r="CF171" s="4">
        <v>0.23300000000000001</v>
      </c>
      <c r="CG171" s="4">
        <v>0.94869999999999999</v>
      </c>
      <c r="CH171" s="4">
        <v>9.7000000000000003E-3</v>
      </c>
      <c r="CI171" s="5">
        <v>0.64659999999999995</v>
      </c>
      <c r="CJ171" s="5">
        <v>0.75</v>
      </c>
      <c r="CK171" s="5">
        <v>0.21299999999999999</v>
      </c>
      <c r="CL171" s="5">
        <v>0.91800000000000004</v>
      </c>
      <c r="CM171" s="5">
        <v>4.8999999999999998E-3</v>
      </c>
      <c r="CN171" s="4">
        <v>0.71350000000000002</v>
      </c>
      <c r="CO171" s="4">
        <v>0.91579999999999995</v>
      </c>
      <c r="CP171" s="4">
        <v>0.1525</v>
      </c>
      <c r="CQ171" s="4">
        <v>0.80389999999999995</v>
      </c>
      <c r="CR171" s="4">
        <v>1.5E-3</v>
      </c>
      <c r="CS171" s="5">
        <v>0.62190000000000001</v>
      </c>
      <c r="CT171" s="5">
        <v>0.6855</v>
      </c>
      <c r="CU171" s="5">
        <v>0.22639999999999999</v>
      </c>
      <c r="CV171" s="5">
        <v>0.9738</v>
      </c>
      <c r="CW171" s="5">
        <v>9.7999999999999997E-3</v>
      </c>
      <c r="CX171" s="4">
        <v>0.62470000000000003</v>
      </c>
      <c r="CY171" s="4">
        <v>0.69479999999999997</v>
      </c>
      <c r="CZ171" s="4">
        <v>0.2369</v>
      </c>
      <c r="DA171" s="4">
        <v>0.96350000000000002</v>
      </c>
      <c r="DB171" s="4">
        <v>1.01E-2</v>
      </c>
      <c r="DC171" s="5">
        <v>0.63009999999999999</v>
      </c>
      <c r="DD171" s="5">
        <v>0.70789999999999997</v>
      </c>
      <c r="DE171" s="5">
        <v>0.24079999999999999</v>
      </c>
      <c r="DF171" s="5">
        <v>0.94699999999999995</v>
      </c>
      <c r="DG171" s="5">
        <v>6.8999999999999999E-3</v>
      </c>
      <c r="DH171" s="4">
        <v>0.64649999999999996</v>
      </c>
      <c r="DI171" s="4">
        <v>0.74980000000000002</v>
      </c>
      <c r="DJ171" s="4">
        <v>0.21310000000000001</v>
      </c>
      <c r="DK171" s="4">
        <v>0.91779999999999995</v>
      </c>
      <c r="DL171" s="4">
        <v>3.8E-3</v>
      </c>
      <c r="DM171" s="5">
        <v>0.71040000000000003</v>
      </c>
      <c r="DN171" s="5">
        <v>0.90980000000000005</v>
      </c>
      <c r="DO171" s="5">
        <v>0.15129999999999999</v>
      </c>
      <c r="DP171" s="5">
        <v>0.80500000000000005</v>
      </c>
      <c r="DQ171" s="5">
        <v>1.1999999999999999E-3</v>
      </c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>
        <v>0.64690000000000003</v>
      </c>
      <c r="EH171" s="5">
        <v>0.74950000000000006</v>
      </c>
      <c r="EI171" s="5">
        <v>0.2114</v>
      </c>
      <c r="EJ171" s="5">
        <v>0.91779999999999995</v>
      </c>
      <c r="EK171" s="5">
        <v>3.3E-3</v>
      </c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>
        <v>0.64710000000000001</v>
      </c>
      <c r="FG171" s="4">
        <v>0.74970000000000003</v>
      </c>
      <c r="FH171" s="4">
        <v>0.21049999999999999</v>
      </c>
      <c r="FI171" s="4">
        <v>0.91859999999999997</v>
      </c>
      <c r="FJ171" s="4">
        <v>2.3E-3</v>
      </c>
      <c r="FK171" s="5"/>
      <c r="FL171" s="5"/>
      <c r="FM171" s="5"/>
      <c r="FN171" s="5"/>
      <c r="FO171" s="5"/>
      <c r="FP171" s="4">
        <f t="shared" si="36"/>
        <v>0.64341785714285693</v>
      </c>
      <c r="FQ171" s="4">
        <f t="shared" si="37"/>
        <v>0.74195714285714298</v>
      </c>
      <c r="FR171" s="4">
        <f t="shared" si="38"/>
        <v>0.2176214285714286</v>
      </c>
      <c r="FS171" s="4">
        <f t="shared" si="39"/>
        <v>0.92561071428571429</v>
      </c>
      <c r="FT171" s="4">
        <f t="shared" si="40"/>
        <v>6.3464285714285714E-3</v>
      </c>
      <c r="FU171" s="1" t="e" cm="1">
        <f t="array" aca="1" ref="FU171" ca="1">CONCATENATE(INDIRECT(ADDRESS(1,MATCH(_xlfn.MINIFS(B171:FO171,metrics.est,"MAE"),B171:FO171,0)+1)), ", ", INDIRECT(ADDRESS(2,MATCH(_xlfn.MINIFS(B171:FO171,metrics.est,"MAE"),B171:FO171,0)+1)))</f>
        <v>#NAME?</v>
      </c>
      <c r="FV171" s="1" t="e" cm="1">
        <f t="array" aca="1" ref="FV171" ca="1">CONCATENATE(INDIRECT(ADDRESS(1,MATCH(_xlfn.MINIFS(B171:FO171,metrics.est,"MSE"),B171:FO171,0)+1)), ", ", INDIRECT(ADDRESS(2,MATCH(_xlfn.MINIFS(B171:FO171,metrics.est,"MSE"),B171:FO171,0)+1)))</f>
        <v>#NAME?</v>
      </c>
      <c r="FW171" s="1" t="e" cm="1">
        <f t="array" aca="1" ref="FW171" ca="1">CONCATENATE(INDIRECT(ADDRESS(1,MATCH(_xlfn.MAXIFS(B171:FO171,metrics.est,"R"),B171:FO171,0)+1)), ", ", INDIRECT(ADDRESS(2,MATCH(_xlfn.MAXIFS(B171:FO171,metrics.est,"R"),B171:FO171,0)+1)))</f>
        <v>#NAME?</v>
      </c>
      <c r="FX171" s="1" t="e" cm="1">
        <f t="array" aca="1" ref="FX171" ca="1">CONCATENATE(INDIRECT(ADDRESS(1,MATCH(_xlfn.MAXIFS(B171:FO171,metrics.est,"Coverage"),B171:FO171,0)+1)), ", ", INDIRECT(ADDRESS(2,MATCH(_xlfn.MAXIFS(B171:FO171,metrics.est,"Coverage"),B171:FO171,0)+1)))</f>
        <v>#NAME?</v>
      </c>
      <c r="FY171" s="1" t="e" cm="1">
        <f t="array" aca="1" ref="FY171" ca="1">CONCATENATE(INDIRECT(ADDRESS(1,MATCH(_xlfn.MINIFS(B171:FO171,metrics.est,"Time"),B171:FO171,0)+1)), ", ", INDIRECT(ADDRESS(2,MATCH(_xlfn.MINIFS(B171:FO171,metrics.est,"Time"),B171:FO171,0)+1)))</f>
        <v>#NAME?</v>
      </c>
    </row>
    <row r="172" spans="1:181" x14ac:dyDescent="0.3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>
        <v>0.7107</v>
      </c>
      <c r="BP172" s="5">
        <v>0.91090000000000004</v>
      </c>
      <c r="BQ172" s="5">
        <v>0.15290000000000001</v>
      </c>
      <c r="BR172" s="5">
        <v>0.80379999999999996</v>
      </c>
      <c r="BS172" s="5">
        <v>1.6999999999999999E-3</v>
      </c>
      <c r="BT172" s="4">
        <v>0.61899999999999999</v>
      </c>
      <c r="BU172" s="4">
        <v>0.68420000000000003</v>
      </c>
      <c r="BV172" s="4">
        <v>0.22320000000000001</v>
      </c>
      <c r="BW172" s="4">
        <v>0.97640000000000005</v>
      </c>
      <c r="BX172" s="4">
        <v>1.6899999999999998E-2</v>
      </c>
      <c r="BY172" s="5">
        <v>0.62329999999999997</v>
      </c>
      <c r="BZ172" s="5">
        <v>0.69599999999999995</v>
      </c>
      <c r="CA172" s="5">
        <v>0.23980000000000001</v>
      </c>
      <c r="CB172" s="5">
        <v>0.96379999999999999</v>
      </c>
      <c r="CC172" s="5">
        <v>1.4E-2</v>
      </c>
      <c r="CD172" s="4">
        <v>0.63139999999999996</v>
      </c>
      <c r="CE172" s="4">
        <v>0.71179999999999999</v>
      </c>
      <c r="CF172" s="4">
        <v>0.23250000000000001</v>
      </c>
      <c r="CG172" s="4">
        <v>0.94869999999999999</v>
      </c>
      <c r="CH172" s="4">
        <v>9.2999999999999992E-3</v>
      </c>
      <c r="CI172" s="5">
        <v>0.64710000000000001</v>
      </c>
      <c r="CJ172" s="5">
        <v>0.75070000000000003</v>
      </c>
      <c r="CK172" s="5">
        <v>0.21260000000000001</v>
      </c>
      <c r="CL172" s="5">
        <v>0.91800000000000004</v>
      </c>
      <c r="CM172" s="5">
        <v>5.5999999999999999E-3</v>
      </c>
      <c r="CN172" s="4">
        <v>0.71360000000000001</v>
      </c>
      <c r="CO172" s="4">
        <v>0.91559999999999997</v>
      </c>
      <c r="CP172" s="4">
        <v>0.1525</v>
      </c>
      <c r="CQ172" s="4">
        <v>0.80389999999999995</v>
      </c>
      <c r="CR172" s="4">
        <v>1.5E-3</v>
      </c>
      <c r="CS172" s="5">
        <v>0.62339999999999995</v>
      </c>
      <c r="CT172" s="5">
        <v>0.68969999999999998</v>
      </c>
      <c r="CU172" s="5">
        <v>0.2253</v>
      </c>
      <c r="CV172" s="5">
        <v>0.9738</v>
      </c>
      <c r="CW172" s="5">
        <v>1.2E-2</v>
      </c>
      <c r="CX172" s="4">
        <v>0.62590000000000001</v>
      </c>
      <c r="CY172" s="4">
        <v>0.69769999999999999</v>
      </c>
      <c r="CZ172" s="4">
        <v>0.23580000000000001</v>
      </c>
      <c r="DA172" s="4">
        <v>0.96350000000000002</v>
      </c>
      <c r="DB172" s="4">
        <v>1.06E-2</v>
      </c>
      <c r="DC172" s="5">
        <v>0.63090000000000002</v>
      </c>
      <c r="DD172" s="5">
        <v>0.70989999999999998</v>
      </c>
      <c r="DE172" s="5">
        <v>0.2402</v>
      </c>
      <c r="DF172" s="5">
        <v>0.94699999999999995</v>
      </c>
      <c r="DG172" s="5">
        <v>8.0000000000000002E-3</v>
      </c>
      <c r="DH172" s="4">
        <v>0.64690000000000003</v>
      </c>
      <c r="DI172" s="4">
        <v>0.75029999999999997</v>
      </c>
      <c r="DJ172" s="4">
        <v>0.2127</v>
      </c>
      <c r="DK172" s="4">
        <v>0.91779999999999995</v>
      </c>
      <c r="DL172" s="4">
        <v>4.1000000000000003E-3</v>
      </c>
      <c r="DM172" s="5">
        <v>0.71050000000000002</v>
      </c>
      <c r="DN172" s="5">
        <v>0.90959999999999996</v>
      </c>
      <c r="DO172" s="5">
        <v>0.15140000000000001</v>
      </c>
      <c r="DP172" s="5">
        <v>0.80500000000000005</v>
      </c>
      <c r="DQ172" s="5">
        <v>1.1999999999999999E-3</v>
      </c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>
        <v>0.64739999999999998</v>
      </c>
      <c r="EH172" s="5">
        <v>0.75019999999999998</v>
      </c>
      <c r="EI172" s="5">
        <v>0.21110000000000001</v>
      </c>
      <c r="EJ172" s="5">
        <v>0.91779999999999995</v>
      </c>
      <c r="EK172" s="5">
        <v>3.5000000000000001E-3</v>
      </c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>
        <v>0.64749999999999996</v>
      </c>
      <c r="FG172" s="4">
        <v>0.75029999999999997</v>
      </c>
      <c r="FH172" s="4">
        <v>0.2102</v>
      </c>
      <c r="FI172" s="4">
        <v>0.91859999999999997</v>
      </c>
      <c r="FJ172" s="4">
        <v>2.5000000000000001E-3</v>
      </c>
      <c r="FK172" s="5"/>
      <c r="FL172" s="5"/>
      <c r="FM172" s="5"/>
      <c r="FN172" s="5"/>
      <c r="FO172" s="5"/>
      <c r="FP172" s="4">
        <f t="shared" si="36"/>
        <v>0.64418214285714281</v>
      </c>
      <c r="FQ172" s="4">
        <f t="shared" si="37"/>
        <v>0.74363571428571418</v>
      </c>
      <c r="FR172" s="4">
        <f t="shared" si="38"/>
        <v>0.21697142857142859</v>
      </c>
      <c r="FS172" s="4">
        <f t="shared" si="39"/>
        <v>0.92561071428571429</v>
      </c>
      <c r="FT172" s="4">
        <f t="shared" si="40"/>
        <v>7.3357142857142857E-3</v>
      </c>
      <c r="FU172" s="1" t="e" cm="1">
        <f t="array" aca="1" ref="FU172" ca="1">CONCATENATE(INDIRECT(ADDRESS(1,MATCH(_xlfn.MINIFS(B172:FO172,metrics.est,"MAE"),B172:FO172,0)+1)), ", ", INDIRECT(ADDRESS(2,MATCH(_xlfn.MINIFS(B172:FO172,metrics.est,"MAE"),B172:FO172,0)+1)))</f>
        <v>#NAME?</v>
      </c>
      <c r="FV172" s="1" t="e" cm="1">
        <f t="array" aca="1" ref="FV172" ca="1">CONCATENATE(INDIRECT(ADDRESS(1,MATCH(_xlfn.MINIFS(B172:FO172,metrics.est,"MSE"),B172:FO172,0)+1)), ", ", INDIRECT(ADDRESS(2,MATCH(_xlfn.MINIFS(B172:FO172,metrics.est,"MSE"),B172:FO172,0)+1)))</f>
        <v>#NAME?</v>
      </c>
      <c r="FW172" s="1" t="e" cm="1">
        <f t="array" aca="1" ref="FW172" ca="1">CONCATENATE(INDIRECT(ADDRESS(1,MATCH(_xlfn.MAXIFS(B172:FO172,metrics.est,"R"),B172:FO172,0)+1)), ", ", INDIRECT(ADDRESS(2,MATCH(_xlfn.MAXIFS(B172:FO172,metrics.est,"R"),B172:FO172,0)+1)))</f>
        <v>#NAME?</v>
      </c>
      <c r="FX172" s="1" t="e" cm="1">
        <f t="array" aca="1" ref="FX172" ca="1">CONCATENATE(INDIRECT(ADDRESS(1,MATCH(_xlfn.MAXIFS(B172:FO172,metrics.est,"Coverage"),B172:FO172,0)+1)), ", ", INDIRECT(ADDRESS(2,MATCH(_xlfn.MAXIFS(B172:FO172,metrics.est,"Coverage"),B172:FO172,0)+1)))</f>
        <v>#NAME?</v>
      </c>
      <c r="FY172" s="1" t="e" cm="1">
        <f t="array" aca="1" ref="FY172" ca="1">CONCATENATE(INDIRECT(ADDRESS(1,MATCH(_xlfn.MINIFS(B172:FO172,metrics.est,"Time"),B172:FO172,0)+1)), ", ", INDIRECT(ADDRESS(2,MATCH(_xlfn.MINIFS(B172:FO172,metrics.est,"Time"),B172:FO172,0)+1)))</f>
        <v>#NAME?</v>
      </c>
    </row>
    <row r="173" spans="1:181" x14ac:dyDescent="0.3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>
        <v>0.69120000000000004</v>
      </c>
      <c r="BP173" s="5">
        <v>0.8538</v>
      </c>
      <c r="BQ173" s="5">
        <v>0.17100000000000001</v>
      </c>
      <c r="BR173" s="5">
        <v>0.80379999999999996</v>
      </c>
      <c r="BS173" s="5">
        <v>1.6000000000000001E-3</v>
      </c>
      <c r="BT173" s="4">
        <v>0.62039999999999995</v>
      </c>
      <c r="BU173" s="4">
        <v>0.67569999999999997</v>
      </c>
      <c r="BV173" s="4">
        <v>0.20880000000000001</v>
      </c>
      <c r="BW173" s="4">
        <v>0.97640000000000005</v>
      </c>
      <c r="BX173" s="4">
        <v>1.1900000000000001E-2</v>
      </c>
      <c r="BY173" s="5">
        <v>0.62439999999999996</v>
      </c>
      <c r="BZ173" s="5">
        <v>0.68840000000000001</v>
      </c>
      <c r="CA173" s="5">
        <v>0.22989999999999999</v>
      </c>
      <c r="CB173" s="5">
        <v>0.96379999999999999</v>
      </c>
      <c r="CC173" s="5">
        <v>1.0800000000000001E-2</v>
      </c>
      <c r="CD173" s="4">
        <v>0.63219999999999998</v>
      </c>
      <c r="CE173" s="4">
        <v>0.70479999999999998</v>
      </c>
      <c r="CF173" s="4">
        <v>0.22789999999999999</v>
      </c>
      <c r="CG173" s="4">
        <v>0.94869999999999999</v>
      </c>
      <c r="CH173" s="4">
        <v>6.8999999999999999E-3</v>
      </c>
      <c r="CI173" s="5">
        <v>0.64590000000000003</v>
      </c>
      <c r="CJ173" s="5">
        <v>0.74209999999999998</v>
      </c>
      <c r="CK173" s="5">
        <v>0.21779999999999999</v>
      </c>
      <c r="CL173" s="5">
        <v>0.91800000000000004</v>
      </c>
      <c r="CM173" s="5">
        <v>5.0000000000000001E-3</v>
      </c>
      <c r="CN173" s="4">
        <v>0.69440000000000002</v>
      </c>
      <c r="CO173" s="4">
        <v>0.85860000000000003</v>
      </c>
      <c r="CP173" s="4">
        <v>0.17069999999999999</v>
      </c>
      <c r="CQ173" s="4">
        <v>0.80389999999999995</v>
      </c>
      <c r="CR173" s="4">
        <v>1.4E-3</v>
      </c>
      <c r="CS173" s="5">
        <v>0.62509999999999999</v>
      </c>
      <c r="CT173" s="5">
        <v>0.6835</v>
      </c>
      <c r="CU173" s="5">
        <v>0.2117</v>
      </c>
      <c r="CV173" s="5">
        <v>0.9738</v>
      </c>
      <c r="CW173" s="5">
        <v>9.1000000000000004E-3</v>
      </c>
      <c r="CX173" s="4">
        <v>0.62719999999999998</v>
      </c>
      <c r="CY173" s="4">
        <v>0.69059999999999999</v>
      </c>
      <c r="CZ173" s="4">
        <v>0.22750000000000001</v>
      </c>
      <c r="DA173" s="4">
        <v>0.96350000000000002</v>
      </c>
      <c r="DB173" s="4">
        <v>8.3999999999999995E-3</v>
      </c>
      <c r="DC173" s="5">
        <v>0.63149999999999995</v>
      </c>
      <c r="DD173" s="5">
        <v>0.70309999999999995</v>
      </c>
      <c r="DE173" s="5">
        <v>0.2346</v>
      </c>
      <c r="DF173" s="5">
        <v>0.94699999999999995</v>
      </c>
      <c r="DG173" s="5">
        <v>6.4999999999999997E-3</v>
      </c>
      <c r="DH173" s="4">
        <v>0.64600000000000002</v>
      </c>
      <c r="DI173" s="4">
        <v>0.74219999999999997</v>
      </c>
      <c r="DJ173" s="4">
        <v>0.2165</v>
      </c>
      <c r="DK173" s="4">
        <v>0.91779999999999995</v>
      </c>
      <c r="DL173" s="4">
        <v>3.7000000000000002E-3</v>
      </c>
      <c r="DM173" s="5">
        <v>0.69120000000000004</v>
      </c>
      <c r="DN173" s="5">
        <v>0.85350000000000004</v>
      </c>
      <c r="DO173" s="5">
        <v>0.16880000000000001</v>
      </c>
      <c r="DP173" s="5">
        <v>0.80500000000000005</v>
      </c>
      <c r="DQ173" s="5">
        <v>1.1999999999999999E-3</v>
      </c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>
        <v>0.64639999999999997</v>
      </c>
      <c r="EH173" s="5">
        <v>0.7419</v>
      </c>
      <c r="EI173" s="5">
        <v>0.21540000000000001</v>
      </c>
      <c r="EJ173" s="5">
        <v>0.91779999999999995</v>
      </c>
      <c r="EK173" s="5">
        <v>3.2000000000000002E-3</v>
      </c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>
        <v>0.64639999999999997</v>
      </c>
      <c r="FG173" s="4">
        <v>0.7419</v>
      </c>
      <c r="FH173" s="4">
        <v>0.21479999999999999</v>
      </c>
      <c r="FI173" s="4">
        <v>0.91859999999999997</v>
      </c>
      <c r="FJ173" s="4">
        <v>2.3E-3</v>
      </c>
      <c r="FK173" s="5"/>
      <c r="FL173" s="5"/>
      <c r="FM173" s="5"/>
      <c r="FN173" s="5"/>
      <c r="FO173" s="5"/>
      <c r="FP173" s="4">
        <f t="shared" ref="FP173:FP220" si="41">AVERAGEIFS(B173:FO173,metrics.est,"MAE")</f>
        <v>0.64175357142857148</v>
      </c>
      <c r="FQ173" s="4">
        <f t="shared" si="37"/>
        <v>0.72924642857142874</v>
      </c>
      <c r="FR173" s="4">
        <f t="shared" si="38"/>
        <v>0.21500714285714287</v>
      </c>
      <c r="FS173" s="4">
        <f t="shared" si="39"/>
        <v>0.92561071428571429</v>
      </c>
      <c r="FT173" s="4">
        <f t="shared" si="40"/>
        <v>5.8035714285714288E-3</v>
      </c>
      <c r="FU173" s="1" t="e" cm="1">
        <f t="array" aca="1" ref="FU173" ca="1">CONCATENATE(INDIRECT(ADDRESS(1,MATCH(_xlfn.MINIFS(B173:FO173,metrics.est,"MAE"),B173:FO173,0)+1)), ", ", INDIRECT(ADDRESS(2,MATCH(_xlfn.MINIFS(B173:FO173,metrics.est,"MAE"),B173:FO173,0)+1)))</f>
        <v>#NAME?</v>
      </c>
      <c r="FV173" s="1" t="e" cm="1">
        <f t="array" aca="1" ref="FV173" ca="1">CONCATENATE(INDIRECT(ADDRESS(1,MATCH(_xlfn.MINIFS(B173:FO173,metrics.est,"MSE"),B173:FO173,0)+1)), ", ", INDIRECT(ADDRESS(2,MATCH(_xlfn.MINIFS(B173:FO173,metrics.est,"MSE"),B173:FO173,0)+1)))</f>
        <v>#NAME?</v>
      </c>
      <c r="FW173" s="1" t="e" cm="1">
        <f t="array" aca="1" ref="FW173" ca="1">CONCATENATE(INDIRECT(ADDRESS(1,MATCH(_xlfn.MAXIFS(B173:FO173,metrics.est,"R"),B173:FO173,0)+1)), ", ", INDIRECT(ADDRESS(2,MATCH(_xlfn.MAXIFS(B173:FO173,metrics.est,"R"),B173:FO173,0)+1)))</f>
        <v>#NAME?</v>
      </c>
      <c r="FX173" s="1" t="e" cm="1">
        <f t="array" aca="1" ref="FX173" ca="1">CONCATENATE(INDIRECT(ADDRESS(1,MATCH(_xlfn.MAXIFS(B173:FO173,metrics.est,"Coverage"),B173:FO173,0)+1)), ", ", INDIRECT(ADDRESS(2,MATCH(_xlfn.MAXIFS(B173:FO173,metrics.est,"Coverage"),B173:FO173,0)+1)))</f>
        <v>#NAME?</v>
      </c>
      <c r="FY173" s="1" t="e" cm="1">
        <f t="array" aca="1" ref="FY173" ca="1">CONCATENATE(INDIRECT(ADDRESS(1,MATCH(_xlfn.MINIFS(B173:FO173,metrics.est,"Time"),B173:FO173,0)+1)), ", ", INDIRECT(ADDRESS(2,MATCH(_xlfn.MINIFS(B173:FO173,metrics.est,"Time"),B173:FO173,0)+1)))</f>
        <v>#NAME?</v>
      </c>
    </row>
    <row r="174" spans="1:181" x14ac:dyDescent="0.3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>
        <v>0.69140000000000001</v>
      </c>
      <c r="BP174" s="5">
        <v>0.8538</v>
      </c>
      <c r="BQ174" s="5">
        <v>0.1711</v>
      </c>
      <c r="BR174" s="5">
        <v>0.80379999999999996</v>
      </c>
      <c r="BS174" s="5">
        <v>1.6999999999999999E-3</v>
      </c>
      <c r="BT174" s="4">
        <v>0.62229999999999996</v>
      </c>
      <c r="BU174" s="4">
        <v>0.68069999999999997</v>
      </c>
      <c r="BV174" s="4">
        <v>0.20860000000000001</v>
      </c>
      <c r="BW174" s="4">
        <v>0.97640000000000005</v>
      </c>
      <c r="BX174" s="4">
        <v>1.5299999999999999E-2</v>
      </c>
      <c r="BY174" s="5">
        <v>0.62609999999999999</v>
      </c>
      <c r="BZ174" s="5">
        <v>0.69259999999999999</v>
      </c>
      <c r="CA174" s="5">
        <v>0.22869999999999999</v>
      </c>
      <c r="CB174" s="5">
        <v>0.96379999999999999</v>
      </c>
      <c r="CC174" s="5">
        <v>1.3299999999999999E-2</v>
      </c>
      <c r="CD174" s="4">
        <v>0.63339999999999996</v>
      </c>
      <c r="CE174" s="4">
        <v>0.70760000000000001</v>
      </c>
      <c r="CF174" s="4">
        <v>0.22700000000000001</v>
      </c>
      <c r="CG174" s="4">
        <v>0.94869999999999999</v>
      </c>
      <c r="CH174" s="4">
        <v>8.5000000000000006E-3</v>
      </c>
      <c r="CI174" s="5">
        <v>0.64680000000000004</v>
      </c>
      <c r="CJ174" s="5">
        <v>0.74360000000000004</v>
      </c>
      <c r="CK174" s="5">
        <v>0.21709999999999999</v>
      </c>
      <c r="CL174" s="5">
        <v>0.91800000000000004</v>
      </c>
      <c r="CM174" s="5">
        <v>5.1000000000000004E-3</v>
      </c>
      <c r="CN174" s="4">
        <v>0.6946</v>
      </c>
      <c r="CO174" s="4">
        <v>0.85860000000000003</v>
      </c>
      <c r="CP174" s="4">
        <v>0.17080000000000001</v>
      </c>
      <c r="CQ174" s="4">
        <v>0.80389999999999995</v>
      </c>
      <c r="CR174" s="4">
        <v>1.5E-3</v>
      </c>
      <c r="CS174" s="5">
        <v>0.627</v>
      </c>
      <c r="CT174" s="5">
        <v>0.68810000000000004</v>
      </c>
      <c r="CU174" s="5">
        <v>0.2104</v>
      </c>
      <c r="CV174" s="5">
        <v>0.9738</v>
      </c>
      <c r="CW174" s="5">
        <v>1.15E-2</v>
      </c>
      <c r="CX174" s="4">
        <v>0.62870000000000004</v>
      </c>
      <c r="CY174" s="4">
        <v>0.69430000000000003</v>
      </c>
      <c r="CZ174" s="4">
        <v>0.2263</v>
      </c>
      <c r="DA174" s="4">
        <v>0.96350000000000002</v>
      </c>
      <c r="DB174" s="4">
        <v>1.0200000000000001E-2</v>
      </c>
      <c r="DC174" s="5">
        <v>0.63260000000000005</v>
      </c>
      <c r="DD174" s="5">
        <v>0.70579999999999998</v>
      </c>
      <c r="DE174" s="5">
        <v>0.23300000000000001</v>
      </c>
      <c r="DF174" s="5">
        <v>0.94699999999999995</v>
      </c>
      <c r="DG174" s="5">
        <v>7.6E-3</v>
      </c>
      <c r="DH174" s="4">
        <v>0.64670000000000005</v>
      </c>
      <c r="DI174" s="4">
        <v>0.74339999999999995</v>
      </c>
      <c r="DJ174" s="4">
        <v>0.21579999999999999</v>
      </c>
      <c r="DK174" s="4">
        <v>0.91779999999999995</v>
      </c>
      <c r="DL174" s="4">
        <v>4.1000000000000003E-3</v>
      </c>
      <c r="DM174" s="5">
        <v>0.69140000000000001</v>
      </c>
      <c r="DN174" s="5">
        <v>0.85350000000000004</v>
      </c>
      <c r="DO174" s="5">
        <v>0.16880000000000001</v>
      </c>
      <c r="DP174" s="5">
        <v>0.80500000000000005</v>
      </c>
      <c r="DQ174" s="5">
        <v>1.1999999999999999E-3</v>
      </c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>
        <v>0.6472</v>
      </c>
      <c r="EH174" s="5">
        <v>0.74339999999999995</v>
      </c>
      <c r="EI174" s="5">
        <v>0.21479999999999999</v>
      </c>
      <c r="EJ174" s="5">
        <v>0.91779999999999995</v>
      </c>
      <c r="EK174" s="5">
        <v>3.5000000000000001E-3</v>
      </c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>
        <v>0.64700000000000002</v>
      </c>
      <c r="FG174" s="4">
        <v>0.74319999999999997</v>
      </c>
      <c r="FH174" s="4">
        <v>0.21429999999999999</v>
      </c>
      <c r="FI174" s="4">
        <v>0.91859999999999997</v>
      </c>
      <c r="FJ174" s="4">
        <v>2.5000000000000001E-3</v>
      </c>
      <c r="FK174" s="5"/>
      <c r="FL174" s="5"/>
      <c r="FM174" s="5"/>
      <c r="FN174" s="5"/>
      <c r="FO174" s="5"/>
      <c r="FP174" s="4">
        <f t="shared" si="41"/>
        <v>0.64283571428571418</v>
      </c>
      <c r="FQ174" s="4">
        <f t="shared" si="37"/>
        <v>0.73165714285714301</v>
      </c>
      <c r="FR174" s="4">
        <f t="shared" si="38"/>
        <v>0.21436071428571427</v>
      </c>
      <c r="FS174" s="4">
        <f t="shared" si="39"/>
        <v>0.92561071428571429</v>
      </c>
      <c r="FT174" s="4">
        <f t="shared" si="40"/>
        <v>6.9678571428571437E-3</v>
      </c>
      <c r="FU174" s="1" t="e" cm="1">
        <f t="array" aca="1" ref="FU174" ca="1">CONCATENATE(INDIRECT(ADDRESS(1,MATCH(_xlfn.MINIFS(B174:FO174,metrics.est,"MAE"),B174:FO174,0)+1)), ", ", INDIRECT(ADDRESS(2,MATCH(_xlfn.MINIFS(B174:FO174,metrics.est,"MAE"),B174:FO174,0)+1)))</f>
        <v>#NAME?</v>
      </c>
      <c r="FV174" s="1" t="e" cm="1">
        <f t="array" aca="1" ref="FV174" ca="1">CONCATENATE(INDIRECT(ADDRESS(1,MATCH(_xlfn.MINIFS(B174:FO174,metrics.est,"MSE"),B174:FO174,0)+1)), ", ", INDIRECT(ADDRESS(2,MATCH(_xlfn.MINIFS(B174:FO174,metrics.est,"MSE"),B174:FO174,0)+1)))</f>
        <v>#NAME?</v>
      </c>
      <c r="FW174" s="1" t="e" cm="1">
        <f t="array" aca="1" ref="FW174" ca="1">CONCATENATE(INDIRECT(ADDRESS(1,MATCH(_xlfn.MAXIFS(B174:FO174,metrics.est,"R"),B174:FO174,0)+1)), ", ", INDIRECT(ADDRESS(2,MATCH(_xlfn.MAXIFS(B174:FO174,metrics.est,"R"),B174:FO174,0)+1)))</f>
        <v>#NAME?</v>
      </c>
      <c r="FX174" s="1" t="e" cm="1">
        <f t="array" aca="1" ref="FX174" ca="1">CONCATENATE(INDIRECT(ADDRESS(1,MATCH(_xlfn.MAXIFS(B174:FO174,metrics.est,"Coverage"),B174:FO174,0)+1)), ", ", INDIRECT(ADDRESS(2,MATCH(_xlfn.MAXIFS(B174:FO174,metrics.est,"Coverage"),B174:FO174,0)+1)))</f>
        <v>#NAME?</v>
      </c>
      <c r="FY174" s="1" t="e" cm="1">
        <f t="array" aca="1" ref="FY174" ca="1">CONCATENATE(INDIRECT(ADDRESS(1,MATCH(_xlfn.MINIFS(B174:FO174,metrics.est,"Time"),B174:FO174,0)+1)), ", ", INDIRECT(ADDRESS(2,MATCH(_xlfn.MINIFS(B174:FO174,metrics.est,"Time"),B174:FO174,0)+1)))</f>
        <v>#NAME?</v>
      </c>
    </row>
    <row r="175" spans="1:181" x14ac:dyDescent="0.3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>
        <v>0.70169999999999999</v>
      </c>
      <c r="BP175" s="5">
        <v>0.88339999999999996</v>
      </c>
      <c r="BQ175" s="5">
        <v>0.16009999999999999</v>
      </c>
      <c r="BR175" s="5">
        <v>0.80379999999999996</v>
      </c>
      <c r="BS175" s="5">
        <v>1.6999999999999999E-3</v>
      </c>
      <c r="BT175" s="4">
        <v>0.61929999999999996</v>
      </c>
      <c r="BU175" s="4">
        <v>0.6764</v>
      </c>
      <c r="BV175" s="4">
        <v>0.217</v>
      </c>
      <c r="BW175" s="4">
        <v>0.97640000000000005</v>
      </c>
      <c r="BX175" s="4">
        <v>1.1599999999999999E-2</v>
      </c>
      <c r="BY175" s="5">
        <v>0.62380000000000002</v>
      </c>
      <c r="BZ175" s="5">
        <v>0.68989999999999996</v>
      </c>
      <c r="CA175" s="5">
        <v>0.2382</v>
      </c>
      <c r="CB175" s="5">
        <v>0.96379999999999999</v>
      </c>
      <c r="CC175" s="5">
        <v>1.06E-2</v>
      </c>
      <c r="CD175" s="4">
        <v>0.63200000000000001</v>
      </c>
      <c r="CE175" s="4">
        <v>0.70679999999999998</v>
      </c>
      <c r="CF175" s="4">
        <v>0.23269999999999999</v>
      </c>
      <c r="CG175" s="4">
        <v>0.94869999999999999</v>
      </c>
      <c r="CH175" s="4">
        <v>7.3000000000000001E-3</v>
      </c>
      <c r="CI175" s="5">
        <v>0.64680000000000004</v>
      </c>
      <c r="CJ175" s="5">
        <v>0.74570000000000003</v>
      </c>
      <c r="CK175" s="5">
        <v>0.2165</v>
      </c>
      <c r="CL175" s="5">
        <v>0.91800000000000004</v>
      </c>
      <c r="CM175" s="5">
        <v>4.4999999999999997E-3</v>
      </c>
      <c r="CN175" s="4">
        <v>0.70469999999999999</v>
      </c>
      <c r="CO175" s="4">
        <v>0.88800000000000001</v>
      </c>
      <c r="CP175" s="4">
        <v>0.1593</v>
      </c>
      <c r="CQ175" s="4">
        <v>0.80389999999999995</v>
      </c>
      <c r="CR175" s="4">
        <v>1.5E-3</v>
      </c>
      <c r="CS175" s="5">
        <v>0.62390000000000001</v>
      </c>
      <c r="CT175" s="5">
        <v>0.68400000000000005</v>
      </c>
      <c r="CU175" s="5">
        <v>0.2213</v>
      </c>
      <c r="CV175" s="5">
        <v>0.9738</v>
      </c>
      <c r="CW175" s="5">
        <v>8.9999999999999993E-3</v>
      </c>
      <c r="CX175" s="4">
        <v>0.62629999999999997</v>
      </c>
      <c r="CY175" s="4">
        <v>0.69140000000000001</v>
      </c>
      <c r="CZ175" s="4">
        <v>0.23280000000000001</v>
      </c>
      <c r="DA175" s="4">
        <v>0.96350000000000002</v>
      </c>
      <c r="DB175" s="4">
        <v>8.3999999999999995E-3</v>
      </c>
      <c r="DC175" s="5">
        <v>0.63119999999999998</v>
      </c>
      <c r="DD175" s="5">
        <v>0.70489999999999997</v>
      </c>
      <c r="DE175" s="5">
        <v>0.2392</v>
      </c>
      <c r="DF175" s="5">
        <v>0.94699999999999995</v>
      </c>
      <c r="DG175" s="5">
        <v>6.4000000000000003E-3</v>
      </c>
      <c r="DH175" s="4">
        <v>0.64680000000000004</v>
      </c>
      <c r="DI175" s="4">
        <v>0.74560000000000004</v>
      </c>
      <c r="DJ175" s="4">
        <v>0.21609999999999999</v>
      </c>
      <c r="DK175" s="4">
        <v>0.91779999999999995</v>
      </c>
      <c r="DL175" s="4">
        <v>3.8E-3</v>
      </c>
      <c r="DM175" s="5">
        <v>0.70140000000000002</v>
      </c>
      <c r="DN175" s="5">
        <v>0.88229999999999997</v>
      </c>
      <c r="DO175" s="5">
        <v>0.15809999999999999</v>
      </c>
      <c r="DP175" s="5">
        <v>0.80500000000000005</v>
      </c>
      <c r="DQ175" s="5">
        <v>1.1999999999999999E-3</v>
      </c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>
        <v>0.6472</v>
      </c>
      <c r="EH175" s="5">
        <v>0.74539999999999995</v>
      </c>
      <c r="EI175" s="5">
        <v>0.2147</v>
      </c>
      <c r="EJ175" s="5">
        <v>0.91779999999999995</v>
      </c>
      <c r="EK175" s="5">
        <v>3.2000000000000002E-3</v>
      </c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>
        <v>0.6472</v>
      </c>
      <c r="FG175" s="4">
        <v>0.74539999999999995</v>
      </c>
      <c r="FH175" s="4">
        <v>0.2137</v>
      </c>
      <c r="FI175" s="4">
        <v>0.91859999999999997</v>
      </c>
      <c r="FJ175" s="4">
        <v>2.0999999999999999E-3</v>
      </c>
      <c r="FK175" s="5"/>
      <c r="FL175" s="5"/>
      <c r="FM175" s="5"/>
      <c r="FN175" s="5"/>
      <c r="FO175" s="5"/>
      <c r="FP175" s="4">
        <f t="shared" si="41"/>
        <v>0.6430678571428573</v>
      </c>
      <c r="FQ175" s="4">
        <f t="shared" si="37"/>
        <v>0.73510714285714263</v>
      </c>
      <c r="FR175" s="4">
        <f t="shared" si="38"/>
        <v>0.2170071428571429</v>
      </c>
      <c r="FS175" s="4">
        <f t="shared" si="39"/>
        <v>0.92561071428571429</v>
      </c>
      <c r="FT175" s="4">
        <f t="shared" si="40"/>
        <v>5.8357142857142852E-3</v>
      </c>
      <c r="FU175" s="1" t="e" cm="1">
        <f t="array" aca="1" ref="FU175" ca="1">CONCATENATE(INDIRECT(ADDRESS(1,MATCH(_xlfn.MINIFS(B175:FO175,metrics.est,"MAE"),B175:FO175,0)+1)), ", ", INDIRECT(ADDRESS(2,MATCH(_xlfn.MINIFS(B175:FO175,metrics.est,"MAE"),B175:FO175,0)+1)))</f>
        <v>#NAME?</v>
      </c>
      <c r="FV175" s="1" t="e" cm="1">
        <f t="array" aca="1" ref="FV175" ca="1">CONCATENATE(INDIRECT(ADDRESS(1,MATCH(_xlfn.MINIFS(B175:FO175,metrics.est,"MSE"),B175:FO175,0)+1)), ", ", INDIRECT(ADDRESS(2,MATCH(_xlfn.MINIFS(B175:FO175,metrics.est,"MSE"),B175:FO175,0)+1)))</f>
        <v>#NAME?</v>
      </c>
      <c r="FW175" s="1" t="e" cm="1">
        <f t="array" aca="1" ref="FW175" ca="1">CONCATENATE(INDIRECT(ADDRESS(1,MATCH(_xlfn.MAXIFS(B175:FO175,metrics.est,"R"),B175:FO175,0)+1)), ", ", INDIRECT(ADDRESS(2,MATCH(_xlfn.MAXIFS(B175:FO175,metrics.est,"R"),B175:FO175,0)+1)))</f>
        <v>#NAME?</v>
      </c>
      <c r="FX175" s="1" t="e" cm="1">
        <f t="array" aca="1" ref="FX175" ca="1">CONCATENATE(INDIRECT(ADDRESS(1,MATCH(_xlfn.MAXIFS(B175:FO175,metrics.est,"Coverage"),B175:FO175,0)+1)), ", ", INDIRECT(ADDRESS(2,MATCH(_xlfn.MAXIFS(B175:FO175,metrics.est,"Coverage"),B175:FO175,0)+1)))</f>
        <v>#NAME?</v>
      </c>
      <c r="FY175" s="1" t="e" cm="1">
        <f t="array" aca="1" ref="FY175" ca="1">CONCATENATE(INDIRECT(ADDRESS(1,MATCH(_xlfn.MINIFS(B175:FO175,metrics.est,"Time"),B175:FO175,0)+1)), ", ", INDIRECT(ADDRESS(2,MATCH(_xlfn.MINIFS(B175:FO175,metrics.est,"Time"),B175:FO175,0)+1)))</f>
        <v>#NAME?</v>
      </c>
    </row>
    <row r="176" spans="1:181" x14ac:dyDescent="0.3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>
        <v>0.70189999999999997</v>
      </c>
      <c r="BP176" s="5">
        <v>0.88339999999999996</v>
      </c>
      <c r="BQ176" s="5">
        <v>0.16</v>
      </c>
      <c r="BR176" s="5">
        <v>0.80379999999999996</v>
      </c>
      <c r="BS176" s="5">
        <v>1.6999999999999999E-3</v>
      </c>
      <c r="BT176" s="4">
        <v>0.621</v>
      </c>
      <c r="BU176" s="4">
        <v>0.68110000000000004</v>
      </c>
      <c r="BV176" s="4">
        <v>0.21609999999999999</v>
      </c>
      <c r="BW176" s="4">
        <v>0.97640000000000005</v>
      </c>
      <c r="BX176" s="4">
        <v>1.5100000000000001E-2</v>
      </c>
      <c r="BY176" s="5">
        <v>0.62519999999999998</v>
      </c>
      <c r="BZ176" s="5">
        <v>0.69369999999999998</v>
      </c>
      <c r="CA176" s="5">
        <v>0.23630000000000001</v>
      </c>
      <c r="CB176" s="5">
        <v>0.96379999999999999</v>
      </c>
      <c r="CC176" s="5">
        <v>1.3299999999999999E-2</v>
      </c>
      <c r="CD176" s="4">
        <v>0.63300000000000001</v>
      </c>
      <c r="CE176" s="4">
        <v>0.70940000000000003</v>
      </c>
      <c r="CF176" s="4">
        <v>0.2311</v>
      </c>
      <c r="CG176" s="4">
        <v>0.94869999999999999</v>
      </c>
      <c r="CH176" s="4">
        <v>8.6E-3</v>
      </c>
      <c r="CI176" s="5">
        <v>0.64739999999999998</v>
      </c>
      <c r="CJ176" s="5">
        <v>0.74680000000000002</v>
      </c>
      <c r="CK176" s="5">
        <v>0.21590000000000001</v>
      </c>
      <c r="CL176" s="5">
        <v>0.91800000000000004</v>
      </c>
      <c r="CM176" s="5">
        <v>5.0000000000000001E-3</v>
      </c>
      <c r="CN176" s="4">
        <v>0.70479999999999998</v>
      </c>
      <c r="CO176" s="4">
        <v>0.88790000000000002</v>
      </c>
      <c r="CP176" s="4">
        <v>0.1593</v>
      </c>
      <c r="CQ176" s="4">
        <v>0.80389999999999995</v>
      </c>
      <c r="CR176" s="4">
        <v>1.5E-3</v>
      </c>
      <c r="CS176" s="5">
        <v>0.62560000000000004</v>
      </c>
      <c r="CT176" s="5">
        <v>0.68799999999999994</v>
      </c>
      <c r="CU176" s="5">
        <v>0.22109999999999999</v>
      </c>
      <c r="CV176" s="5">
        <v>0.9738</v>
      </c>
      <c r="CW176" s="5">
        <v>1.17E-2</v>
      </c>
      <c r="CX176" s="4">
        <v>0.62770000000000004</v>
      </c>
      <c r="CY176" s="4">
        <v>0.69469999999999998</v>
      </c>
      <c r="CZ176" s="4">
        <v>0.23280000000000001</v>
      </c>
      <c r="DA176" s="4">
        <v>0.96350000000000002</v>
      </c>
      <c r="DB176" s="4">
        <v>1.0200000000000001E-2</v>
      </c>
      <c r="DC176" s="5">
        <v>0.63229999999999997</v>
      </c>
      <c r="DD176" s="5">
        <v>0.70730000000000004</v>
      </c>
      <c r="DE176" s="5">
        <v>0.2382</v>
      </c>
      <c r="DF176" s="5">
        <v>0.94699999999999995</v>
      </c>
      <c r="DG176" s="5">
        <v>7.4999999999999997E-3</v>
      </c>
      <c r="DH176" s="4">
        <v>0.64739999999999998</v>
      </c>
      <c r="DI176" s="4">
        <v>0.74650000000000005</v>
      </c>
      <c r="DJ176" s="4">
        <v>0.2157</v>
      </c>
      <c r="DK176" s="4">
        <v>0.91779999999999995</v>
      </c>
      <c r="DL176" s="4">
        <v>4.1000000000000003E-3</v>
      </c>
      <c r="DM176" s="5">
        <v>0.70150000000000001</v>
      </c>
      <c r="DN176" s="5">
        <v>0.88219999999999998</v>
      </c>
      <c r="DO176" s="5">
        <v>0.15809999999999999</v>
      </c>
      <c r="DP176" s="5">
        <v>0.80500000000000005</v>
      </c>
      <c r="DQ176" s="5">
        <v>1.2999999999999999E-3</v>
      </c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>
        <v>0.64790000000000003</v>
      </c>
      <c r="EH176" s="5">
        <v>0.74660000000000004</v>
      </c>
      <c r="EI176" s="5">
        <v>0.21410000000000001</v>
      </c>
      <c r="EJ176" s="5">
        <v>0.91779999999999995</v>
      </c>
      <c r="EK176" s="5">
        <v>3.3999999999999998E-3</v>
      </c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>
        <v>0.64780000000000004</v>
      </c>
      <c r="FG176" s="4">
        <v>0.74650000000000005</v>
      </c>
      <c r="FH176" s="4">
        <v>0.21340000000000001</v>
      </c>
      <c r="FI176" s="4">
        <v>0.91859999999999997</v>
      </c>
      <c r="FJ176" s="4">
        <v>2.2000000000000001E-3</v>
      </c>
      <c r="FK176" s="5"/>
      <c r="FL176" s="5"/>
      <c r="FM176" s="5"/>
      <c r="FN176" s="5"/>
      <c r="FO176" s="5"/>
      <c r="FP176" s="4">
        <f t="shared" si="41"/>
        <v>0.64401071428571421</v>
      </c>
      <c r="FQ176" s="4">
        <f t="shared" si="37"/>
        <v>0.73717142857142881</v>
      </c>
      <c r="FR176" s="4">
        <f t="shared" si="38"/>
        <v>0.21631428571428574</v>
      </c>
      <c r="FS176" s="4">
        <f t="shared" si="39"/>
        <v>0.92561071428571429</v>
      </c>
      <c r="FT176" s="4">
        <f t="shared" si="40"/>
        <v>6.9428571428571421E-3</v>
      </c>
      <c r="FU176" s="1" t="e" cm="1">
        <f t="array" aca="1" ref="FU176" ca="1">CONCATENATE(INDIRECT(ADDRESS(1,MATCH(_xlfn.MINIFS(B176:FO176,metrics.est,"MAE"),B176:FO176,0)+1)), ", ", INDIRECT(ADDRESS(2,MATCH(_xlfn.MINIFS(B176:FO176,metrics.est,"MAE"),B176:FO176,0)+1)))</f>
        <v>#NAME?</v>
      </c>
      <c r="FV176" s="1" t="e" cm="1">
        <f t="array" aca="1" ref="FV176" ca="1">CONCATENATE(INDIRECT(ADDRESS(1,MATCH(_xlfn.MINIFS(B176:FO176,metrics.est,"MSE"),B176:FO176,0)+1)), ", ", INDIRECT(ADDRESS(2,MATCH(_xlfn.MINIFS(B176:FO176,metrics.est,"MSE"),B176:FO176,0)+1)))</f>
        <v>#NAME?</v>
      </c>
      <c r="FW176" s="1" t="e" cm="1">
        <f t="array" aca="1" ref="FW176" ca="1">CONCATENATE(INDIRECT(ADDRESS(1,MATCH(_xlfn.MAXIFS(B176:FO176,metrics.est,"R"),B176:FO176,0)+1)), ", ", INDIRECT(ADDRESS(2,MATCH(_xlfn.MAXIFS(B176:FO176,metrics.est,"R"),B176:FO176,0)+1)))</f>
        <v>#NAME?</v>
      </c>
      <c r="FX176" s="1" t="e" cm="1">
        <f t="array" aca="1" ref="FX176" ca="1">CONCATENATE(INDIRECT(ADDRESS(1,MATCH(_xlfn.MAXIFS(B176:FO176,metrics.est,"Coverage"),B176:FO176,0)+1)), ", ", INDIRECT(ADDRESS(2,MATCH(_xlfn.MAXIFS(B176:FO176,metrics.est,"Coverage"),B176:FO176,0)+1)))</f>
        <v>#NAME?</v>
      </c>
      <c r="FY176" s="1" t="e" cm="1">
        <f t="array" aca="1" ref="FY176" ca="1">CONCATENATE(INDIRECT(ADDRESS(1,MATCH(_xlfn.MINIFS(B176:FO176,metrics.est,"Time"),B176:FO176,0)+1)), ", ", INDIRECT(ADDRESS(2,MATCH(_xlfn.MINIFS(B176:FO176,metrics.est,"Time"),B176:FO176,0)+1)))</f>
        <v>#NAME?</v>
      </c>
    </row>
    <row r="177" spans="1:181" x14ac:dyDescent="0.3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>
        <v>0.69920000000000004</v>
      </c>
      <c r="BP177" s="5">
        <v>0.87529999999999997</v>
      </c>
      <c r="BQ177" s="5">
        <v>0.151</v>
      </c>
      <c r="BR177" s="5">
        <v>0.72919999999999996</v>
      </c>
      <c r="BS177" s="5">
        <v>1.8E-3</v>
      </c>
      <c r="BT177" s="4">
        <v>0.61780000000000002</v>
      </c>
      <c r="BU177" s="4">
        <v>0.67859999999999998</v>
      </c>
      <c r="BV177" s="4">
        <v>0.22370000000000001</v>
      </c>
      <c r="BW177" s="4">
        <v>0.97399999999999998</v>
      </c>
      <c r="BX177" s="4">
        <v>1.1299999999999999E-2</v>
      </c>
      <c r="BY177" s="5">
        <v>0.62150000000000005</v>
      </c>
      <c r="BZ177" s="5">
        <v>0.68899999999999995</v>
      </c>
      <c r="CA177" s="5">
        <v>0.2407</v>
      </c>
      <c r="CB177" s="5">
        <v>0.95930000000000004</v>
      </c>
      <c r="CC177" s="5">
        <v>1.21E-2</v>
      </c>
      <c r="CD177" s="4">
        <v>0.628</v>
      </c>
      <c r="CE177" s="4">
        <v>0.70089999999999997</v>
      </c>
      <c r="CF177" s="4">
        <v>0.2339</v>
      </c>
      <c r="CG177" s="4">
        <v>0.93869999999999998</v>
      </c>
      <c r="CH177" s="4">
        <v>8.5000000000000006E-3</v>
      </c>
      <c r="CI177" s="5">
        <v>0.63780000000000003</v>
      </c>
      <c r="CJ177" s="5">
        <v>0.72289999999999999</v>
      </c>
      <c r="CK177" s="5">
        <v>0.21640000000000001</v>
      </c>
      <c r="CL177" s="5">
        <v>0.88890000000000002</v>
      </c>
      <c r="CM177" s="5">
        <v>5.5999999999999999E-3</v>
      </c>
      <c r="CN177" s="4">
        <v>0.70209999999999995</v>
      </c>
      <c r="CO177" s="4">
        <v>0.87970000000000004</v>
      </c>
      <c r="CP177" s="4">
        <v>0.15409999999999999</v>
      </c>
      <c r="CQ177" s="4">
        <v>0.73029999999999995</v>
      </c>
      <c r="CR177" s="4">
        <v>1.6000000000000001E-3</v>
      </c>
      <c r="CS177" s="5">
        <v>0.622</v>
      </c>
      <c r="CT177" s="5">
        <v>0.68379999999999996</v>
      </c>
      <c r="CU177" s="5">
        <v>0.2258</v>
      </c>
      <c r="CV177" s="5">
        <v>0.97170000000000001</v>
      </c>
      <c r="CW177" s="5">
        <v>8.5000000000000006E-3</v>
      </c>
      <c r="CX177" s="4">
        <v>0.62409999999999999</v>
      </c>
      <c r="CY177" s="4">
        <v>0.69110000000000005</v>
      </c>
      <c r="CZ177" s="4">
        <v>0.2364</v>
      </c>
      <c r="DA177" s="4">
        <v>0.95909999999999995</v>
      </c>
      <c r="DB177" s="4">
        <v>8.3000000000000001E-3</v>
      </c>
      <c r="DC177" s="5">
        <v>0.62760000000000005</v>
      </c>
      <c r="DD177" s="5">
        <v>0.69930000000000003</v>
      </c>
      <c r="DE177" s="5">
        <v>0.24129999999999999</v>
      </c>
      <c r="DF177" s="5">
        <v>0.93700000000000006</v>
      </c>
      <c r="DG177" s="5">
        <v>7.1000000000000004E-3</v>
      </c>
      <c r="DH177" s="4">
        <v>0.63829999999999998</v>
      </c>
      <c r="DI177" s="4">
        <v>0.72519999999999996</v>
      </c>
      <c r="DJ177" s="4">
        <v>0.21479999999999999</v>
      </c>
      <c r="DK177" s="4">
        <v>0.8891</v>
      </c>
      <c r="DL177" s="4">
        <v>4.4999999999999997E-3</v>
      </c>
      <c r="DM177" s="5">
        <v>0.69899999999999995</v>
      </c>
      <c r="DN177" s="5">
        <v>0.87460000000000004</v>
      </c>
      <c r="DO177" s="5">
        <v>0.15290000000000001</v>
      </c>
      <c r="DP177" s="5">
        <v>0.73070000000000002</v>
      </c>
      <c r="DQ177" s="5">
        <v>1.2999999999999999E-3</v>
      </c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>
        <v>0.63870000000000005</v>
      </c>
      <c r="EH177" s="5">
        <v>0.72450000000000003</v>
      </c>
      <c r="EI177" s="5">
        <v>0.21410000000000001</v>
      </c>
      <c r="EJ177" s="5">
        <v>0.88939999999999997</v>
      </c>
      <c r="EK177" s="5">
        <v>3.7000000000000002E-3</v>
      </c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>
        <v>0.63890000000000002</v>
      </c>
      <c r="FG177" s="4">
        <v>0.72499999999999998</v>
      </c>
      <c r="FH177" s="4">
        <v>0.21290000000000001</v>
      </c>
      <c r="FI177" s="4">
        <v>0.88990000000000002</v>
      </c>
      <c r="FJ177" s="4">
        <v>2.5999999999999999E-3</v>
      </c>
      <c r="FK177" s="5"/>
      <c r="FL177" s="5"/>
      <c r="FM177" s="5"/>
      <c r="FN177" s="5"/>
      <c r="FO177" s="5"/>
      <c r="FP177" s="4">
        <f t="shared" ref="FP177:FP178" si="42">AVERAGEIFS(B177:FO177,metrics.est,"MAE")</f>
        <v>0.63868214285714286</v>
      </c>
      <c r="FQ177" s="4">
        <f t="shared" ref="FQ177:FQ178" si="43">AVERAGEIFS(B177:FO177,metrics.est,"MSE")</f>
        <v>0.72627142857142868</v>
      </c>
      <c r="FR177" s="4">
        <f t="shared" ref="FR177:FR178" si="44">AVERAGEIFS(B177:FO177,metrics.est,"R")</f>
        <v>0.21817142857142852</v>
      </c>
      <c r="FS177" s="4">
        <f t="shared" ref="FS177:FS178" si="45">AVERAGEIFS(B177:FO177,metrics.est,"Coverage")</f>
        <v>0.90306428571428554</v>
      </c>
      <c r="FT177" s="4">
        <f t="shared" ref="FT177:FT178" si="46">AVERAGEIFS(B177:FO177,metrics.est,"Time")</f>
        <v>6.1285714285714277E-3</v>
      </c>
      <c r="FU177" s="1" t="e" cm="1">
        <f t="array" aca="1" ref="FU177" ca="1">CONCATENATE(INDIRECT(ADDRESS(1,MATCH(_xlfn.MINIFS(B177:FO177,metrics.est,"MAE"),B177:FO177,0)+1)), ", ", INDIRECT(ADDRESS(2,MATCH(_xlfn.MINIFS(B177:FO177,metrics.est,"MAE"),B177:FO177,0)+1)))</f>
        <v>#NAME?</v>
      </c>
      <c r="FV177" s="1" t="e" cm="1">
        <f t="array" aca="1" ref="FV177" ca="1">CONCATENATE(INDIRECT(ADDRESS(1,MATCH(_xlfn.MINIFS(B177:FO177,metrics.est,"MSE"),B177:FO177,0)+1)), ", ", INDIRECT(ADDRESS(2,MATCH(_xlfn.MINIFS(B177:FO177,metrics.est,"MSE"),B177:FO177,0)+1)))</f>
        <v>#NAME?</v>
      </c>
      <c r="FW177" s="1" t="e" cm="1">
        <f t="array" aca="1" ref="FW177" ca="1">CONCATENATE(INDIRECT(ADDRESS(1,MATCH(_xlfn.MAXIFS(B177:FO177,metrics.est,"R"),B177:FO177,0)+1)), ", ", INDIRECT(ADDRESS(2,MATCH(_xlfn.MAXIFS(B177:FO177,metrics.est,"R"),B177:FO177,0)+1)))</f>
        <v>#NAME?</v>
      </c>
      <c r="FX177" s="1" t="e" cm="1">
        <f t="array" aca="1" ref="FX177" ca="1">CONCATENATE(INDIRECT(ADDRESS(1,MATCH(_xlfn.MAXIFS(B177:FO177,metrics.est,"Coverage"),B177:FO177,0)+1)), ", ", INDIRECT(ADDRESS(2,MATCH(_xlfn.MAXIFS(B177:FO177,metrics.est,"Coverage"),B177:FO177,0)+1)))</f>
        <v>#NAME?</v>
      </c>
      <c r="FY177" s="1" t="e" cm="1">
        <f t="array" aca="1" ref="FY177" ca="1">CONCATENATE(INDIRECT(ADDRESS(1,MATCH(_xlfn.MINIFS(B177:FO177,metrics.est,"Time"),B177:FO177,0)+1)), ", ", INDIRECT(ADDRESS(2,MATCH(_xlfn.MINIFS(B177:FO177,metrics.est,"Time"),B177:FO177,0)+1)))</f>
        <v>#NAME?</v>
      </c>
    </row>
    <row r="178" spans="1:181" x14ac:dyDescent="0.3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>
        <v>0.69010000000000005</v>
      </c>
      <c r="BP178" s="5">
        <v>0.84740000000000004</v>
      </c>
      <c r="BQ178" s="5">
        <v>0.1588</v>
      </c>
      <c r="BR178" s="5">
        <v>0.72919999999999996</v>
      </c>
      <c r="BS178" s="5">
        <v>1.8E-3</v>
      </c>
      <c r="BT178" s="4">
        <v>0.61680000000000001</v>
      </c>
      <c r="BU178" s="4">
        <v>0.66779999999999995</v>
      </c>
      <c r="BV178" s="4">
        <v>0.2208</v>
      </c>
      <c r="BW178" s="4">
        <v>0.97399999999999998</v>
      </c>
      <c r="BX178" s="4">
        <v>8.6E-3</v>
      </c>
      <c r="BY178" s="5">
        <v>0.621</v>
      </c>
      <c r="BZ178" s="5">
        <v>0.68049999999999999</v>
      </c>
      <c r="CA178" s="5">
        <v>0.2412</v>
      </c>
      <c r="CB178" s="5">
        <v>0.95930000000000004</v>
      </c>
      <c r="CC178" s="5">
        <v>1.0699999999999999E-2</v>
      </c>
      <c r="CD178" s="4">
        <v>0.62780000000000002</v>
      </c>
      <c r="CE178" s="4">
        <v>0.69410000000000005</v>
      </c>
      <c r="CF178" s="4">
        <v>0.23549999999999999</v>
      </c>
      <c r="CG178" s="4">
        <v>0.93869999999999998</v>
      </c>
      <c r="CH178" s="4">
        <v>7.4000000000000003E-3</v>
      </c>
      <c r="CI178" s="5">
        <v>0.63719999999999999</v>
      </c>
      <c r="CJ178" s="5">
        <v>0.71699999999999997</v>
      </c>
      <c r="CK178" s="5">
        <v>0.2218</v>
      </c>
      <c r="CL178" s="5">
        <v>0.88890000000000002</v>
      </c>
      <c r="CM178" s="5">
        <v>5.4999999999999997E-3</v>
      </c>
      <c r="CN178" s="4">
        <v>0.69289999999999996</v>
      </c>
      <c r="CO178" s="4">
        <v>0.85129999999999995</v>
      </c>
      <c r="CP178" s="4">
        <v>0.16189999999999999</v>
      </c>
      <c r="CQ178" s="4">
        <v>0.73029999999999995</v>
      </c>
      <c r="CR178" s="4">
        <v>1.6000000000000001E-3</v>
      </c>
      <c r="CS178" s="5">
        <v>0.62119999999999997</v>
      </c>
      <c r="CT178" s="5">
        <v>0.67510000000000003</v>
      </c>
      <c r="CU178" s="5">
        <v>0.22539999999999999</v>
      </c>
      <c r="CV178" s="5">
        <v>0.97170000000000001</v>
      </c>
      <c r="CW178" s="5">
        <v>6.8999999999999999E-3</v>
      </c>
      <c r="CX178" s="4">
        <v>0.62360000000000004</v>
      </c>
      <c r="CY178" s="4">
        <v>0.68240000000000001</v>
      </c>
      <c r="CZ178" s="4">
        <v>0.23669999999999999</v>
      </c>
      <c r="DA178" s="4">
        <v>0.95909999999999995</v>
      </c>
      <c r="DB178" s="4">
        <v>7.1000000000000004E-3</v>
      </c>
      <c r="DC178" s="5">
        <v>0.62719999999999998</v>
      </c>
      <c r="DD178" s="5">
        <v>0.69269999999999998</v>
      </c>
      <c r="DE178" s="5">
        <v>0.24249999999999999</v>
      </c>
      <c r="DF178" s="5">
        <v>0.93700000000000006</v>
      </c>
      <c r="DG178" s="5">
        <v>6.4000000000000003E-3</v>
      </c>
      <c r="DH178" s="4">
        <v>0.63770000000000004</v>
      </c>
      <c r="DI178" s="4">
        <v>0.71909999999999996</v>
      </c>
      <c r="DJ178" s="4">
        <v>0.21990000000000001</v>
      </c>
      <c r="DK178" s="4">
        <v>0.8891</v>
      </c>
      <c r="DL178" s="4">
        <v>4.1999999999999997E-3</v>
      </c>
      <c r="DM178" s="5">
        <v>0.68959999999999999</v>
      </c>
      <c r="DN178" s="5">
        <v>0.84650000000000003</v>
      </c>
      <c r="DO178" s="5">
        <v>0.1603</v>
      </c>
      <c r="DP178" s="5">
        <v>0.73070000000000002</v>
      </c>
      <c r="DQ178" s="5">
        <v>1.2999999999999999E-3</v>
      </c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>
        <v>0.63800000000000001</v>
      </c>
      <c r="EH178" s="5">
        <v>0.71860000000000002</v>
      </c>
      <c r="EI178" s="5">
        <v>0.2195</v>
      </c>
      <c r="EJ178" s="5">
        <v>0.88939999999999997</v>
      </c>
      <c r="EK178" s="5">
        <v>3.5000000000000001E-3</v>
      </c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>
        <v>0.6381</v>
      </c>
      <c r="FG178" s="4">
        <v>0.71889999999999998</v>
      </c>
      <c r="FH178" s="4">
        <v>0.2185</v>
      </c>
      <c r="FI178" s="4">
        <v>0.88990000000000002</v>
      </c>
      <c r="FJ178" s="4">
        <v>2.7000000000000001E-3</v>
      </c>
      <c r="FK178" s="5"/>
      <c r="FL178" s="5"/>
      <c r="FM178" s="5"/>
      <c r="FN178" s="5"/>
      <c r="FO178" s="5"/>
      <c r="FP178" s="4">
        <f t="shared" si="42"/>
        <v>0.63687142857142864</v>
      </c>
      <c r="FQ178" s="4">
        <f t="shared" si="43"/>
        <v>0.71593571428571423</v>
      </c>
      <c r="FR178" s="4">
        <f t="shared" si="44"/>
        <v>0.22057857142857137</v>
      </c>
      <c r="FS178" s="4">
        <f t="shared" si="45"/>
        <v>0.90306428571428554</v>
      </c>
      <c r="FT178" s="4">
        <f t="shared" si="46"/>
        <v>5.4428571428571434E-3</v>
      </c>
      <c r="FU178" s="1" t="e" cm="1">
        <f t="array" aca="1" ref="FU178" ca="1">CONCATENATE(INDIRECT(ADDRESS(1,MATCH(_xlfn.MINIFS(B178:FO178,metrics.est,"MAE"),B178:FO178,0)+1)), ", ", INDIRECT(ADDRESS(2,MATCH(_xlfn.MINIFS(B178:FO178,metrics.est,"MAE"),B178:FO178,0)+1)))</f>
        <v>#NAME?</v>
      </c>
      <c r="FV178" s="1" t="e" cm="1">
        <f t="array" aca="1" ref="FV178" ca="1">CONCATENATE(INDIRECT(ADDRESS(1,MATCH(_xlfn.MINIFS(B178:FO178,metrics.est,"MSE"),B178:FO178,0)+1)), ", ", INDIRECT(ADDRESS(2,MATCH(_xlfn.MINIFS(B178:FO178,metrics.est,"MSE"),B178:FO178,0)+1)))</f>
        <v>#NAME?</v>
      </c>
      <c r="FW178" s="1" t="e" cm="1">
        <f t="array" aca="1" ref="FW178" ca="1">CONCATENATE(INDIRECT(ADDRESS(1,MATCH(_xlfn.MAXIFS(B178:FO178,metrics.est,"R"),B178:FO178,0)+1)), ", ", INDIRECT(ADDRESS(2,MATCH(_xlfn.MAXIFS(B178:FO178,metrics.est,"R"),B178:FO178,0)+1)))</f>
        <v>#NAME?</v>
      </c>
      <c r="FX178" s="1" t="e" cm="1">
        <f t="array" aca="1" ref="FX178" ca="1">CONCATENATE(INDIRECT(ADDRESS(1,MATCH(_xlfn.MAXIFS(B178:FO178,metrics.est,"Coverage"),B178:FO178,0)+1)), ", ", INDIRECT(ADDRESS(2,MATCH(_xlfn.MAXIFS(B178:FO178,metrics.est,"Coverage"),B178:FO178,0)+1)))</f>
        <v>#NAME?</v>
      </c>
      <c r="FY178" s="1" t="e" cm="1">
        <f t="array" aca="1" ref="FY178" ca="1">CONCATENATE(INDIRECT(ADDRESS(1,MATCH(_xlfn.MINIFS(B178:FO178,metrics.est,"Time"),B178:FO178,0)+1)), ", ", INDIRECT(ADDRESS(2,MATCH(_xlfn.MINIFS(B178:FO178,metrics.est,"Time"),B178:FO178,0)+1)))</f>
        <v>#NAME?</v>
      </c>
    </row>
    <row r="179" spans="1:181" x14ac:dyDescent="0.3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>
        <v>0.73429999999999995</v>
      </c>
      <c r="BP179" s="5">
        <v>0.91769999999999996</v>
      </c>
      <c r="BQ179" s="5">
        <v>0.1024</v>
      </c>
      <c r="BR179" s="5">
        <v>0.7218</v>
      </c>
      <c r="BS179" s="5">
        <v>2E-3</v>
      </c>
      <c r="BT179" s="4">
        <v>0.59970000000000001</v>
      </c>
      <c r="BU179" s="4">
        <v>0.62770000000000004</v>
      </c>
      <c r="BV179" s="4">
        <v>0.24310000000000001</v>
      </c>
      <c r="BW179" s="4">
        <v>0.93430000000000002</v>
      </c>
      <c r="BX179" s="4">
        <v>1.0500000000000001E-2</v>
      </c>
      <c r="BY179" s="5">
        <v>0.60440000000000005</v>
      </c>
      <c r="BZ179" s="5">
        <v>0.64270000000000005</v>
      </c>
      <c r="CA179" s="5">
        <v>0.25519999999999998</v>
      </c>
      <c r="CB179" s="5">
        <v>0.91849999999999998</v>
      </c>
      <c r="CC179" s="5">
        <v>1.2800000000000001E-2</v>
      </c>
      <c r="CD179" s="4">
        <v>0.61240000000000006</v>
      </c>
      <c r="CE179" s="4">
        <v>0.65720000000000001</v>
      </c>
      <c r="CF179" s="4">
        <v>0.2392</v>
      </c>
      <c r="CG179" s="4">
        <v>0.89959999999999996</v>
      </c>
      <c r="CH179" s="4">
        <v>9.1000000000000004E-3</v>
      </c>
      <c r="CI179" s="5">
        <v>0.62890000000000001</v>
      </c>
      <c r="CJ179" s="5">
        <v>0.69220000000000004</v>
      </c>
      <c r="CK179" s="5">
        <v>0.2084</v>
      </c>
      <c r="CL179" s="5">
        <v>0.85840000000000005</v>
      </c>
      <c r="CM179" s="5">
        <v>5.8999999999999999E-3</v>
      </c>
      <c r="CN179" s="4">
        <v>0.73709999999999998</v>
      </c>
      <c r="CO179" s="4">
        <v>0.92310000000000003</v>
      </c>
      <c r="CP179" s="4">
        <v>0.11219999999999999</v>
      </c>
      <c r="CQ179" s="4">
        <v>0.72240000000000004</v>
      </c>
      <c r="CR179" s="4">
        <v>1.8E-3</v>
      </c>
      <c r="CS179" s="5">
        <v>0.60350000000000004</v>
      </c>
      <c r="CT179" s="5">
        <v>0.63519999999999999</v>
      </c>
      <c r="CU179" s="5">
        <v>0.2409</v>
      </c>
      <c r="CV179" s="5">
        <v>0.93049999999999999</v>
      </c>
      <c r="CW179" s="5">
        <v>8.6E-3</v>
      </c>
      <c r="CX179" s="4">
        <v>0.60760000000000003</v>
      </c>
      <c r="CY179" s="4">
        <v>0.64449999999999996</v>
      </c>
      <c r="CZ179" s="4">
        <v>0.25409999999999999</v>
      </c>
      <c r="DA179" s="4">
        <v>0.91779999999999995</v>
      </c>
      <c r="DB179" s="4">
        <v>9.9000000000000008E-3</v>
      </c>
      <c r="DC179" s="5">
        <v>0.61160000000000003</v>
      </c>
      <c r="DD179" s="5">
        <v>0.65500000000000003</v>
      </c>
      <c r="DE179" s="5">
        <v>0.2462</v>
      </c>
      <c r="DF179" s="5">
        <v>0.89859999999999995</v>
      </c>
      <c r="DG179" s="5">
        <v>7.7999999999999996E-3</v>
      </c>
      <c r="DH179" s="4">
        <v>0.62849999999999995</v>
      </c>
      <c r="DI179" s="4">
        <v>0.69210000000000005</v>
      </c>
      <c r="DJ179" s="4">
        <v>0.2019</v>
      </c>
      <c r="DK179" s="4">
        <v>0.85680000000000001</v>
      </c>
      <c r="DL179" s="4">
        <v>4.8999999999999998E-3</v>
      </c>
      <c r="DM179" s="5">
        <v>0.73380000000000001</v>
      </c>
      <c r="DN179" s="5">
        <v>0.91679999999999995</v>
      </c>
      <c r="DO179" s="5">
        <v>0.1077</v>
      </c>
      <c r="DP179" s="5">
        <v>0.7228</v>
      </c>
      <c r="DQ179" s="5">
        <v>1.4E-3</v>
      </c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>
        <v>0.62870000000000004</v>
      </c>
      <c r="EH179" s="5">
        <v>0.69130000000000003</v>
      </c>
      <c r="EI179" s="5">
        <v>0.20519999999999999</v>
      </c>
      <c r="EJ179" s="5">
        <v>0.85750000000000004</v>
      </c>
      <c r="EK179" s="5">
        <v>4.1000000000000003E-3</v>
      </c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>
        <v>0.62939999999999996</v>
      </c>
      <c r="FG179" s="4">
        <v>0.69299999999999995</v>
      </c>
      <c r="FH179" s="4">
        <v>0.20319999999999999</v>
      </c>
      <c r="FI179" s="4">
        <v>0.85770000000000002</v>
      </c>
      <c r="FJ179" s="4">
        <v>2.8999999999999998E-3</v>
      </c>
      <c r="FK179" s="5"/>
      <c r="FL179" s="5"/>
      <c r="FM179" s="5"/>
      <c r="FN179" s="5"/>
      <c r="FO179" s="5"/>
      <c r="FP179" s="4">
        <f t="shared" ref="FP179:FP180" si="47">AVERAGEIFS(B179:FO179,metrics.est,"MAE")</f>
        <v>0.63233928571428566</v>
      </c>
      <c r="FQ179" s="4">
        <f t="shared" ref="FQ179:FQ180" si="48">AVERAGEIFS(B179:FO179,metrics.est,"MSE")</f>
        <v>0.69886071428571428</v>
      </c>
      <c r="FR179" s="4">
        <f t="shared" ref="FR179:FR180" si="49">AVERAGEIFS(B179:FO179,metrics.est,"R")</f>
        <v>0.21495714285714287</v>
      </c>
      <c r="FS179" s="4">
        <f t="shared" ref="FS179:FS180" si="50">AVERAGEIFS(B179:FO179,metrics.est,"Coverage")</f>
        <v>0.87009642857142855</v>
      </c>
      <c r="FT179" s="4">
        <f t="shared" ref="FT179:FT180" si="51">AVERAGEIFS(B179:FO179,metrics.est,"Time")</f>
        <v>6.5607142857142852E-3</v>
      </c>
      <c r="FU179" s="1" t="e" cm="1">
        <f t="array" aca="1" ref="FU179" ca="1">CONCATENATE(INDIRECT(ADDRESS(1,MATCH(_xlfn.MINIFS(B179:FO179,metrics.est,"MAE"),B179:FO179,0)+1)), ", ", INDIRECT(ADDRESS(2,MATCH(_xlfn.MINIFS(B179:FO179,metrics.est,"MAE"),B179:FO179,0)+1)))</f>
        <v>#NAME?</v>
      </c>
      <c r="FV179" s="1" t="e" cm="1">
        <f t="array" aca="1" ref="FV179" ca="1">CONCATENATE(INDIRECT(ADDRESS(1,MATCH(_xlfn.MINIFS(B179:FO179,metrics.est,"MSE"),B179:FO179,0)+1)), ", ", INDIRECT(ADDRESS(2,MATCH(_xlfn.MINIFS(B179:FO179,metrics.est,"MSE"),B179:FO179,0)+1)))</f>
        <v>#NAME?</v>
      </c>
      <c r="FW179" s="1" t="e" cm="1">
        <f t="array" aca="1" ref="FW179" ca="1">CONCATENATE(INDIRECT(ADDRESS(1,MATCH(_xlfn.MAXIFS(B179:FO179,metrics.est,"R"),B179:FO179,0)+1)), ", ", INDIRECT(ADDRESS(2,MATCH(_xlfn.MAXIFS(B179:FO179,metrics.est,"R"),B179:FO179,0)+1)))</f>
        <v>#NAME?</v>
      </c>
      <c r="FX179" s="1" t="e" cm="1">
        <f t="array" aca="1" ref="FX179" ca="1">CONCATENATE(INDIRECT(ADDRESS(1,MATCH(_xlfn.MAXIFS(B179:FO179,metrics.est,"Coverage"),B179:FO179,0)+1)), ", ", INDIRECT(ADDRESS(2,MATCH(_xlfn.MAXIFS(B179:FO179,metrics.est,"Coverage"),B179:FO179,0)+1)))</f>
        <v>#NAME?</v>
      </c>
      <c r="FY179" s="1" t="e" cm="1">
        <f t="array" aca="1" ref="FY179" ca="1">CONCATENATE(INDIRECT(ADDRESS(1,MATCH(_xlfn.MINIFS(B179:FO179,metrics.est,"Time"),B179:FO179,0)+1)), ", ", INDIRECT(ADDRESS(2,MATCH(_xlfn.MINIFS(B179:FO179,metrics.est,"Time"),B179:FO179,0)+1)))</f>
        <v>#NAME?</v>
      </c>
    </row>
    <row r="180" spans="1:181" x14ac:dyDescent="0.3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>
        <v>0.71950000000000003</v>
      </c>
      <c r="BP180" s="5">
        <v>0.93530000000000002</v>
      </c>
      <c r="BQ180" s="5">
        <v>0.1472</v>
      </c>
      <c r="BR180" s="5">
        <v>0.80379999999999996</v>
      </c>
      <c r="BS180" s="5">
        <v>1.8E-3</v>
      </c>
      <c r="BT180" s="4">
        <v>0.61980000000000002</v>
      </c>
      <c r="BU180" s="4">
        <v>0.68169999999999997</v>
      </c>
      <c r="BV180" s="4">
        <v>0.2235</v>
      </c>
      <c r="BW180" s="4">
        <v>0.97640000000000005</v>
      </c>
      <c r="BX180" s="4">
        <v>9.1999999999999998E-3</v>
      </c>
      <c r="BY180" s="5">
        <v>0.62419999999999998</v>
      </c>
      <c r="BZ180" s="5">
        <v>0.69479999999999997</v>
      </c>
      <c r="CA180" s="5">
        <v>0.24129999999999999</v>
      </c>
      <c r="CB180" s="5">
        <v>0.96379999999999999</v>
      </c>
      <c r="CC180" s="5">
        <v>1.17E-2</v>
      </c>
      <c r="CD180" s="4">
        <v>0.63219999999999998</v>
      </c>
      <c r="CE180" s="4">
        <v>0.71179999999999999</v>
      </c>
      <c r="CF180" s="4">
        <v>0.2321</v>
      </c>
      <c r="CG180" s="4">
        <v>0.94869999999999999</v>
      </c>
      <c r="CH180" s="4">
        <v>8.3999999999999995E-3</v>
      </c>
      <c r="CI180" s="5">
        <v>0.64900000000000002</v>
      </c>
      <c r="CJ180" s="5">
        <v>0.75490000000000002</v>
      </c>
      <c r="CK180" s="5">
        <v>0.2072</v>
      </c>
      <c r="CL180" s="5">
        <v>0.91800000000000004</v>
      </c>
      <c r="CM180" s="5">
        <v>5.3E-3</v>
      </c>
      <c r="CN180" s="4">
        <v>0.72230000000000005</v>
      </c>
      <c r="CO180" s="4">
        <v>0.93989999999999996</v>
      </c>
      <c r="CP180" s="4">
        <v>0.14699999999999999</v>
      </c>
      <c r="CQ180" s="4">
        <v>0.80389999999999995</v>
      </c>
      <c r="CR180" s="4">
        <v>1.8E-3</v>
      </c>
      <c r="CS180" s="5">
        <v>0.62390000000000001</v>
      </c>
      <c r="CT180" s="5">
        <v>0.68740000000000001</v>
      </c>
      <c r="CU180" s="5">
        <v>0.224</v>
      </c>
      <c r="CV180" s="5">
        <v>0.9738</v>
      </c>
      <c r="CW180" s="5">
        <v>7.7999999999999996E-3</v>
      </c>
      <c r="CX180" s="4">
        <v>0.62680000000000002</v>
      </c>
      <c r="CY180" s="4">
        <v>0.69699999999999995</v>
      </c>
      <c r="CZ180" s="4">
        <v>0.2369</v>
      </c>
      <c r="DA180" s="4">
        <v>0.96350000000000002</v>
      </c>
      <c r="DB180" s="4">
        <v>9.7000000000000003E-3</v>
      </c>
      <c r="DC180" s="5">
        <v>0.63180000000000003</v>
      </c>
      <c r="DD180" s="5">
        <v>0.71030000000000004</v>
      </c>
      <c r="DE180" s="5">
        <v>0.2402</v>
      </c>
      <c r="DF180" s="5">
        <v>0.94699999999999995</v>
      </c>
      <c r="DG180" s="5">
        <v>7.1000000000000004E-3</v>
      </c>
      <c r="DH180" s="4">
        <v>0.64870000000000005</v>
      </c>
      <c r="DI180" s="4">
        <v>0.75409999999999999</v>
      </c>
      <c r="DJ180" s="4">
        <v>0.2079</v>
      </c>
      <c r="DK180" s="4">
        <v>0.91779999999999995</v>
      </c>
      <c r="DL180" s="4">
        <v>4.7999999999999996E-3</v>
      </c>
      <c r="DM180" s="5">
        <v>0.71909999999999996</v>
      </c>
      <c r="DN180" s="5">
        <v>0.93269999999999997</v>
      </c>
      <c r="DO180" s="5">
        <v>0.14610000000000001</v>
      </c>
      <c r="DP180" s="5">
        <v>0.80500000000000005</v>
      </c>
      <c r="DQ180" s="5">
        <v>1.2999999999999999E-3</v>
      </c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>
        <v>0.64929999999999999</v>
      </c>
      <c r="EH180" s="5">
        <v>0.75409999999999999</v>
      </c>
      <c r="EI180" s="5">
        <v>0.20630000000000001</v>
      </c>
      <c r="EJ180" s="5">
        <v>0.91779999999999995</v>
      </c>
      <c r="EK180" s="5">
        <v>3.8999999999999998E-3</v>
      </c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>
        <v>0.64939999999999998</v>
      </c>
      <c r="FG180" s="4">
        <v>0.75429999999999997</v>
      </c>
      <c r="FH180" s="4">
        <v>0.20530000000000001</v>
      </c>
      <c r="FI180" s="4">
        <v>0.91859999999999997</v>
      </c>
      <c r="FJ180" s="4">
        <v>2.5000000000000001E-3</v>
      </c>
      <c r="FK180" s="5"/>
      <c r="FL180" s="5"/>
      <c r="FM180" s="5"/>
      <c r="FN180" s="5"/>
      <c r="FO180" s="5"/>
      <c r="FP180" s="4">
        <f t="shared" si="47"/>
        <v>0.64649642857142864</v>
      </c>
      <c r="FQ180" s="4">
        <f t="shared" si="48"/>
        <v>0.74792500000000017</v>
      </c>
      <c r="FR180" s="4">
        <f t="shared" si="49"/>
        <v>0.21481785714285717</v>
      </c>
      <c r="FS180" s="4">
        <f t="shared" si="50"/>
        <v>0.92561071428571429</v>
      </c>
      <c r="FT180" s="4">
        <f t="shared" si="51"/>
        <v>6.1035714285714287E-3</v>
      </c>
      <c r="FU180" s="1" t="e" cm="1">
        <f t="array" aca="1" ref="FU180" ca="1">CONCATENATE(INDIRECT(ADDRESS(1,MATCH(_xlfn.MINIFS(B180:FO180,metrics.est,"MAE"),B180:FO180,0)+1)), ", ", INDIRECT(ADDRESS(2,MATCH(_xlfn.MINIFS(B180:FO180,metrics.est,"MAE"),B180:FO180,0)+1)))</f>
        <v>#NAME?</v>
      </c>
      <c r="FV180" s="1" t="e" cm="1">
        <f t="array" aca="1" ref="FV180" ca="1">CONCATENATE(INDIRECT(ADDRESS(1,MATCH(_xlfn.MINIFS(B180:FO180,metrics.est,"MSE"),B180:FO180,0)+1)), ", ", INDIRECT(ADDRESS(2,MATCH(_xlfn.MINIFS(B180:FO180,metrics.est,"MSE"),B180:FO180,0)+1)))</f>
        <v>#NAME?</v>
      </c>
      <c r="FW180" s="1" t="e" cm="1">
        <f t="array" aca="1" ref="FW180" ca="1">CONCATENATE(INDIRECT(ADDRESS(1,MATCH(_xlfn.MAXIFS(B180:FO180,metrics.est,"R"),B180:FO180,0)+1)), ", ", INDIRECT(ADDRESS(2,MATCH(_xlfn.MAXIFS(B180:FO180,metrics.est,"R"),B180:FO180,0)+1)))</f>
        <v>#NAME?</v>
      </c>
      <c r="FX180" s="1" t="e" cm="1">
        <f t="array" aca="1" ref="FX180" ca="1">CONCATENATE(INDIRECT(ADDRESS(1,MATCH(_xlfn.MAXIFS(B180:FO180,metrics.est,"Coverage"),B180:FO180,0)+1)), ", ", INDIRECT(ADDRESS(2,MATCH(_xlfn.MAXIFS(B180:FO180,metrics.est,"Coverage"),B180:FO180,0)+1)))</f>
        <v>#NAME?</v>
      </c>
      <c r="FY180" s="1" t="e" cm="1">
        <f t="array" aca="1" ref="FY180" ca="1">CONCATENATE(INDIRECT(ADDRESS(1,MATCH(_xlfn.MINIFS(B180:FO180,metrics.est,"Time"),B180:FO180,0)+1)), ", ", INDIRECT(ADDRESS(2,MATCH(_xlfn.MINIFS(B180:FO180,metrics.est,"Time"),B180:FO180,0)+1)))</f>
        <v>#NAME?</v>
      </c>
    </row>
    <row r="181" spans="1:181" x14ac:dyDescent="0.3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>
        <v>0.6764</v>
      </c>
      <c r="BP181" s="5">
        <v>0.81040000000000001</v>
      </c>
      <c r="BQ181" s="5">
        <v>0.16950000000000001</v>
      </c>
      <c r="BR181" s="5">
        <v>0.72919999999999996</v>
      </c>
      <c r="BS181" s="5">
        <v>1.6999999999999999E-3</v>
      </c>
      <c r="BT181" s="4">
        <v>0.61639999999999995</v>
      </c>
      <c r="BU181" s="4">
        <v>0.66749999999999998</v>
      </c>
      <c r="BV181" s="4">
        <v>0.21379999999999999</v>
      </c>
      <c r="BW181" s="4">
        <v>0.97399999999999998</v>
      </c>
      <c r="BX181" s="4">
        <v>7.7999999999999996E-3</v>
      </c>
      <c r="BY181" s="5">
        <v>0.62029999999999996</v>
      </c>
      <c r="BZ181" s="5">
        <v>0.67969999999999997</v>
      </c>
      <c r="CA181" s="5">
        <v>0.2321</v>
      </c>
      <c r="CB181" s="5">
        <v>0.95930000000000004</v>
      </c>
      <c r="CC181" s="5">
        <v>9.7000000000000003E-3</v>
      </c>
      <c r="CD181" s="4">
        <v>0.627</v>
      </c>
      <c r="CE181" s="4">
        <v>0.69289999999999996</v>
      </c>
      <c r="CF181" s="4">
        <v>0.23050000000000001</v>
      </c>
      <c r="CG181" s="4">
        <v>0.93869999999999998</v>
      </c>
      <c r="CH181" s="4">
        <v>7.4999999999999997E-3</v>
      </c>
      <c r="CI181" s="5">
        <v>0.6351</v>
      </c>
      <c r="CJ181" s="5">
        <v>0.71260000000000001</v>
      </c>
      <c r="CK181" s="5">
        <v>0.2228</v>
      </c>
      <c r="CL181" s="5">
        <v>0.88890000000000002</v>
      </c>
      <c r="CM181" s="5">
        <v>4.7999999999999996E-3</v>
      </c>
      <c r="CN181" s="4">
        <v>0.67979999999999996</v>
      </c>
      <c r="CO181" s="4">
        <v>0.8155</v>
      </c>
      <c r="CP181" s="4">
        <v>0.17330000000000001</v>
      </c>
      <c r="CQ181" s="4">
        <v>0.73029999999999995</v>
      </c>
      <c r="CR181" s="4">
        <v>1.6000000000000001E-3</v>
      </c>
      <c r="CS181" s="5">
        <v>0.62080000000000002</v>
      </c>
      <c r="CT181" s="5">
        <v>0.67459999999999998</v>
      </c>
      <c r="CU181" s="5">
        <v>0.21629999999999999</v>
      </c>
      <c r="CV181" s="5">
        <v>0.97170000000000001</v>
      </c>
      <c r="CW181" s="5">
        <v>6.4000000000000003E-3</v>
      </c>
      <c r="CX181" s="4">
        <v>0.62290000000000001</v>
      </c>
      <c r="CY181" s="4">
        <v>0.68189999999999995</v>
      </c>
      <c r="CZ181" s="4">
        <v>0.2303</v>
      </c>
      <c r="DA181" s="4">
        <v>0.95909999999999995</v>
      </c>
      <c r="DB181" s="4">
        <v>8.6E-3</v>
      </c>
      <c r="DC181" s="5">
        <v>0.62629999999999997</v>
      </c>
      <c r="DD181" s="5">
        <v>0.69120000000000004</v>
      </c>
      <c r="DE181" s="5">
        <v>0.2364</v>
      </c>
      <c r="DF181" s="5">
        <v>0.93700000000000006</v>
      </c>
      <c r="DG181" s="5">
        <v>6.3E-3</v>
      </c>
      <c r="DH181" s="4">
        <v>0.63570000000000004</v>
      </c>
      <c r="DI181" s="4">
        <v>0.71519999999999995</v>
      </c>
      <c r="DJ181" s="4">
        <v>0.2198</v>
      </c>
      <c r="DK181" s="4">
        <v>0.8891</v>
      </c>
      <c r="DL181" s="4">
        <v>4.4999999999999997E-3</v>
      </c>
      <c r="DM181" s="5">
        <v>0.67689999999999995</v>
      </c>
      <c r="DN181" s="5">
        <v>0.8115</v>
      </c>
      <c r="DO181" s="5">
        <v>0.17069999999999999</v>
      </c>
      <c r="DP181" s="5">
        <v>0.73070000000000002</v>
      </c>
      <c r="DQ181" s="5">
        <v>1.1999999999999999E-3</v>
      </c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>
        <v>0.63600000000000001</v>
      </c>
      <c r="EH181" s="5">
        <v>0.71440000000000003</v>
      </c>
      <c r="EI181" s="5">
        <v>0.2198</v>
      </c>
      <c r="EJ181" s="5">
        <v>0.88939999999999997</v>
      </c>
      <c r="EK181" s="5">
        <v>3.5999999999999999E-3</v>
      </c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>
        <v>0.6361</v>
      </c>
      <c r="FG181" s="4">
        <v>0.7147</v>
      </c>
      <c r="FH181" s="4">
        <v>0.21890000000000001</v>
      </c>
      <c r="FI181" s="4">
        <v>0.88990000000000002</v>
      </c>
      <c r="FJ181" s="4">
        <v>2.0999999999999999E-3</v>
      </c>
      <c r="FK181" s="5"/>
      <c r="FL181" s="5"/>
      <c r="FM181" s="5"/>
      <c r="FN181" s="5"/>
      <c r="FO181" s="5"/>
      <c r="FP181" s="4">
        <f t="shared" ref="FP181:FP182" si="52">AVERAGEIFS(B181:FO181,metrics.est,"MAE")</f>
        <v>0.6340285714285715</v>
      </c>
      <c r="FQ181" s="4">
        <f t="shared" ref="FQ181:FQ182" si="53">AVERAGEIFS(B181:FO181,metrics.est,"MSE")</f>
        <v>0.70908928571428587</v>
      </c>
      <c r="FR181" s="4">
        <f t="shared" ref="FR181:FR182" si="54">AVERAGEIFS(B181:FO181,metrics.est,"R")</f>
        <v>0.21801071428571431</v>
      </c>
      <c r="FS181" s="4">
        <f t="shared" ref="FS181:FS182" si="55">AVERAGEIFS(B181:FO181,metrics.est,"Coverage")</f>
        <v>0.90306428571428554</v>
      </c>
      <c r="FT181" s="4">
        <f t="shared" ref="FT181:FT182" si="56">AVERAGEIFS(B181:FO181,metrics.est,"Time")</f>
        <v>5.3892857142857145E-3</v>
      </c>
      <c r="FU181" s="1" t="e" cm="1">
        <f t="array" aca="1" ref="FU181" ca="1">CONCATENATE(INDIRECT(ADDRESS(1,MATCH(_xlfn.MINIFS(B181:FO181,metrics.est,"MAE"),B181:FO181,0)+1)), ", ", INDIRECT(ADDRESS(2,MATCH(_xlfn.MINIFS(B181:FO181,metrics.est,"MAE"),B181:FO181,0)+1)))</f>
        <v>#NAME?</v>
      </c>
      <c r="FV181" s="1" t="e" cm="1">
        <f t="array" aca="1" ref="FV181" ca="1">CONCATENATE(INDIRECT(ADDRESS(1,MATCH(_xlfn.MINIFS(B181:FO181,metrics.est,"MSE"),B181:FO181,0)+1)), ", ", INDIRECT(ADDRESS(2,MATCH(_xlfn.MINIFS(B181:FO181,metrics.est,"MSE"),B181:FO181,0)+1)))</f>
        <v>#NAME?</v>
      </c>
      <c r="FW181" s="1" t="e" cm="1">
        <f t="array" aca="1" ref="FW181" ca="1">CONCATENATE(INDIRECT(ADDRESS(1,MATCH(_xlfn.MAXIFS(B181:FO181,metrics.est,"R"),B181:FO181,0)+1)), ", ", INDIRECT(ADDRESS(2,MATCH(_xlfn.MAXIFS(B181:FO181,metrics.est,"R"),B181:FO181,0)+1)))</f>
        <v>#NAME?</v>
      </c>
      <c r="FX181" s="1" t="e" cm="1">
        <f t="array" aca="1" ref="FX181" ca="1">CONCATENATE(INDIRECT(ADDRESS(1,MATCH(_xlfn.MAXIFS(B181:FO181,metrics.est,"Coverage"),B181:FO181,0)+1)), ", ", INDIRECT(ADDRESS(2,MATCH(_xlfn.MAXIFS(B181:FO181,metrics.est,"Coverage"),B181:FO181,0)+1)))</f>
        <v>#NAME?</v>
      </c>
      <c r="FY181" s="1" t="e" cm="1">
        <f t="array" aca="1" ref="FY181" ca="1">CONCATENATE(INDIRECT(ADDRESS(1,MATCH(_xlfn.MINIFS(B181:FO181,metrics.est,"Time"),B181:FO181,0)+1)), ", ", INDIRECT(ADDRESS(2,MATCH(_xlfn.MINIFS(B181:FO181,metrics.est,"Time"),B181:FO181,0)+1)))</f>
        <v>#NAME?</v>
      </c>
    </row>
    <row r="182" spans="1:181" x14ac:dyDescent="0.3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0.64438000000000006</v>
      </c>
      <c r="FQ182" s="4">
        <f t="shared" si="53"/>
        <v>0.73415999999999992</v>
      </c>
      <c r="FR182" s="4">
        <f t="shared" si="54"/>
        <v>0.20550000000000002</v>
      </c>
      <c r="FS182" s="4">
        <f t="shared" si="55"/>
        <v>0.92151999999999989</v>
      </c>
      <c r="FT182" s="4">
        <f t="shared" si="56"/>
        <v>5.9199999999999999E-3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#NAME?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#NAME?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#NAME?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#NAME?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#NAME?</v>
      </c>
    </row>
    <row r="183" spans="1:181" x14ac:dyDescent="0.3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0.64641999999999999</v>
      </c>
      <c r="FQ183" s="4">
        <f t="shared" ref="FQ183" si="58">AVERAGEIFS(B183:FO183,metrics.est,"MSE")</f>
        <v>0.7466600000000001</v>
      </c>
      <c r="FR183" s="4">
        <f t="shared" ref="FR183" si="59">AVERAGEIFS(B183:FO183,metrics.est,"R")</f>
        <v>0.21561999999999998</v>
      </c>
      <c r="FS183" s="4">
        <f t="shared" ref="FS183" si="60">AVERAGEIFS(B183:FO183,metrics.est,"Coverage")</f>
        <v>0.92151999999999989</v>
      </c>
      <c r="FT183" s="4">
        <f t="shared" ref="FT183" si="61">AVERAGEIFS(B183:FO183,metrics.est,"Time")</f>
        <v>5.64E-3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#NAME?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#NAME?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#NAME?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#NAME?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#NAME?</v>
      </c>
    </row>
    <row r="184" spans="1:181" x14ac:dyDescent="0.3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>
        <v>0.69569999999999999</v>
      </c>
      <c r="BP184" s="5">
        <v>0.84370000000000001</v>
      </c>
      <c r="BQ184" s="5">
        <v>0.13780000000000001</v>
      </c>
      <c r="BR184" s="5">
        <v>0.72919999999999996</v>
      </c>
      <c r="BS184" s="5">
        <v>1.6999999999999999E-3</v>
      </c>
      <c r="BT184" s="4">
        <v>0.61709999999999998</v>
      </c>
      <c r="BU184" s="4">
        <v>0.66830000000000001</v>
      </c>
      <c r="BV184" s="4">
        <v>0.22090000000000001</v>
      </c>
      <c r="BW184" s="4">
        <v>0.97399999999999998</v>
      </c>
      <c r="BX184" s="4">
        <v>8.0999999999999996E-3</v>
      </c>
      <c r="BY184" s="5">
        <v>0.62209999999999999</v>
      </c>
      <c r="BZ184" s="5">
        <v>0.68279999999999996</v>
      </c>
      <c r="CA184" s="5">
        <v>0.23749999999999999</v>
      </c>
      <c r="CB184" s="5">
        <v>0.95930000000000004</v>
      </c>
      <c r="CC184" s="5">
        <v>9.1999999999999998E-3</v>
      </c>
      <c r="CD184" s="4">
        <v>0.62839999999999996</v>
      </c>
      <c r="CE184" s="4">
        <v>0.69520000000000004</v>
      </c>
      <c r="CF184" s="4">
        <v>0.23480000000000001</v>
      </c>
      <c r="CG184" s="4">
        <v>0.93869999999999998</v>
      </c>
      <c r="CH184" s="4">
        <v>7.3000000000000001E-3</v>
      </c>
      <c r="CI184" s="5">
        <v>0.63670000000000004</v>
      </c>
      <c r="CJ184" s="5">
        <v>0.71519999999999995</v>
      </c>
      <c r="CK184" s="5">
        <v>0.22259999999999999</v>
      </c>
      <c r="CL184" s="5">
        <v>0.88890000000000002</v>
      </c>
      <c r="CM184" s="5">
        <v>4.7000000000000002E-3</v>
      </c>
      <c r="CN184" s="4">
        <v>0.70009999999999994</v>
      </c>
      <c r="CO184" s="4">
        <v>0.85050000000000003</v>
      </c>
      <c r="CP184" s="4">
        <v>0.1406</v>
      </c>
      <c r="CQ184" s="4">
        <v>0.73029999999999995</v>
      </c>
      <c r="CR184" s="4">
        <v>1.6000000000000001E-3</v>
      </c>
      <c r="CS184" s="5">
        <v>0.62229999999999996</v>
      </c>
      <c r="CT184" s="5">
        <v>0.67789999999999995</v>
      </c>
      <c r="CU184" s="5">
        <v>0.2225</v>
      </c>
      <c r="CV184" s="5">
        <v>0.97170000000000001</v>
      </c>
      <c r="CW184" s="5">
        <v>6.1000000000000004E-3</v>
      </c>
      <c r="CX184" s="4">
        <v>0.62419999999999998</v>
      </c>
      <c r="CY184" s="4">
        <v>0.68259999999999998</v>
      </c>
      <c r="CZ184" s="4">
        <v>0.23580000000000001</v>
      </c>
      <c r="DA184" s="4">
        <v>0.95909999999999995</v>
      </c>
      <c r="DB184" s="4">
        <v>8.3999999999999995E-3</v>
      </c>
      <c r="DC184" s="5">
        <v>0.62739999999999996</v>
      </c>
      <c r="DD184" s="5">
        <v>0.69220000000000004</v>
      </c>
      <c r="DE184" s="5">
        <v>0.2419</v>
      </c>
      <c r="DF184" s="5">
        <v>0.93700000000000006</v>
      </c>
      <c r="DG184" s="5">
        <v>6.4000000000000003E-3</v>
      </c>
      <c r="DH184" s="4">
        <v>0.63649999999999995</v>
      </c>
      <c r="DI184" s="4">
        <v>0.71579999999999999</v>
      </c>
      <c r="DJ184" s="4">
        <v>0.22090000000000001</v>
      </c>
      <c r="DK184" s="4">
        <v>0.8891</v>
      </c>
      <c r="DL184" s="4">
        <v>4.4000000000000003E-3</v>
      </c>
      <c r="DM184" s="5">
        <v>0.69540000000000002</v>
      </c>
      <c r="DN184" s="5">
        <v>0.84389999999999998</v>
      </c>
      <c r="DO184" s="5">
        <v>0.13819999999999999</v>
      </c>
      <c r="DP184" s="5">
        <v>0.73070000000000002</v>
      </c>
      <c r="DQ184" s="5">
        <v>1.1999999999999999E-3</v>
      </c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>
        <v>0.63719999999999999</v>
      </c>
      <c r="EH184" s="5">
        <v>0.71609999999999996</v>
      </c>
      <c r="EI184" s="5">
        <v>0.2203</v>
      </c>
      <c r="EJ184" s="5">
        <v>0.88939999999999997</v>
      </c>
      <c r="EK184" s="5">
        <v>3.5000000000000001E-3</v>
      </c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>
        <v>0.63729999999999998</v>
      </c>
      <c r="FG184" s="4">
        <v>0.71579999999999999</v>
      </c>
      <c r="FH184" s="4">
        <v>0.21890000000000001</v>
      </c>
      <c r="FI184" s="4">
        <v>0.88990000000000002</v>
      </c>
      <c r="FJ184" s="4">
        <v>3.3999999999999998E-3</v>
      </c>
      <c r="FK184" s="5"/>
      <c r="FL184" s="5"/>
      <c r="FM184" s="5"/>
      <c r="FN184" s="5"/>
      <c r="FO184" s="5"/>
      <c r="FP184" s="4">
        <f t="shared" si="41"/>
        <v>0.6379999999999999</v>
      </c>
      <c r="FQ184" s="4">
        <f t="shared" si="37"/>
        <v>0.71549285714285749</v>
      </c>
      <c r="FR184" s="4">
        <f t="shared" si="38"/>
        <v>0.2170607142857143</v>
      </c>
      <c r="FS184" s="4">
        <f t="shared" si="39"/>
        <v>0.90306428571428554</v>
      </c>
      <c r="FT184" s="4">
        <f t="shared" si="40"/>
        <v>5.5214285714285704E-3</v>
      </c>
      <c r="FU184" s="1" t="e" cm="1">
        <f t="array" aca="1" ref="FU184" ca="1">CONCATENATE(INDIRECT(ADDRESS(1,MATCH(_xlfn.MINIFS(B184:FO184,metrics.est,"MAE"),B184:FO184,0)+1)), ", ", INDIRECT(ADDRESS(2,MATCH(_xlfn.MINIFS(B184:FO184,metrics.est,"MAE"),B184:FO184,0)+1)))</f>
        <v>#NAME?</v>
      </c>
      <c r="FV184" s="1" t="e" cm="1">
        <f t="array" aca="1" ref="FV184" ca="1">CONCATENATE(INDIRECT(ADDRESS(1,MATCH(_xlfn.MINIFS(B184:FO184,metrics.est,"MSE"),B184:FO184,0)+1)), ", ", INDIRECT(ADDRESS(2,MATCH(_xlfn.MINIFS(B184:FO184,metrics.est,"MSE"),B184:FO184,0)+1)))</f>
        <v>#NAME?</v>
      </c>
      <c r="FW184" s="1" t="e" cm="1">
        <f t="array" aca="1" ref="FW184" ca="1">CONCATENATE(INDIRECT(ADDRESS(1,MATCH(_xlfn.MAXIFS(B184:FO184,metrics.est,"R"),B184:FO184,0)+1)), ", ", INDIRECT(ADDRESS(2,MATCH(_xlfn.MAXIFS(B184:FO184,metrics.est,"R"),B184:FO184,0)+1)))</f>
        <v>#NAME?</v>
      </c>
      <c r="FX184" s="1" t="e" cm="1">
        <f t="array" aca="1" ref="FX184" ca="1">CONCATENATE(INDIRECT(ADDRESS(1,MATCH(_xlfn.MAXIFS(B184:FO184,metrics.est,"Coverage"),B184:FO184,0)+1)), ", ", INDIRECT(ADDRESS(2,MATCH(_xlfn.MAXIFS(B184:FO184,metrics.est,"Coverage"),B184:FO184,0)+1)))</f>
        <v>#NAME?</v>
      </c>
      <c r="FY184" s="1" t="e" cm="1">
        <f t="array" aca="1" ref="FY184" ca="1">CONCATENATE(INDIRECT(ADDRESS(1,MATCH(_xlfn.MINIFS(B184:FO184,metrics.est,"Time"),B184:FO184,0)+1)), ", ", INDIRECT(ADDRESS(2,MATCH(_xlfn.MINIFS(B184:FO184,metrics.est,"Time"),B184:FO184,0)+1)))</f>
        <v>#NAME?</v>
      </c>
    </row>
    <row r="185" spans="1:181" x14ac:dyDescent="0.3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>
        <v>0.69120000000000004</v>
      </c>
      <c r="BP185" s="5">
        <v>0.8528</v>
      </c>
      <c r="BQ185" s="5">
        <v>0.1714</v>
      </c>
      <c r="BR185" s="5">
        <v>0.80379999999999996</v>
      </c>
      <c r="BS185" s="5">
        <v>1.9E-3</v>
      </c>
      <c r="BT185" s="4">
        <v>0.62370000000000003</v>
      </c>
      <c r="BU185" s="4">
        <v>0.68320000000000003</v>
      </c>
      <c r="BV185" s="4">
        <v>0.20680000000000001</v>
      </c>
      <c r="BW185" s="4">
        <v>0.97640000000000005</v>
      </c>
      <c r="BX185" s="4">
        <v>9.5999999999999992E-3</v>
      </c>
      <c r="BY185" s="5">
        <v>0.62719999999999998</v>
      </c>
      <c r="BZ185" s="5">
        <v>0.69450000000000001</v>
      </c>
      <c r="CA185" s="5">
        <v>0.22720000000000001</v>
      </c>
      <c r="CB185" s="5">
        <v>0.96379999999999999</v>
      </c>
      <c r="CC185" s="5">
        <v>1.09E-2</v>
      </c>
      <c r="CD185" s="4">
        <v>0.63429999999999997</v>
      </c>
      <c r="CE185" s="4">
        <v>0.70920000000000005</v>
      </c>
      <c r="CF185" s="4">
        <v>0.22539999999999999</v>
      </c>
      <c r="CG185" s="4">
        <v>0.94869999999999999</v>
      </c>
      <c r="CH185" s="4">
        <v>8.3999999999999995E-3</v>
      </c>
      <c r="CI185" s="5">
        <v>0.6472</v>
      </c>
      <c r="CJ185" s="5">
        <v>0.74419999999999997</v>
      </c>
      <c r="CK185" s="5">
        <v>0.21579999999999999</v>
      </c>
      <c r="CL185" s="5">
        <v>0.91800000000000004</v>
      </c>
      <c r="CM185" s="5">
        <v>5.1999999999999998E-3</v>
      </c>
      <c r="CN185" s="4">
        <v>0.69450000000000001</v>
      </c>
      <c r="CO185" s="4">
        <v>0.85809999999999997</v>
      </c>
      <c r="CP185" s="4">
        <v>0.1704</v>
      </c>
      <c r="CQ185" s="4">
        <v>0.80389999999999995</v>
      </c>
      <c r="CR185" s="4">
        <v>1.6000000000000001E-3</v>
      </c>
      <c r="CS185" s="5">
        <v>0.62819999999999998</v>
      </c>
      <c r="CT185" s="5">
        <v>0.6905</v>
      </c>
      <c r="CU185" s="5">
        <v>0.2099</v>
      </c>
      <c r="CV185" s="5">
        <v>0.9738</v>
      </c>
      <c r="CW185" s="5">
        <v>7.1999999999999998E-3</v>
      </c>
      <c r="CX185" s="4">
        <v>0.62980000000000003</v>
      </c>
      <c r="CY185" s="4">
        <v>0.69630000000000003</v>
      </c>
      <c r="CZ185" s="4">
        <v>0.22459999999999999</v>
      </c>
      <c r="DA185" s="4">
        <v>0.96350000000000002</v>
      </c>
      <c r="DB185" s="4">
        <v>9.7999999999999997E-3</v>
      </c>
      <c r="DC185" s="5">
        <v>0.63360000000000005</v>
      </c>
      <c r="DD185" s="5">
        <v>0.70750000000000002</v>
      </c>
      <c r="DE185" s="5">
        <v>0.2316</v>
      </c>
      <c r="DF185" s="5">
        <v>0.94699999999999995</v>
      </c>
      <c r="DG185" s="5">
        <v>7.4999999999999997E-3</v>
      </c>
      <c r="DH185" s="4">
        <v>0.64729999999999999</v>
      </c>
      <c r="DI185" s="4">
        <v>0.74439999999999995</v>
      </c>
      <c r="DJ185" s="4">
        <v>0.2147</v>
      </c>
      <c r="DK185" s="4">
        <v>0.91779999999999995</v>
      </c>
      <c r="DL185" s="4">
        <v>5.1000000000000004E-3</v>
      </c>
      <c r="DM185" s="5">
        <v>0.69120000000000004</v>
      </c>
      <c r="DN185" s="5">
        <v>0.8528</v>
      </c>
      <c r="DO185" s="5">
        <v>0.16869999999999999</v>
      </c>
      <c r="DP185" s="5">
        <v>0.80500000000000005</v>
      </c>
      <c r="DQ185" s="5">
        <v>1.2999999999999999E-3</v>
      </c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>
        <v>0.64770000000000005</v>
      </c>
      <c r="EH185" s="5">
        <v>0.74419999999999997</v>
      </c>
      <c r="EI185" s="5">
        <v>0.21379999999999999</v>
      </c>
      <c r="EJ185" s="5">
        <v>0.91779999999999995</v>
      </c>
      <c r="EK185" s="5">
        <v>3.8999999999999998E-3</v>
      </c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>
        <v>0.64759999999999995</v>
      </c>
      <c r="FG185" s="4">
        <v>0.74409999999999998</v>
      </c>
      <c r="FH185" s="4">
        <v>0.21299999999999999</v>
      </c>
      <c r="FI185" s="4">
        <v>0.91859999999999997</v>
      </c>
      <c r="FJ185" s="4">
        <v>2.5999999999999999E-3</v>
      </c>
      <c r="FK185" s="5"/>
      <c r="FL185" s="5"/>
      <c r="FM185" s="5"/>
      <c r="FN185" s="5"/>
      <c r="FO185" s="5"/>
      <c r="FP185" s="4">
        <f t="shared" si="41"/>
        <v>0.64357500000000001</v>
      </c>
      <c r="FQ185" s="4">
        <f t="shared" si="37"/>
        <v>0.73286071428571409</v>
      </c>
      <c r="FR185" s="4">
        <f t="shared" si="38"/>
        <v>0.21311785714285714</v>
      </c>
      <c r="FS185" s="4">
        <f t="shared" si="39"/>
        <v>0.92561071428571429</v>
      </c>
      <c r="FT185" s="4">
        <f t="shared" si="40"/>
        <v>6.0892857142857129E-3</v>
      </c>
      <c r="FU185" s="1" t="e" cm="1">
        <f t="array" aca="1" ref="FU185" ca="1">CONCATENATE(INDIRECT(ADDRESS(1,MATCH(_xlfn.MINIFS(B185:FO185,metrics.est,"MAE"),B185:FO185,0)+1)), ", ", INDIRECT(ADDRESS(2,MATCH(_xlfn.MINIFS(B185:FO185,metrics.est,"MAE"),B185:FO185,0)+1)))</f>
        <v>#NAME?</v>
      </c>
      <c r="FV185" s="1" t="e" cm="1">
        <f t="array" aca="1" ref="FV185" ca="1">CONCATENATE(INDIRECT(ADDRESS(1,MATCH(_xlfn.MINIFS(B185:FO185,metrics.est,"MSE"),B185:FO185,0)+1)), ", ", INDIRECT(ADDRESS(2,MATCH(_xlfn.MINIFS(B185:FO185,metrics.est,"MSE"),B185:FO185,0)+1)))</f>
        <v>#NAME?</v>
      </c>
      <c r="FW185" s="1" t="e" cm="1">
        <f t="array" aca="1" ref="FW185" ca="1">CONCATENATE(INDIRECT(ADDRESS(1,MATCH(_xlfn.MAXIFS(B185:FO185,metrics.est,"R"),B185:FO185,0)+1)), ", ", INDIRECT(ADDRESS(2,MATCH(_xlfn.MAXIFS(B185:FO185,metrics.est,"R"),B185:FO185,0)+1)))</f>
        <v>#NAME?</v>
      </c>
      <c r="FX185" s="1" t="e" cm="1">
        <f t="array" aca="1" ref="FX185" ca="1">CONCATENATE(INDIRECT(ADDRESS(1,MATCH(_xlfn.MAXIFS(B185:FO185,metrics.est,"Coverage"),B185:FO185,0)+1)), ", ", INDIRECT(ADDRESS(2,MATCH(_xlfn.MAXIFS(B185:FO185,metrics.est,"Coverage"),B185:FO185,0)+1)))</f>
        <v>#NAME?</v>
      </c>
      <c r="FY185" s="1" t="e" cm="1">
        <f t="array" aca="1" ref="FY185" ca="1">CONCATENATE(INDIRECT(ADDRESS(1,MATCH(_xlfn.MINIFS(B185:FO185,metrics.est,"Time"),B185:FO185,0)+1)), ", ", INDIRECT(ADDRESS(2,MATCH(_xlfn.MINIFS(B185:FO185,metrics.est,"Time"),B185:FO185,0)+1)))</f>
        <v>#NAME?</v>
      </c>
    </row>
    <row r="186" spans="1:181" x14ac:dyDescent="0.3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>
        <v>0.67469999999999997</v>
      </c>
      <c r="BP186" s="5">
        <v>0.8054</v>
      </c>
      <c r="BQ186" s="5">
        <v>0.1714</v>
      </c>
      <c r="BR186" s="5">
        <v>0.72919999999999996</v>
      </c>
      <c r="BS186" s="5">
        <v>1.6000000000000001E-3</v>
      </c>
      <c r="BT186" s="4">
        <v>0.62</v>
      </c>
      <c r="BU186" s="4">
        <v>0.67820000000000003</v>
      </c>
      <c r="BV186" s="4">
        <v>0.2089</v>
      </c>
      <c r="BW186" s="4">
        <v>0.97399999999999998</v>
      </c>
      <c r="BX186" s="4">
        <v>7.9000000000000008E-3</v>
      </c>
      <c r="BY186" s="5">
        <v>0.62309999999999999</v>
      </c>
      <c r="BZ186" s="5">
        <v>0.68820000000000003</v>
      </c>
      <c r="CA186" s="5">
        <v>0.22889999999999999</v>
      </c>
      <c r="CB186" s="5">
        <v>0.95930000000000004</v>
      </c>
      <c r="CC186" s="5">
        <v>9.4000000000000004E-3</v>
      </c>
      <c r="CD186" s="4">
        <v>0.62890000000000001</v>
      </c>
      <c r="CE186" s="4">
        <v>0.69850000000000001</v>
      </c>
      <c r="CF186" s="4">
        <v>0.2278</v>
      </c>
      <c r="CG186" s="4">
        <v>0.93869999999999998</v>
      </c>
      <c r="CH186" s="4">
        <v>7.1999999999999998E-3</v>
      </c>
      <c r="CI186" s="5">
        <v>0.63590000000000002</v>
      </c>
      <c r="CJ186" s="5">
        <v>0.71450000000000002</v>
      </c>
      <c r="CK186" s="5">
        <v>0.221</v>
      </c>
      <c r="CL186" s="5">
        <v>0.88890000000000002</v>
      </c>
      <c r="CM186" s="5">
        <v>4.7000000000000002E-3</v>
      </c>
      <c r="CN186" s="4">
        <v>0.67830000000000001</v>
      </c>
      <c r="CO186" s="4">
        <v>0.81120000000000003</v>
      </c>
      <c r="CP186" s="4">
        <v>0.17430000000000001</v>
      </c>
      <c r="CQ186" s="4">
        <v>0.73029999999999995</v>
      </c>
      <c r="CR186" s="4">
        <v>1.5E-3</v>
      </c>
      <c r="CS186" s="5">
        <v>0.62429999999999997</v>
      </c>
      <c r="CT186" s="5">
        <v>0.68530000000000002</v>
      </c>
      <c r="CU186" s="5">
        <v>0.21279999999999999</v>
      </c>
      <c r="CV186" s="5">
        <v>0.97170000000000001</v>
      </c>
      <c r="CW186" s="5">
        <v>6.1000000000000004E-3</v>
      </c>
      <c r="CX186" s="4">
        <v>0.62560000000000004</v>
      </c>
      <c r="CY186" s="4">
        <v>0.68979999999999997</v>
      </c>
      <c r="CZ186" s="4">
        <v>0.2268</v>
      </c>
      <c r="DA186" s="4">
        <v>0.95909999999999995</v>
      </c>
      <c r="DB186" s="4">
        <v>8.3000000000000001E-3</v>
      </c>
      <c r="DC186" s="5">
        <v>0.62829999999999997</v>
      </c>
      <c r="DD186" s="5">
        <v>0.69689999999999996</v>
      </c>
      <c r="DE186" s="5">
        <v>0.2329</v>
      </c>
      <c r="DF186" s="5">
        <v>0.93700000000000006</v>
      </c>
      <c r="DG186" s="5">
        <v>6.4000000000000003E-3</v>
      </c>
      <c r="DH186" s="4">
        <v>0.63680000000000003</v>
      </c>
      <c r="DI186" s="4">
        <v>0.7177</v>
      </c>
      <c r="DJ186" s="4">
        <v>0.21759999999999999</v>
      </c>
      <c r="DK186" s="4">
        <v>0.8891</v>
      </c>
      <c r="DL186" s="4">
        <v>4.1999999999999997E-3</v>
      </c>
      <c r="DM186" s="5">
        <v>0.67520000000000002</v>
      </c>
      <c r="DN186" s="5">
        <v>0.80679999999999996</v>
      </c>
      <c r="DO186" s="5">
        <v>0.17249999999999999</v>
      </c>
      <c r="DP186" s="5">
        <v>0.73070000000000002</v>
      </c>
      <c r="DQ186" s="5">
        <v>1.2999999999999999E-3</v>
      </c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>
        <v>0.63700000000000001</v>
      </c>
      <c r="EH186" s="5">
        <v>0.71679999999999999</v>
      </c>
      <c r="EI186" s="5">
        <v>0.21809999999999999</v>
      </c>
      <c r="EJ186" s="5">
        <v>0.88939999999999997</v>
      </c>
      <c r="EK186" s="5">
        <v>3.5000000000000001E-3</v>
      </c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>
        <v>0.63719999999999999</v>
      </c>
      <c r="FG186" s="4">
        <v>0.71719999999999995</v>
      </c>
      <c r="FH186" s="4">
        <v>0.21679999999999999</v>
      </c>
      <c r="FI186" s="4">
        <v>0.88990000000000002</v>
      </c>
      <c r="FJ186" s="4">
        <v>2.5000000000000001E-3</v>
      </c>
      <c r="FK186" s="5"/>
      <c r="FL186" s="5"/>
      <c r="FM186" s="5"/>
      <c r="FN186" s="5"/>
      <c r="FO186" s="5"/>
      <c r="FP186" s="4">
        <f t="shared" si="41"/>
        <v>0.63553214285714266</v>
      </c>
      <c r="FQ186" s="4">
        <f t="shared" si="37"/>
        <v>0.71346428571428544</v>
      </c>
      <c r="FR186" s="4">
        <f t="shared" si="38"/>
        <v>0.21567857142857139</v>
      </c>
      <c r="FS186" s="4">
        <f t="shared" si="39"/>
        <v>0.90306428571428554</v>
      </c>
      <c r="FT186" s="4">
        <f t="shared" si="40"/>
        <v>5.314285714285715E-3</v>
      </c>
      <c r="FU186" s="1" t="e" cm="1">
        <f t="array" aca="1" ref="FU186" ca="1">CONCATENATE(INDIRECT(ADDRESS(1,MATCH(_xlfn.MINIFS(B186:FO186,metrics.est,"MAE"),B186:FO186,0)+1)), ", ", INDIRECT(ADDRESS(2,MATCH(_xlfn.MINIFS(B186:FO186,metrics.est,"MAE"),B186:FO186,0)+1)))</f>
        <v>#NAME?</v>
      </c>
      <c r="FV186" s="1" t="e" cm="1">
        <f t="array" aca="1" ref="FV186" ca="1">CONCATENATE(INDIRECT(ADDRESS(1,MATCH(_xlfn.MINIFS(B186:FO186,metrics.est,"MSE"),B186:FO186,0)+1)), ", ", INDIRECT(ADDRESS(2,MATCH(_xlfn.MINIFS(B186:FO186,metrics.est,"MSE"),B186:FO186,0)+1)))</f>
        <v>#NAME?</v>
      </c>
      <c r="FW186" s="1" t="e" cm="1">
        <f t="array" aca="1" ref="FW186" ca="1">CONCATENATE(INDIRECT(ADDRESS(1,MATCH(_xlfn.MAXIFS(B186:FO186,metrics.est,"R"),B186:FO186,0)+1)), ", ", INDIRECT(ADDRESS(2,MATCH(_xlfn.MAXIFS(B186:FO186,metrics.est,"R"),B186:FO186,0)+1)))</f>
        <v>#NAME?</v>
      </c>
      <c r="FX186" s="1" t="e" cm="1">
        <f t="array" aca="1" ref="FX186" ca="1">CONCATENATE(INDIRECT(ADDRESS(1,MATCH(_xlfn.MAXIFS(B186:FO186,metrics.est,"Coverage"),B186:FO186,0)+1)), ", ", INDIRECT(ADDRESS(2,MATCH(_xlfn.MAXIFS(B186:FO186,metrics.est,"Coverage"),B186:FO186,0)+1)))</f>
        <v>#NAME?</v>
      </c>
      <c r="FY186" s="1" t="e" cm="1">
        <f t="array" aca="1" ref="FY186" ca="1">CONCATENATE(INDIRECT(ADDRESS(1,MATCH(_xlfn.MINIFS(B186:FO186,metrics.est,"Time"),B186:FO186,0)+1)), ", ", INDIRECT(ADDRESS(2,MATCH(_xlfn.MINIFS(B186:FO186,metrics.est,"Time"),B186:FO186,0)+1)))</f>
        <v>#NAME?</v>
      </c>
    </row>
    <row r="187" spans="1:181" x14ac:dyDescent="0.3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>
        <v>0.71030000000000004</v>
      </c>
      <c r="BP187" s="5">
        <v>0.91020000000000001</v>
      </c>
      <c r="BQ187" s="5">
        <v>0.15290000000000001</v>
      </c>
      <c r="BR187" s="5">
        <v>0.80379999999999996</v>
      </c>
      <c r="BS187" s="5">
        <v>1.6999999999999999E-3</v>
      </c>
      <c r="BT187" s="4">
        <v>0.61870000000000003</v>
      </c>
      <c r="BU187" s="4">
        <v>0.68359999999999999</v>
      </c>
      <c r="BV187" s="4">
        <v>0.22259999999999999</v>
      </c>
      <c r="BW187" s="4">
        <v>0.97640000000000005</v>
      </c>
      <c r="BX187" s="4">
        <v>1.2500000000000001E-2</v>
      </c>
      <c r="BY187" s="5">
        <v>0.62290000000000001</v>
      </c>
      <c r="BZ187" s="5">
        <v>0.69540000000000002</v>
      </c>
      <c r="CA187" s="5">
        <v>0.23930000000000001</v>
      </c>
      <c r="CB187" s="5">
        <v>0.96379999999999999</v>
      </c>
      <c r="CC187" s="5">
        <v>1.18E-2</v>
      </c>
      <c r="CD187" s="4">
        <v>0.63109999999999999</v>
      </c>
      <c r="CE187" s="4">
        <v>0.71160000000000001</v>
      </c>
      <c r="CF187" s="4">
        <v>0.2321</v>
      </c>
      <c r="CG187" s="4">
        <v>0.94869999999999999</v>
      </c>
      <c r="CH187" s="4">
        <v>7.4999999999999997E-3</v>
      </c>
      <c r="CI187" s="5">
        <v>0.64680000000000004</v>
      </c>
      <c r="CJ187" s="5">
        <v>0.75049999999999994</v>
      </c>
      <c r="CK187" s="5">
        <v>0.2122</v>
      </c>
      <c r="CL187" s="5">
        <v>0.91800000000000004</v>
      </c>
      <c r="CM187" s="5">
        <v>4.5999999999999999E-3</v>
      </c>
      <c r="CN187" s="4">
        <v>0.71330000000000005</v>
      </c>
      <c r="CO187" s="4">
        <v>0.9153</v>
      </c>
      <c r="CP187" s="4">
        <v>0.1522</v>
      </c>
      <c r="CQ187" s="4">
        <v>0.80389999999999995</v>
      </c>
      <c r="CR187" s="4">
        <v>1.5E-3</v>
      </c>
      <c r="CS187" s="5">
        <v>0.623</v>
      </c>
      <c r="CT187" s="5">
        <v>0.68899999999999995</v>
      </c>
      <c r="CU187" s="5">
        <v>0.22459999999999999</v>
      </c>
      <c r="CV187" s="5">
        <v>0.9738</v>
      </c>
      <c r="CW187" s="5">
        <v>9.1999999999999998E-3</v>
      </c>
      <c r="CX187" s="4">
        <v>0.62560000000000004</v>
      </c>
      <c r="CY187" s="4">
        <v>0.69730000000000003</v>
      </c>
      <c r="CZ187" s="4">
        <v>0.2356</v>
      </c>
      <c r="DA187" s="4">
        <v>0.96350000000000002</v>
      </c>
      <c r="DB187" s="4">
        <v>9.7999999999999997E-3</v>
      </c>
      <c r="DC187" s="5">
        <v>0.63070000000000004</v>
      </c>
      <c r="DD187" s="5">
        <v>0.70960000000000001</v>
      </c>
      <c r="DE187" s="5">
        <v>0.23960000000000001</v>
      </c>
      <c r="DF187" s="5">
        <v>0.94699999999999995</v>
      </c>
      <c r="DG187" s="5">
        <v>6.7999999999999996E-3</v>
      </c>
      <c r="DH187" s="4">
        <v>0.64680000000000004</v>
      </c>
      <c r="DI187" s="4">
        <v>0.75049999999999994</v>
      </c>
      <c r="DJ187" s="4">
        <v>0.21229999999999999</v>
      </c>
      <c r="DK187" s="4">
        <v>0.91779999999999995</v>
      </c>
      <c r="DL187" s="4">
        <v>3.8E-3</v>
      </c>
      <c r="DM187" s="5">
        <v>0.71020000000000005</v>
      </c>
      <c r="DN187" s="5">
        <v>0.90920000000000001</v>
      </c>
      <c r="DO187" s="5">
        <v>0.15129999999999999</v>
      </c>
      <c r="DP187" s="5">
        <v>0.80500000000000005</v>
      </c>
      <c r="DQ187" s="5">
        <v>1.1999999999999999E-3</v>
      </c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>
        <v>0.6472</v>
      </c>
      <c r="EH187" s="5">
        <v>0.75019999999999998</v>
      </c>
      <c r="EI187" s="5">
        <v>0.21060000000000001</v>
      </c>
      <c r="EJ187" s="5">
        <v>0.91779999999999995</v>
      </c>
      <c r="EK187" s="5">
        <v>3.3E-3</v>
      </c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>
        <v>0.64729999999999999</v>
      </c>
      <c r="FG187" s="4">
        <v>0.75039999999999996</v>
      </c>
      <c r="FH187" s="4">
        <v>0.20960000000000001</v>
      </c>
      <c r="FI187" s="4">
        <v>0.91859999999999997</v>
      </c>
      <c r="FJ187" s="4">
        <v>2.5999999999999999E-3</v>
      </c>
      <c r="FK187" s="5"/>
      <c r="FL187" s="5"/>
      <c r="FM187" s="5"/>
      <c r="FN187" s="5"/>
      <c r="FO187" s="5"/>
      <c r="FP187" s="4">
        <f t="shared" si="41"/>
        <v>0.64390357142857169</v>
      </c>
      <c r="FQ187" s="4">
        <f t="shared" si="37"/>
        <v>0.74339285714285708</v>
      </c>
      <c r="FR187" s="4">
        <f t="shared" si="38"/>
        <v>0.21649999999999997</v>
      </c>
      <c r="FS187" s="4">
        <f t="shared" si="39"/>
        <v>0.92561071428571429</v>
      </c>
      <c r="FT187" s="4">
        <f t="shared" si="40"/>
        <v>6.1857142857142848E-3</v>
      </c>
      <c r="FU187" s="1" t="e" cm="1">
        <f t="array" aca="1" ref="FU187" ca="1">CONCATENATE(INDIRECT(ADDRESS(1,MATCH(_xlfn.MINIFS(B187:FO187,metrics.est,"MAE"),B187:FO187,0)+1)), ", ", INDIRECT(ADDRESS(2,MATCH(_xlfn.MINIFS(B187:FO187,metrics.est,"MAE"),B187:FO187,0)+1)))</f>
        <v>#NAME?</v>
      </c>
      <c r="FV187" s="1" t="e" cm="1">
        <f t="array" aca="1" ref="FV187" ca="1">CONCATENATE(INDIRECT(ADDRESS(1,MATCH(_xlfn.MINIFS(B187:FO187,metrics.est,"MSE"),B187:FO187,0)+1)), ", ", INDIRECT(ADDRESS(2,MATCH(_xlfn.MINIFS(B187:FO187,metrics.est,"MSE"),B187:FO187,0)+1)))</f>
        <v>#NAME?</v>
      </c>
      <c r="FW187" s="1" t="e" cm="1">
        <f t="array" aca="1" ref="FW187" ca="1">CONCATENATE(INDIRECT(ADDRESS(1,MATCH(_xlfn.MAXIFS(B187:FO187,metrics.est,"R"),B187:FO187,0)+1)), ", ", INDIRECT(ADDRESS(2,MATCH(_xlfn.MAXIFS(B187:FO187,metrics.est,"R"),B187:FO187,0)+1)))</f>
        <v>#NAME?</v>
      </c>
      <c r="FX187" s="1" t="e" cm="1">
        <f t="array" aca="1" ref="FX187" ca="1">CONCATENATE(INDIRECT(ADDRESS(1,MATCH(_xlfn.MAXIFS(B187:FO187,metrics.est,"Coverage"),B187:FO187,0)+1)), ", ", INDIRECT(ADDRESS(2,MATCH(_xlfn.MAXIFS(B187:FO187,metrics.est,"Coverage"),B187:FO187,0)+1)))</f>
        <v>#NAME?</v>
      </c>
      <c r="FY187" s="1" t="e" cm="1">
        <f t="array" aca="1" ref="FY187" ca="1">CONCATENATE(INDIRECT(ADDRESS(1,MATCH(_xlfn.MINIFS(B187:FO187,metrics.est,"Time"),B187:FO187,0)+1)), ", ", INDIRECT(ADDRESS(2,MATCH(_xlfn.MINIFS(B187:FO187,metrics.est,"Time"),B187:FO187,0)+1)))</f>
        <v>#NAME?</v>
      </c>
    </row>
    <row r="188" spans="1:181" x14ac:dyDescent="0.3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>
        <v>0.71040000000000003</v>
      </c>
      <c r="BP188" s="5">
        <v>0.91</v>
      </c>
      <c r="BQ188" s="5">
        <v>0.15290000000000001</v>
      </c>
      <c r="BR188" s="5">
        <v>0.80379999999999996</v>
      </c>
      <c r="BS188" s="5">
        <v>1.8E-3</v>
      </c>
      <c r="BT188" s="4">
        <v>0.62019999999999997</v>
      </c>
      <c r="BU188" s="4">
        <v>0.68730000000000002</v>
      </c>
      <c r="BV188" s="4">
        <v>0.2203</v>
      </c>
      <c r="BW188" s="4">
        <v>0.97640000000000005</v>
      </c>
      <c r="BX188" s="4">
        <v>1.5699999999999999E-2</v>
      </c>
      <c r="BY188" s="5">
        <v>0.62409999999999999</v>
      </c>
      <c r="BZ188" s="5">
        <v>0.69830000000000003</v>
      </c>
      <c r="CA188" s="5">
        <v>0.2384</v>
      </c>
      <c r="CB188" s="5">
        <v>0.96379999999999999</v>
      </c>
      <c r="CC188" s="5">
        <v>1.44E-2</v>
      </c>
      <c r="CD188" s="4">
        <v>0.63200000000000001</v>
      </c>
      <c r="CE188" s="4">
        <v>0.71340000000000003</v>
      </c>
      <c r="CF188" s="4">
        <v>0.23119999999999999</v>
      </c>
      <c r="CG188" s="4">
        <v>0.94869999999999999</v>
      </c>
      <c r="CH188" s="4">
        <v>9.1000000000000004E-3</v>
      </c>
      <c r="CI188" s="5">
        <v>0.64729999999999999</v>
      </c>
      <c r="CJ188" s="5">
        <v>0.75109999999999999</v>
      </c>
      <c r="CK188" s="5">
        <v>0.21190000000000001</v>
      </c>
      <c r="CL188" s="5">
        <v>0.91800000000000004</v>
      </c>
      <c r="CM188" s="5">
        <v>4.7000000000000002E-3</v>
      </c>
      <c r="CN188" s="4">
        <v>0.71340000000000003</v>
      </c>
      <c r="CO188" s="4">
        <v>0.91500000000000004</v>
      </c>
      <c r="CP188" s="4">
        <v>0.1522</v>
      </c>
      <c r="CQ188" s="4">
        <v>0.80389999999999995</v>
      </c>
      <c r="CR188" s="4">
        <v>1.6999999999999999E-3</v>
      </c>
      <c r="CS188" s="5">
        <v>0.62450000000000006</v>
      </c>
      <c r="CT188" s="5">
        <v>0.69269999999999998</v>
      </c>
      <c r="CU188" s="5">
        <v>0.2235</v>
      </c>
      <c r="CV188" s="5">
        <v>0.9738</v>
      </c>
      <c r="CW188" s="5">
        <v>1.15E-2</v>
      </c>
      <c r="CX188" s="4">
        <v>0.62670000000000003</v>
      </c>
      <c r="CY188" s="4">
        <v>0.7</v>
      </c>
      <c r="CZ188" s="4">
        <v>0.2346</v>
      </c>
      <c r="DA188" s="4">
        <v>0.96350000000000002</v>
      </c>
      <c r="DB188" s="4">
        <v>1.0800000000000001E-2</v>
      </c>
      <c r="DC188" s="5">
        <v>0.63149999999999995</v>
      </c>
      <c r="DD188" s="5">
        <v>0.71150000000000002</v>
      </c>
      <c r="DE188" s="5">
        <v>0.2392</v>
      </c>
      <c r="DF188" s="5">
        <v>0.94699999999999995</v>
      </c>
      <c r="DG188" s="5">
        <v>8.0000000000000002E-3</v>
      </c>
      <c r="DH188" s="4">
        <v>0.6472</v>
      </c>
      <c r="DI188" s="4">
        <v>0.75109999999999999</v>
      </c>
      <c r="DJ188" s="4">
        <v>0.21179999999999999</v>
      </c>
      <c r="DK188" s="4">
        <v>0.91779999999999995</v>
      </c>
      <c r="DL188" s="4">
        <v>4.1000000000000003E-3</v>
      </c>
      <c r="DM188" s="5">
        <v>0.71030000000000004</v>
      </c>
      <c r="DN188" s="5">
        <v>0.90900000000000003</v>
      </c>
      <c r="DO188" s="5">
        <v>0.15129999999999999</v>
      </c>
      <c r="DP188" s="5">
        <v>0.80500000000000005</v>
      </c>
      <c r="DQ188" s="5">
        <v>1.1999999999999999E-3</v>
      </c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>
        <v>0.64770000000000005</v>
      </c>
      <c r="EH188" s="5">
        <v>0.75090000000000001</v>
      </c>
      <c r="EI188" s="5">
        <v>0.2104</v>
      </c>
      <c r="EJ188" s="5">
        <v>0.91779999999999995</v>
      </c>
      <c r="EK188" s="5">
        <v>3.5999999999999999E-3</v>
      </c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>
        <v>0.64770000000000005</v>
      </c>
      <c r="FG188" s="4">
        <v>0.751</v>
      </c>
      <c r="FH188" s="4">
        <v>0.2094</v>
      </c>
      <c r="FI188" s="4">
        <v>0.91859999999999997</v>
      </c>
      <c r="FJ188" s="4">
        <v>3.0999999999999999E-3</v>
      </c>
      <c r="FK188" s="5"/>
      <c r="FL188" s="5"/>
      <c r="FM188" s="5"/>
      <c r="FN188" s="5"/>
      <c r="FO188" s="5"/>
      <c r="FP188" s="4">
        <f t="shared" si="41"/>
        <v>0.64464285714285707</v>
      </c>
      <c r="FQ188" s="4">
        <f t="shared" si="37"/>
        <v>0.74492142857142862</v>
      </c>
      <c r="FR188" s="4">
        <f t="shared" si="38"/>
        <v>0.21592857142857139</v>
      </c>
      <c r="FS188" s="4">
        <f t="shared" si="39"/>
        <v>0.92561071428571429</v>
      </c>
      <c r="FT188" s="4">
        <f t="shared" si="40"/>
        <v>7.2892857142857143E-3</v>
      </c>
      <c r="FU188" s="1" t="e" cm="1">
        <f t="array" aca="1" ref="FU188" ca="1">CONCATENATE(INDIRECT(ADDRESS(1,MATCH(_xlfn.MINIFS(B188:FO188,metrics.est,"MAE"),B188:FO188,0)+1)), ", ", INDIRECT(ADDRESS(2,MATCH(_xlfn.MINIFS(B188:FO188,metrics.est,"MAE"),B188:FO188,0)+1)))</f>
        <v>#NAME?</v>
      </c>
      <c r="FV188" s="1" t="e" cm="1">
        <f t="array" aca="1" ref="FV188" ca="1">CONCATENATE(INDIRECT(ADDRESS(1,MATCH(_xlfn.MINIFS(B188:FO188,metrics.est,"MSE"),B188:FO188,0)+1)), ", ", INDIRECT(ADDRESS(2,MATCH(_xlfn.MINIFS(B188:FO188,metrics.est,"MSE"),B188:FO188,0)+1)))</f>
        <v>#NAME?</v>
      </c>
      <c r="FW188" s="1" t="e" cm="1">
        <f t="array" aca="1" ref="FW188" ca="1">CONCATENATE(INDIRECT(ADDRESS(1,MATCH(_xlfn.MAXIFS(B188:FO188,metrics.est,"R"),B188:FO188,0)+1)), ", ", INDIRECT(ADDRESS(2,MATCH(_xlfn.MAXIFS(B188:FO188,metrics.est,"R"),B188:FO188,0)+1)))</f>
        <v>#NAME?</v>
      </c>
      <c r="FX188" s="1" t="e" cm="1">
        <f t="array" aca="1" ref="FX188" ca="1">CONCATENATE(INDIRECT(ADDRESS(1,MATCH(_xlfn.MAXIFS(B188:FO188,metrics.est,"Coverage"),B188:FO188,0)+1)), ", ", INDIRECT(ADDRESS(2,MATCH(_xlfn.MAXIFS(B188:FO188,metrics.est,"Coverage"),B188:FO188,0)+1)))</f>
        <v>#NAME?</v>
      </c>
      <c r="FY188" s="1" t="e" cm="1">
        <f t="array" aca="1" ref="FY188" ca="1">CONCATENATE(INDIRECT(ADDRESS(1,MATCH(_xlfn.MINIFS(B188:FO188,metrics.est,"Time"),B188:FO188,0)+1)), ", ", INDIRECT(ADDRESS(2,MATCH(_xlfn.MINIFS(B188:FO188,metrics.est,"Time"),B188:FO188,0)+1)))</f>
        <v>#NAME?</v>
      </c>
    </row>
    <row r="189" spans="1:181" x14ac:dyDescent="0.3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>
        <v>0.69089999999999996</v>
      </c>
      <c r="BP189" s="5">
        <v>0.85289999999999999</v>
      </c>
      <c r="BQ189" s="5">
        <v>0.1714</v>
      </c>
      <c r="BR189" s="5">
        <v>0.80379999999999996</v>
      </c>
      <c r="BS189" s="5">
        <v>1.6000000000000001E-3</v>
      </c>
      <c r="BT189" s="4">
        <v>0.62170000000000003</v>
      </c>
      <c r="BU189" s="4">
        <v>0.67979999999999996</v>
      </c>
      <c r="BV189" s="4">
        <v>0.20619999999999999</v>
      </c>
      <c r="BW189" s="4">
        <v>0.97640000000000005</v>
      </c>
      <c r="BX189" s="4">
        <v>1.11E-2</v>
      </c>
      <c r="BY189" s="5">
        <v>0.62549999999999994</v>
      </c>
      <c r="BZ189" s="5">
        <v>0.6915</v>
      </c>
      <c r="CA189" s="5">
        <v>0.2283</v>
      </c>
      <c r="CB189" s="5">
        <v>0.96379999999999999</v>
      </c>
      <c r="CC189" s="5">
        <v>1.1299999999999999E-2</v>
      </c>
      <c r="CD189" s="4">
        <v>0.63290000000000002</v>
      </c>
      <c r="CE189" s="4">
        <v>0.70689999999999997</v>
      </c>
      <c r="CF189" s="4">
        <v>0.22589999999999999</v>
      </c>
      <c r="CG189" s="4">
        <v>0.94869999999999999</v>
      </c>
      <c r="CH189" s="4">
        <v>7.4000000000000003E-3</v>
      </c>
      <c r="CI189" s="5">
        <v>0.64629999999999999</v>
      </c>
      <c r="CJ189" s="5">
        <v>0.74280000000000002</v>
      </c>
      <c r="CK189" s="5">
        <v>0.21640000000000001</v>
      </c>
      <c r="CL189" s="5">
        <v>0.91800000000000004</v>
      </c>
      <c r="CM189" s="5">
        <v>4.1000000000000003E-3</v>
      </c>
      <c r="CN189" s="4">
        <v>0.69430000000000003</v>
      </c>
      <c r="CO189" s="4">
        <v>0.85819999999999996</v>
      </c>
      <c r="CP189" s="4">
        <v>0.1704</v>
      </c>
      <c r="CQ189" s="4">
        <v>0.80389999999999995</v>
      </c>
      <c r="CR189" s="4">
        <v>1.6000000000000001E-3</v>
      </c>
      <c r="CS189" s="5">
        <v>0.62639999999999996</v>
      </c>
      <c r="CT189" s="5">
        <v>0.68740000000000001</v>
      </c>
      <c r="CU189" s="5">
        <v>0.21</v>
      </c>
      <c r="CV189" s="5">
        <v>0.9738</v>
      </c>
      <c r="CW189" s="5">
        <v>8.6E-3</v>
      </c>
      <c r="CX189" s="4">
        <v>0.62829999999999997</v>
      </c>
      <c r="CY189" s="4">
        <v>0.69359999999999999</v>
      </c>
      <c r="CZ189" s="4">
        <v>0.22500000000000001</v>
      </c>
      <c r="DA189" s="4">
        <v>0.96350000000000002</v>
      </c>
      <c r="DB189" s="4">
        <v>8.6E-3</v>
      </c>
      <c r="DC189" s="5">
        <v>0.63229999999999997</v>
      </c>
      <c r="DD189" s="5">
        <v>0.70540000000000003</v>
      </c>
      <c r="DE189" s="5">
        <v>0.23250000000000001</v>
      </c>
      <c r="DF189" s="5">
        <v>0.94699999999999995</v>
      </c>
      <c r="DG189" s="5">
        <v>6.6E-3</v>
      </c>
      <c r="DH189" s="4">
        <v>0.64639999999999997</v>
      </c>
      <c r="DI189" s="4">
        <v>0.74329999999999996</v>
      </c>
      <c r="DJ189" s="4">
        <v>0.21560000000000001</v>
      </c>
      <c r="DK189" s="4">
        <v>0.91779999999999995</v>
      </c>
      <c r="DL189" s="4">
        <v>3.7000000000000002E-3</v>
      </c>
      <c r="DM189" s="5">
        <v>0.69089999999999996</v>
      </c>
      <c r="DN189" s="5">
        <v>0.8528</v>
      </c>
      <c r="DO189" s="5">
        <v>0.1686</v>
      </c>
      <c r="DP189" s="5">
        <v>0.80500000000000005</v>
      </c>
      <c r="DQ189" s="5">
        <v>1.1999999999999999E-3</v>
      </c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>
        <v>0.64680000000000004</v>
      </c>
      <c r="EH189" s="5">
        <v>0.74299999999999999</v>
      </c>
      <c r="EI189" s="5">
        <v>0.21429999999999999</v>
      </c>
      <c r="EJ189" s="5">
        <v>0.91779999999999995</v>
      </c>
      <c r="EK189" s="5">
        <v>3.2000000000000002E-3</v>
      </c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>
        <v>0.64680000000000004</v>
      </c>
      <c r="FG189" s="4">
        <v>0.7429</v>
      </c>
      <c r="FH189" s="4">
        <v>0.2135</v>
      </c>
      <c r="FI189" s="4">
        <v>0.91859999999999997</v>
      </c>
      <c r="FJ189" s="4">
        <v>2.3E-3</v>
      </c>
      <c r="FK189" s="5"/>
      <c r="FL189" s="5"/>
      <c r="FM189" s="5"/>
      <c r="FN189" s="5"/>
      <c r="FO189" s="5"/>
      <c r="FP189" s="4">
        <f t="shared" si="41"/>
        <v>0.6424035714285713</v>
      </c>
      <c r="FQ189" s="4">
        <f t="shared" si="37"/>
        <v>0.73108214285714268</v>
      </c>
      <c r="FR189" s="4">
        <f t="shared" si="38"/>
        <v>0.21356785714285711</v>
      </c>
      <c r="FS189" s="4">
        <f t="shared" si="39"/>
        <v>0.92561071428571429</v>
      </c>
      <c r="FT189" s="4">
        <f t="shared" si="40"/>
        <v>5.8464285714285727E-3</v>
      </c>
      <c r="FU189" s="1" t="e" cm="1">
        <f t="array" aca="1" ref="FU189" ca="1">CONCATENATE(INDIRECT(ADDRESS(1,MATCH(_xlfn.MINIFS(B189:FO189,metrics.est,"MAE"),B189:FO189,0)+1)), ", ", INDIRECT(ADDRESS(2,MATCH(_xlfn.MINIFS(B189:FO189,metrics.est,"MAE"),B189:FO189,0)+1)))</f>
        <v>#NAME?</v>
      </c>
      <c r="FV189" s="1" t="e" cm="1">
        <f t="array" aca="1" ref="FV189" ca="1">CONCATENATE(INDIRECT(ADDRESS(1,MATCH(_xlfn.MINIFS(B189:FO189,metrics.est,"MSE"),B189:FO189,0)+1)), ", ", INDIRECT(ADDRESS(2,MATCH(_xlfn.MINIFS(B189:FO189,metrics.est,"MSE"),B189:FO189,0)+1)))</f>
        <v>#NAME?</v>
      </c>
      <c r="FW189" s="1" t="e" cm="1">
        <f t="array" aca="1" ref="FW189" ca="1">CONCATENATE(INDIRECT(ADDRESS(1,MATCH(_xlfn.MAXIFS(B189:FO189,metrics.est,"R"),B189:FO189,0)+1)), ", ", INDIRECT(ADDRESS(2,MATCH(_xlfn.MAXIFS(B189:FO189,metrics.est,"R"),B189:FO189,0)+1)))</f>
        <v>#NAME?</v>
      </c>
      <c r="FX189" s="1" t="e" cm="1">
        <f t="array" aca="1" ref="FX189" ca="1">CONCATENATE(INDIRECT(ADDRESS(1,MATCH(_xlfn.MAXIFS(B189:FO189,metrics.est,"Coverage"),B189:FO189,0)+1)), ", ", INDIRECT(ADDRESS(2,MATCH(_xlfn.MAXIFS(B189:FO189,metrics.est,"Coverage"),B189:FO189,0)+1)))</f>
        <v>#NAME?</v>
      </c>
      <c r="FY189" s="1" t="e" cm="1">
        <f t="array" aca="1" ref="FY189" ca="1">CONCATENATE(INDIRECT(ADDRESS(1,MATCH(_xlfn.MINIFS(B189:FO189,metrics.est,"Time"),B189:FO189,0)+1)), ", ", INDIRECT(ADDRESS(2,MATCH(_xlfn.MINIFS(B189:FO189,metrics.est,"Time"),B189:FO189,0)+1)))</f>
        <v>#NAME?</v>
      </c>
    </row>
    <row r="190" spans="1:181" x14ac:dyDescent="0.3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>
        <v>0.69110000000000005</v>
      </c>
      <c r="BP190" s="5">
        <v>0.85289999999999999</v>
      </c>
      <c r="BQ190" s="5">
        <v>0.1714</v>
      </c>
      <c r="BR190" s="5">
        <v>0.80379999999999996</v>
      </c>
      <c r="BS190" s="5">
        <v>1.6999999999999999E-3</v>
      </c>
      <c r="BT190" s="4">
        <v>0.62360000000000004</v>
      </c>
      <c r="BU190" s="4">
        <v>0.68430000000000002</v>
      </c>
      <c r="BV190" s="4">
        <v>0.20549999999999999</v>
      </c>
      <c r="BW190" s="4">
        <v>0.97640000000000005</v>
      </c>
      <c r="BX190" s="4">
        <v>1.35E-2</v>
      </c>
      <c r="BY190" s="5">
        <v>0.62709999999999999</v>
      </c>
      <c r="BZ190" s="5">
        <v>0.69540000000000002</v>
      </c>
      <c r="CA190" s="5">
        <v>0.22700000000000001</v>
      </c>
      <c r="CB190" s="5">
        <v>0.96379999999999999</v>
      </c>
      <c r="CC190" s="5">
        <v>1.4200000000000001E-2</v>
      </c>
      <c r="CD190" s="4">
        <v>0.6341</v>
      </c>
      <c r="CE190" s="4">
        <v>0.70960000000000001</v>
      </c>
      <c r="CF190" s="4">
        <v>0.2253</v>
      </c>
      <c r="CG190" s="4">
        <v>0.94869999999999999</v>
      </c>
      <c r="CH190" s="4">
        <v>5.7000000000000002E-3</v>
      </c>
      <c r="CI190" s="5">
        <v>0.64710000000000001</v>
      </c>
      <c r="CJ190" s="5">
        <v>0.74439999999999995</v>
      </c>
      <c r="CK190" s="5">
        <v>0.21579999999999999</v>
      </c>
      <c r="CL190" s="5">
        <v>0.91800000000000004</v>
      </c>
      <c r="CM190" s="5">
        <v>4.5999999999999999E-3</v>
      </c>
      <c r="CN190" s="4">
        <v>0.69450000000000001</v>
      </c>
      <c r="CO190" s="4">
        <v>0.85819999999999996</v>
      </c>
      <c r="CP190" s="4">
        <v>0.1704</v>
      </c>
      <c r="CQ190" s="4">
        <v>0.80389999999999995</v>
      </c>
      <c r="CR190" s="4">
        <v>1.6999999999999999E-3</v>
      </c>
      <c r="CS190" s="5">
        <v>0.62819999999999998</v>
      </c>
      <c r="CT190" s="5">
        <v>0.69140000000000001</v>
      </c>
      <c r="CU190" s="5">
        <v>0.2094</v>
      </c>
      <c r="CV190" s="5">
        <v>0.9738</v>
      </c>
      <c r="CW190" s="5">
        <v>1.26E-2</v>
      </c>
      <c r="CX190" s="4">
        <v>0.62970000000000004</v>
      </c>
      <c r="CY190" s="4">
        <v>0.69710000000000005</v>
      </c>
      <c r="CZ190" s="4">
        <v>0.224</v>
      </c>
      <c r="DA190" s="4">
        <v>0.96350000000000002</v>
      </c>
      <c r="DB190" s="4">
        <v>1.11E-2</v>
      </c>
      <c r="DC190" s="5">
        <v>0.63339999999999996</v>
      </c>
      <c r="DD190" s="5">
        <v>0.70789999999999997</v>
      </c>
      <c r="DE190" s="5">
        <v>0.23150000000000001</v>
      </c>
      <c r="DF190" s="5">
        <v>0.94699999999999995</v>
      </c>
      <c r="DG190" s="5">
        <v>7.6E-3</v>
      </c>
      <c r="DH190" s="4">
        <v>0.64710000000000001</v>
      </c>
      <c r="DI190" s="4">
        <v>0.74450000000000005</v>
      </c>
      <c r="DJ190" s="4">
        <v>0.2147</v>
      </c>
      <c r="DK190" s="4">
        <v>0.91779999999999995</v>
      </c>
      <c r="DL190" s="4">
        <v>4.1000000000000003E-3</v>
      </c>
      <c r="DM190" s="5">
        <v>0.69110000000000005</v>
      </c>
      <c r="DN190" s="5">
        <v>0.8528</v>
      </c>
      <c r="DO190" s="5">
        <v>0.16869999999999999</v>
      </c>
      <c r="DP190" s="5">
        <v>0.80500000000000005</v>
      </c>
      <c r="DQ190" s="5">
        <v>1.1999999999999999E-3</v>
      </c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>
        <v>0.64759999999999995</v>
      </c>
      <c r="EH190" s="5">
        <v>0.74439999999999995</v>
      </c>
      <c r="EI190" s="5">
        <v>0.2137</v>
      </c>
      <c r="EJ190" s="5">
        <v>0.91779999999999995</v>
      </c>
      <c r="EK190" s="5">
        <v>3.5000000000000001E-3</v>
      </c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>
        <v>0.64749999999999996</v>
      </c>
      <c r="FG190" s="4">
        <v>0.74419999999999997</v>
      </c>
      <c r="FH190" s="4">
        <v>0.21290000000000001</v>
      </c>
      <c r="FI190" s="4">
        <v>0.91859999999999997</v>
      </c>
      <c r="FJ190" s="4">
        <v>3.0000000000000001E-3</v>
      </c>
      <c r="FK190" s="5"/>
      <c r="FL190" s="5"/>
      <c r="FM190" s="5"/>
      <c r="FN190" s="5"/>
      <c r="FO190" s="5"/>
      <c r="FP190" s="4">
        <f t="shared" si="41"/>
        <v>0.64344285714285721</v>
      </c>
      <c r="FQ190" s="4">
        <f t="shared" si="37"/>
        <v>0.73332142857142846</v>
      </c>
      <c r="FR190" s="4">
        <f t="shared" si="38"/>
        <v>0.21296071428571425</v>
      </c>
      <c r="FS190" s="4">
        <f t="shared" si="39"/>
        <v>0.92561071428571429</v>
      </c>
      <c r="FT190" s="4">
        <f t="shared" si="40"/>
        <v>6.9035714285714282E-3</v>
      </c>
      <c r="FU190" s="1" t="e" cm="1">
        <f t="array" aca="1" ref="FU190" ca="1">CONCATENATE(INDIRECT(ADDRESS(1,MATCH(_xlfn.MINIFS(B190:FO190,metrics.est,"MAE"),B190:FO190,0)+1)), ", ", INDIRECT(ADDRESS(2,MATCH(_xlfn.MINIFS(B190:FO190,metrics.est,"MAE"),B190:FO190,0)+1)))</f>
        <v>#NAME?</v>
      </c>
      <c r="FV190" s="1" t="e" cm="1">
        <f t="array" aca="1" ref="FV190" ca="1">CONCATENATE(INDIRECT(ADDRESS(1,MATCH(_xlfn.MINIFS(B190:FO190,metrics.est,"MSE"),B190:FO190,0)+1)), ", ", INDIRECT(ADDRESS(2,MATCH(_xlfn.MINIFS(B190:FO190,metrics.est,"MSE"),B190:FO190,0)+1)))</f>
        <v>#NAME?</v>
      </c>
      <c r="FW190" s="1" t="e" cm="1">
        <f t="array" aca="1" ref="FW190" ca="1">CONCATENATE(INDIRECT(ADDRESS(1,MATCH(_xlfn.MAXIFS(B190:FO190,metrics.est,"R"),B190:FO190,0)+1)), ", ", INDIRECT(ADDRESS(2,MATCH(_xlfn.MAXIFS(B190:FO190,metrics.est,"R"),B190:FO190,0)+1)))</f>
        <v>#NAME?</v>
      </c>
      <c r="FX190" s="1" t="e" cm="1">
        <f t="array" aca="1" ref="FX190" ca="1">CONCATENATE(INDIRECT(ADDRESS(1,MATCH(_xlfn.MAXIFS(B190:FO190,metrics.est,"Coverage"),B190:FO190,0)+1)), ", ", INDIRECT(ADDRESS(2,MATCH(_xlfn.MAXIFS(B190:FO190,metrics.est,"Coverage"),B190:FO190,0)+1)))</f>
        <v>#NAME?</v>
      </c>
      <c r="FY190" s="1" t="e" cm="1">
        <f t="array" aca="1" ref="FY190" ca="1">CONCATENATE(INDIRECT(ADDRESS(1,MATCH(_xlfn.MINIFS(B190:FO190,metrics.est,"Time"),B190:FO190,0)+1)), ", ", INDIRECT(ADDRESS(2,MATCH(_xlfn.MINIFS(B190:FO190,metrics.est,"Time"),B190:FO190,0)+1)))</f>
        <v>#NAME?</v>
      </c>
    </row>
    <row r="191" spans="1:181" x14ac:dyDescent="0.3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>
        <v>0.70140000000000002</v>
      </c>
      <c r="BP191" s="5">
        <v>0.88239999999999996</v>
      </c>
      <c r="BQ191" s="5">
        <v>0.16020000000000001</v>
      </c>
      <c r="BR191" s="5">
        <v>0.80379999999999996</v>
      </c>
      <c r="BS191" s="5">
        <v>1.6000000000000001E-3</v>
      </c>
      <c r="BT191" s="4">
        <v>0.62060000000000004</v>
      </c>
      <c r="BU191" s="4">
        <v>0.68049999999999999</v>
      </c>
      <c r="BV191" s="4">
        <v>0.21479999999999999</v>
      </c>
      <c r="BW191" s="4">
        <v>0.97640000000000005</v>
      </c>
      <c r="BX191" s="4">
        <v>1.0800000000000001E-2</v>
      </c>
      <c r="BY191" s="5">
        <v>0.62470000000000003</v>
      </c>
      <c r="BZ191" s="5">
        <v>0.69279999999999997</v>
      </c>
      <c r="CA191" s="5">
        <v>0.23619999999999999</v>
      </c>
      <c r="CB191" s="5">
        <v>0.96379999999999999</v>
      </c>
      <c r="CC191" s="5">
        <v>1.18E-2</v>
      </c>
      <c r="CD191" s="4">
        <v>0.63270000000000004</v>
      </c>
      <c r="CE191" s="4">
        <v>0.70899999999999996</v>
      </c>
      <c r="CF191" s="4">
        <v>0.23080000000000001</v>
      </c>
      <c r="CG191" s="4">
        <v>0.94869999999999999</v>
      </c>
      <c r="CH191" s="4">
        <v>4.4999999999999997E-3</v>
      </c>
      <c r="CI191" s="5">
        <v>0.64700000000000002</v>
      </c>
      <c r="CJ191" s="5">
        <v>0.74619999999999997</v>
      </c>
      <c r="CK191" s="5">
        <v>0.21560000000000001</v>
      </c>
      <c r="CL191" s="5">
        <v>0.91800000000000004</v>
      </c>
      <c r="CM191" s="5">
        <v>4.1999999999999997E-3</v>
      </c>
      <c r="CN191" s="4">
        <v>0.70450000000000002</v>
      </c>
      <c r="CO191" s="4">
        <v>0.88749999999999996</v>
      </c>
      <c r="CP191" s="4">
        <v>0.159</v>
      </c>
      <c r="CQ191" s="4">
        <v>0.80389999999999995</v>
      </c>
      <c r="CR191" s="4">
        <v>1.6000000000000001E-3</v>
      </c>
      <c r="CS191" s="5">
        <v>0.62509999999999999</v>
      </c>
      <c r="CT191" s="5">
        <v>0.68769999999999998</v>
      </c>
      <c r="CU191" s="5">
        <v>0.21859999999999999</v>
      </c>
      <c r="CV191" s="5">
        <v>0.9738</v>
      </c>
      <c r="CW191" s="5">
        <v>9.7999999999999997E-3</v>
      </c>
      <c r="CX191" s="4">
        <v>0.62729999999999997</v>
      </c>
      <c r="CY191" s="4">
        <v>0.69420000000000004</v>
      </c>
      <c r="CZ191" s="4">
        <v>0.23150000000000001</v>
      </c>
      <c r="DA191" s="4">
        <v>0.96350000000000002</v>
      </c>
      <c r="DB191" s="4">
        <v>9.1000000000000004E-3</v>
      </c>
      <c r="DC191" s="5">
        <v>0.63190000000000002</v>
      </c>
      <c r="DD191" s="5">
        <v>0.70699999999999996</v>
      </c>
      <c r="DE191" s="5">
        <v>0.23769999999999999</v>
      </c>
      <c r="DF191" s="5">
        <v>0.94699999999999995</v>
      </c>
      <c r="DG191" s="5">
        <v>6.4000000000000003E-3</v>
      </c>
      <c r="DH191" s="4">
        <v>0.6472</v>
      </c>
      <c r="DI191" s="4">
        <v>0.74650000000000005</v>
      </c>
      <c r="DJ191" s="4">
        <v>0.21540000000000001</v>
      </c>
      <c r="DK191" s="4">
        <v>0.91779999999999995</v>
      </c>
      <c r="DL191" s="4">
        <v>3.7000000000000002E-3</v>
      </c>
      <c r="DM191" s="5">
        <v>0.70109999999999995</v>
      </c>
      <c r="DN191" s="5">
        <v>0.88160000000000005</v>
      </c>
      <c r="DO191" s="5">
        <v>0.158</v>
      </c>
      <c r="DP191" s="5">
        <v>0.80500000000000005</v>
      </c>
      <c r="DQ191" s="5">
        <v>1.1999999999999999E-3</v>
      </c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>
        <v>0.64749999999999996</v>
      </c>
      <c r="EH191" s="5">
        <v>0.74619999999999997</v>
      </c>
      <c r="EI191" s="5">
        <v>0.21379999999999999</v>
      </c>
      <c r="EJ191" s="5">
        <v>0.91779999999999995</v>
      </c>
      <c r="EK191" s="5">
        <v>3.2000000000000002E-3</v>
      </c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>
        <v>0.64749999999999996</v>
      </c>
      <c r="FG191" s="4">
        <v>0.74619999999999997</v>
      </c>
      <c r="FH191" s="4">
        <v>0.21290000000000001</v>
      </c>
      <c r="FI191" s="4">
        <v>0.91859999999999997</v>
      </c>
      <c r="FJ191" s="4">
        <v>2.2000000000000001E-3</v>
      </c>
      <c r="FK191" s="5"/>
      <c r="FL191" s="5"/>
      <c r="FM191" s="5"/>
      <c r="FN191" s="5"/>
      <c r="FO191" s="5"/>
      <c r="FP191" s="4">
        <f t="shared" si="41"/>
        <v>0.64363571428571442</v>
      </c>
      <c r="FQ191" s="4">
        <f t="shared" si="37"/>
        <v>0.73678214285714283</v>
      </c>
      <c r="FR191" s="4">
        <f t="shared" si="38"/>
        <v>0.21568214285714288</v>
      </c>
      <c r="FS191" s="4">
        <f t="shared" si="39"/>
        <v>0.92561071428571429</v>
      </c>
      <c r="FT191" s="4">
        <f t="shared" si="40"/>
        <v>5.792857142857143E-3</v>
      </c>
      <c r="FU191" s="1" t="e" cm="1">
        <f t="array" aca="1" ref="FU191" ca="1">CONCATENATE(INDIRECT(ADDRESS(1,MATCH(_xlfn.MINIFS(B191:FO191,metrics.est,"MAE"),B191:FO191,0)+1)), ", ", INDIRECT(ADDRESS(2,MATCH(_xlfn.MINIFS(B191:FO191,metrics.est,"MAE"),B191:FO191,0)+1)))</f>
        <v>#NAME?</v>
      </c>
      <c r="FV191" s="1" t="e" cm="1">
        <f t="array" aca="1" ref="FV191" ca="1">CONCATENATE(INDIRECT(ADDRESS(1,MATCH(_xlfn.MINIFS(B191:FO191,metrics.est,"MSE"),B191:FO191,0)+1)), ", ", INDIRECT(ADDRESS(2,MATCH(_xlfn.MINIFS(B191:FO191,metrics.est,"MSE"),B191:FO191,0)+1)))</f>
        <v>#NAME?</v>
      </c>
      <c r="FW191" s="1" t="e" cm="1">
        <f t="array" aca="1" ref="FW191" ca="1">CONCATENATE(INDIRECT(ADDRESS(1,MATCH(_xlfn.MAXIFS(B191:FO191,metrics.est,"R"),B191:FO191,0)+1)), ", ", INDIRECT(ADDRESS(2,MATCH(_xlfn.MAXIFS(B191:FO191,metrics.est,"R"),B191:FO191,0)+1)))</f>
        <v>#NAME?</v>
      </c>
      <c r="FX191" s="1" t="e" cm="1">
        <f t="array" aca="1" ref="FX191" ca="1">CONCATENATE(INDIRECT(ADDRESS(1,MATCH(_xlfn.MAXIFS(B191:FO191,metrics.est,"Coverage"),B191:FO191,0)+1)), ", ", INDIRECT(ADDRESS(2,MATCH(_xlfn.MAXIFS(B191:FO191,metrics.est,"Coverage"),B191:FO191,0)+1)))</f>
        <v>#NAME?</v>
      </c>
      <c r="FY191" s="1" t="e" cm="1">
        <f t="array" aca="1" ref="FY191" ca="1">CONCATENATE(INDIRECT(ADDRESS(1,MATCH(_xlfn.MINIFS(B191:FO191,metrics.est,"Time"),B191:FO191,0)+1)), ", ", INDIRECT(ADDRESS(2,MATCH(_xlfn.MINIFS(B191:FO191,metrics.est,"Time"),B191:FO191,0)+1)))</f>
        <v>#NAME?</v>
      </c>
    </row>
    <row r="192" spans="1:181" x14ac:dyDescent="0.3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>
        <v>0.7016</v>
      </c>
      <c r="BP192" s="5">
        <v>0.88239999999999996</v>
      </c>
      <c r="BQ192" s="5">
        <v>0.16020000000000001</v>
      </c>
      <c r="BR192" s="5">
        <v>0.80379999999999996</v>
      </c>
      <c r="BS192" s="5">
        <v>1.6999999999999999E-3</v>
      </c>
      <c r="BT192" s="4">
        <v>0.62219999999999998</v>
      </c>
      <c r="BU192" s="4">
        <v>0.6845</v>
      </c>
      <c r="BV192" s="4">
        <v>0.21440000000000001</v>
      </c>
      <c r="BW192" s="4">
        <v>0.97640000000000005</v>
      </c>
      <c r="BX192" s="4">
        <v>1.35E-2</v>
      </c>
      <c r="BY192" s="5">
        <v>0.62609999999999999</v>
      </c>
      <c r="BZ192" s="5">
        <v>0.69620000000000004</v>
      </c>
      <c r="CA192" s="5">
        <v>0.23400000000000001</v>
      </c>
      <c r="CB192" s="5">
        <v>0.96379999999999999</v>
      </c>
      <c r="CC192" s="5">
        <v>1.5100000000000001E-2</v>
      </c>
      <c r="CD192" s="4">
        <v>0.63360000000000005</v>
      </c>
      <c r="CE192" s="4">
        <v>0.71120000000000005</v>
      </c>
      <c r="CF192" s="4">
        <v>0.2301</v>
      </c>
      <c r="CG192" s="4">
        <v>0.94869999999999999</v>
      </c>
      <c r="CH192" s="4">
        <v>5.7000000000000002E-3</v>
      </c>
      <c r="CI192" s="5">
        <v>0.64770000000000005</v>
      </c>
      <c r="CJ192" s="5">
        <v>0.74739999999999995</v>
      </c>
      <c r="CK192" s="5">
        <v>0.2147</v>
      </c>
      <c r="CL192" s="5">
        <v>0.91800000000000004</v>
      </c>
      <c r="CM192" s="5">
        <v>4.5999999999999999E-3</v>
      </c>
      <c r="CN192" s="4">
        <v>0.7046</v>
      </c>
      <c r="CO192" s="4">
        <v>0.88739999999999997</v>
      </c>
      <c r="CP192" s="4">
        <v>0.15909999999999999</v>
      </c>
      <c r="CQ192" s="4">
        <v>0.80389999999999995</v>
      </c>
      <c r="CR192" s="4">
        <v>1.6999999999999999E-3</v>
      </c>
      <c r="CS192" s="5">
        <v>0.62670000000000003</v>
      </c>
      <c r="CT192" s="5">
        <v>0.69120000000000004</v>
      </c>
      <c r="CU192" s="5">
        <v>0.21920000000000001</v>
      </c>
      <c r="CV192" s="5">
        <v>0.9738</v>
      </c>
      <c r="CW192" s="5">
        <v>1.23E-2</v>
      </c>
      <c r="CX192" s="4">
        <v>0.62849999999999995</v>
      </c>
      <c r="CY192" s="4">
        <v>0.69720000000000004</v>
      </c>
      <c r="CZ192" s="4">
        <v>0.23139999999999999</v>
      </c>
      <c r="DA192" s="4">
        <v>0.96350000000000002</v>
      </c>
      <c r="DB192" s="4">
        <v>1.0800000000000001E-2</v>
      </c>
      <c r="DC192" s="5">
        <v>0.63290000000000002</v>
      </c>
      <c r="DD192" s="5">
        <v>0.70920000000000005</v>
      </c>
      <c r="DE192" s="5">
        <v>0.23669999999999999</v>
      </c>
      <c r="DF192" s="5">
        <v>0.94699999999999995</v>
      </c>
      <c r="DG192" s="5">
        <v>7.4999999999999997E-3</v>
      </c>
      <c r="DH192" s="4">
        <v>0.64780000000000004</v>
      </c>
      <c r="DI192" s="4">
        <v>0.74750000000000005</v>
      </c>
      <c r="DJ192" s="4">
        <v>0.2147</v>
      </c>
      <c r="DK192" s="4">
        <v>0.91779999999999995</v>
      </c>
      <c r="DL192" s="4">
        <v>4.0000000000000001E-3</v>
      </c>
      <c r="DM192" s="5">
        <v>0.70130000000000003</v>
      </c>
      <c r="DN192" s="5">
        <v>0.88149999999999995</v>
      </c>
      <c r="DO192" s="5">
        <v>0.158</v>
      </c>
      <c r="DP192" s="5">
        <v>0.80500000000000005</v>
      </c>
      <c r="DQ192" s="5">
        <v>1.1999999999999999E-3</v>
      </c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>
        <v>0.6482</v>
      </c>
      <c r="EH192" s="5">
        <v>0.74739999999999995</v>
      </c>
      <c r="EI192" s="5">
        <v>0.2132</v>
      </c>
      <c r="EJ192" s="5">
        <v>0.91779999999999995</v>
      </c>
      <c r="EK192" s="5">
        <v>3.5000000000000001E-3</v>
      </c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>
        <v>0.64810000000000001</v>
      </c>
      <c r="FG192" s="4">
        <v>0.74729999999999996</v>
      </c>
      <c r="FH192" s="4">
        <v>0.21240000000000001</v>
      </c>
      <c r="FI192" s="4">
        <v>0.91859999999999997</v>
      </c>
      <c r="FJ192" s="4">
        <v>2.5999999999999999E-3</v>
      </c>
      <c r="FK192" s="5"/>
      <c r="FL192" s="5"/>
      <c r="FM192" s="5"/>
      <c r="FN192" s="5"/>
      <c r="FO192" s="5"/>
      <c r="FP192" s="4">
        <f t="shared" si="41"/>
        <v>0.64451785714285692</v>
      </c>
      <c r="FQ192" s="4">
        <f t="shared" si="37"/>
        <v>0.73861071428571423</v>
      </c>
      <c r="FR192" s="4">
        <f t="shared" si="38"/>
        <v>0.21506071428571424</v>
      </c>
      <c r="FS192" s="4">
        <f t="shared" si="39"/>
        <v>0.92561071428571429</v>
      </c>
      <c r="FT192" s="4">
        <f t="shared" si="40"/>
        <v>1.5299999999999998E-2</v>
      </c>
      <c r="FU192" s="1" t="e" cm="1">
        <f t="array" aca="1" ref="FU192" ca="1">CONCATENATE(INDIRECT(ADDRESS(1,MATCH(_xlfn.MINIFS(B192:FO192,metrics.est,"MAE"),B192:FO192,0)+1)), ", ", INDIRECT(ADDRESS(2,MATCH(_xlfn.MINIFS(B192:FO192,metrics.est,"MAE"),B192:FO192,0)+1)))</f>
        <v>#NAME?</v>
      </c>
      <c r="FV192" s="1" t="e" cm="1">
        <f t="array" aca="1" ref="FV192" ca="1">CONCATENATE(INDIRECT(ADDRESS(1,MATCH(_xlfn.MINIFS(B192:FO192,metrics.est,"MSE"),B192:FO192,0)+1)), ", ", INDIRECT(ADDRESS(2,MATCH(_xlfn.MINIFS(B192:FO192,metrics.est,"MSE"),B192:FO192,0)+1)))</f>
        <v>#NAME?</v>
      </c>
      <c r="FW192" s="1" t="e" cm="1">
        <f t="array" aca="1" ref="FW192" ca="1">CONCATENATE(INDIRECT(ADDRESS(1,MATCH(_xlfn.MAXIFS(B192:FO192,metrics.est,"R"),B192:FO192,0)+1)), ", ", INDIRECT(ADDRESS(2,MATCH(_xlfn.MAXIFS(B192:FO192,metrics.est,"R"),B192:FO192,0)+1)))</f>
        <v>#NAME?</v>
      </c>
      <c r="FX192" s="1" t="e" cm="1">
        <f t="array" aca="1" ref="FX192" ca="1">CONCATENATE(INDIRECT(ADDRESS(1,MATCH(_xlfn.MAXIFS(B192:FO192,metrics.est,"Coverage"),B192:FO192,0)+1)), ", ", INDIRECT(ADDRESS(2,MATCH(_xlfn.MAXIFS(B192:FO192,metrics.est,"Coverage"),B192:FO192,0)+1)))</f>
        <v>#NAME?</v>
      </c>
      <c r="FY192" s="1" t="e" cm="1">
        <f t="array" aca="1" ref="FY192" ca="1">CONCATENATE(INDIRECT(ADDRESS(1,MATCH(_xlfn.MINIFS(B192:FO192,metrics.est,"Time"),B192:FO192,0)+1)), ", ", INDIRECT(ADDRESS(2,MATCH(_xlfn.MINIFS(B192:FO192,metrics.est,"Time"),B192:FO192,0)+1)))</f>
        <v>#NAME?</v>
      </c>
    </row>
    <row r="193" spans="1:181" x14ac:dyDescent="0.3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>
        <v>0.69899999999999995</v>
      </c>
      <c r="BP193" s="5">
        <v>0.87429999999999997</v>
      </c>
      <c r="BQ193" s="5">
        <v>0.15110000000000001</v>
      </c>
      <c r="BR193" s="5">
        <v>0.72919999999999996</v>
      </c>
      <c r="BS193" s="5">
        <v>1.8E-3</v>
      </c>
      <c r="BT193" s="4">
        <v>0.61909999999999998</v>
      </c>
      <c r="BU193" s="4">
        <v>0.68230000000000002</v>
      </c>
      <c r="BV193" s="4">
        <v>0.22189999999999999</v>
      </c>
      <c r="BW193" s="4">
        <v>0.97399999999999998</v>
      </c>
      <c r="BX193" s="4">
        <v>9.7000000000000003E-3</v>
      </c>
      <c r="BY193" s="5">
        <v>0.62239999999999995</v>
      </c>
      <c r="BZ193" s="5">
        <v>0.69179999999999997</v>
      </c>
      <c r="CA193" s="5">
        <v>0.2394</v>
      </c>
      <c r="CB193" s="5">
        <v>0.95930000000000004</v>
      </c>
      <c r="CC193" s="5">
        <v>1.2699999999999999E-2</v>
      </c>
      <c r="CD193" s="4">
        <v>0.62870000000000004</v>
      </c>
      <c r="CE193" s="4">
        <v>0.70289999999999997</v>
      </c>
      <c r="CF193" s="4">
        <v>0.2326</v>
      </c>
      <c r="CG193" s="4">
        <v>0.93869999999999998</v>
      </c>
      <c r="CH193" s="4">
        <v>4.7999999999999996E-3</v>
      </c>
      <c r="CI193" s="5">
        <v>0.63800000000000001</v>
      </c>
      <c r="CJ193" s="5">
        <v>0.72340000000000004</v>
      </c>
      <c r="CK193" s="5">
        <v>0.21540000000000001</v>
      </c>
      <c r="CL193" s="5">
        <v>0.88890000000000002</v>
      </c>
      <c r="CM193" s="5">
        <v>4.8999999999999998E-3</v>
      </c>
      <c r="CN193" s="4">
        <v>0.70189999999999997</v>
      </c>
      <c r="CO193" s="4">
        <v>0.87919999999999998</v>
      </c>
      <c r="CP193" s="4">
        <v>0.15379999999999999</v>
      </c>
      <c r="CQ193" s="4">
        <v>0.73029999999999995</v>
      </c>
      <c r="CR193" s="4">
        <v>1.6999999999999999E-3</v>
      </c>
      <c r="CS193" s="5">
        <v>0.62329999999999997</v>
      </c>
      <c r="CT193" s="5">
        <v>0.6875</v>
      </c>
      <c r="CU193" s="5">
        <v>0.22420000000000001</v>
      </c>
      <c r="CV193" s="5">
        <v>0.97170000000000001</v>
      </c>
      <c r="CW193" s="5">
        <v>8.5000000000000006E-3</v>
      </c>
      <c r="CX193" s="4">
        <v>0.62509999999999999</v>
      </c>
      <c r="CY193" s="4">
        <v>0.69379999999999997</v>
      </c>
      <c r="CZ193" s="4">
        <v>0.23519999999999999</v>
      </c>
      <c r="DA193" s="4">
        <v>0.95909999999999995</v>
      </c>
      <c r="DB193" s="4">
        <v>8.6999999999999994E-3</v>
      </c>
      <c r="DC193" s="5">
        <v>0.62819999999999998</v>
      </c>
      <c r="DD193" s="5">
        <v>0.70130000000000003</v>
      </c>
      <c r="DE193" s="5">
        <v>0.24</v>
      </c>
      <c r="DF193" s="5">
        <v>0.93700000000000006</v>
      </c>
      <c r="DG193" s="5">
        <v>7.1000000000000004E-3</v>
      </c>
      <c r="DH193" s="4">
        <v>0.63870000000000005</v>
      </c>
      <c r="DI193" s="4">
        <v>0.72609999999999997</v>
      </c>
      <c r="DJ193" s="4">
        <v>0.2142</v>
      </c>
      <c r="DK193" s="4">
        <v>0.8891</v>
      </c>
      <c r="DL193" s="4">
        <v>2.3E-3</v>
      </c>
      <c r="DM193" s="5">
        <v>0.69879999999999998</v>
      </c>
      <c r="DN193" s="5">
        <v>0.87390000000000001</v>
      </c>
      <c r="DO193" s="5">
        <v>0.15279999999999999</v>
      </c>
      <c r="DP193" s="5">
        <v>0.73070000000000002</v>
      </c>
      <c r="DQ193" s="5">
        <v>1.1000000000000001E-3</v>
      </c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>
        <v>0.63900000000000001</v>
      </c>
      <c r="EH193" s="5">
        <v>0.72529999999999994</v>
      </c>
      <c r="EI193" s="5">
        <v>0.21329999999999999</v>
      </c>
      <c r="EJ193" s="5">
        <v>0.88939999999999997</v>
      </c>
      <c r="EK193" s="5">
        <v>3.7000000000000002E-3</v>
      </c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>
        <v>0.63929999999999998</v>
      </c>
      <c r="FG193" s="4">
        <v>0.7258</v>
      </c>
      <c r="FH193" s="4">
        <v>0.21199999999999999</v>
      </c>
      <c r="FI193" s="4">
        <v>0.88990000000000002</v>
      </c>
      <c r="FJ193" s="4">
        <v>2.7000000000000001E-3</v>
      </c>
      <c r="FK193" s="5"/>
      <c r="FL193" s="5"/>
      <c r="FM193" s="5"/>
      <c r="FN193" s="5"/>
      <c r="FO193" s="5"/>
      <c r="FP193" s="4">
        <f t="shared" si="41"/>
        <v>0.63923928571428568</v>
      </c>
      <c r="FQ193" s="4">
        <f t="shared" si="37"/>
        <v>0.72784285714285701</v>
      </c>
      <c r="FR193" s="4">
        <f t="shared" si="38"/>
        <v>0.2170285714285714</v>
      </c>
      <c r="FS193" s="4">
        <f t="shared" si="39"/>
        <v>0.90306428571428554</v>
      </c>
      <c r="FT193" s="4">
        <f t="shared" si="40"/>
        <v>5.7999999999999996E-3</v>
      </c>
      <c r="FU193" s="1" t="e" cm="1">
        <f t="array" aca="1" ref="FU193" ca="1">CONCATENATE(INDIRECT(ADDRESS(1,MATCH(_xlfn.MINIFS(B193:FO193,metrics.est,"MAE"),B193:FO193,0)+1)), ", ", INDIRECT(ADDRESS(2,MATCH(_xlfn.MINIFS(B193:FO193,metrics.est,"MAE"),B193:FO193,0)+1)))</f>
        <v>#NAME?</v>
      </c>
      <c r="FV193" s="1" t="e" cm="1">
        <f t="array" aca="1" ref="FV193" ca="1">CONCATENATE(INDIRECT(ADDRESS(1,MATCH(_xlfn.MINIFS(B193:FO193,metrics.est,"MSE"),B193:FO193,0)+1)), ", ", INDIRECT(ADDRESS(2,MATCH(_xlfn.MINIFS(B193:FO193,metrics.est,"MSE"),B193:FO193,0)+1)))</f>
        <v>#NAME?</v>
      </c>
      <c r="FW193" s="1" t="e" cm="1">
        <f t="array" aca="1" ref="FW193" ca="1">CONCATENATE(INDIRECT(ADDRESS(1,MATCH(_xlfn.MAXIFS(B193:FO193,metrics.est,"R"),B193:FO193,0)+1)), ", ", INDIRECT(ADDRESS(2,MATCH(_xlfn.MAXIFS(B193:FO193,metrics.est,"R"),B193:FO193,0)+1)))</f>
        <v>#NAME?</v>
      </c>
      <c r="FX193" s="1" t="e" cm="1">
        <f t="array" aca="1" ref="FX193" ca="1">CONCATENATE(INDIRECT(ADDRESS(1,MATCH(_xlfn.MAXIFS(B193:FO193,metrics.est,"Coverage"),B193:FO193,0)+1)), ", ", INDIRECT(ADDRESS(2,MATCH(_xlfn.MAXIFS(B193:FO193,metrics.est,"Coverage"),B193:FO193,0)+1)))</f>
        <v>#NAME?</v>
      </c>
      <c r="FY193" s="1" t="e" cm="1">
        <f t="array" aca="1" ref="FY193" ca="1">CONCATENATE(INDIRECT(ADDRESS(1,MATCH(_xlfn.MINIFS(B193:FO193,metrics.est,"Time"),B193:FO193,0)+1)), ", ", INDIRECT(ADDRESS(2,MATCH(_xlfn.MINIFS(B193:FO193,metrics.est,"Time"),B193:FO193,0)+1)))</f>
        <v>#NAME?</v>
      </c>
    </row>
    <row r="194" spans="1:181" x14ac:dyDescent="0.3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>
        <v>0.68959999999999999</v>
      </c>
      <c r="BP194" s="5">
        <v>0.84570000000000001</v>
      </c>
      <c r="BQ194" s="5">
        <v>0.15909999999999999</v>
      </c>
      <c r="BR194" s="5">
        <v>0.72919999999999996</v>
      </c>
      <c r="BS194" s="5">
        <v>1.6999999999999999E-3</v>
      </c>
      <c r="BT194" s="4">
        <v>0.61799999999999999</v>
      </c>
      <c r="BU194" s="4">
        <v>0.67110000000000003</v>
      </c>
      <c r="BV194" s="4">
        <v>0.21820000000000001</v>
      </c>
      <c r="BW194" s="4">
        <v>0.97399999999999998</v>
      </c>
      <c r="BX194" s="4">
        <v>7.9000000000000008E-3</v>
      </c>
      <c r="BY194" s="5">
        <v>0.62180000000000002</v>
      </c>
      <c r="BZ194" s="5">
        <v>0.68289999999999995</v>
      </c>
      <c r="CA194" s="5">
        <v>0.23960000000000001</v>
      </c>
      <c r="CB194" s="5">
        <v>0.95930000000000004</v>
      </c>
      <c r="CC194" s="5">
        <v>1.03E-2</v>
      </c>
      <c r="CD194" s="4">
        <v>0.62829999999999997</v>
      </c>
      <c r="CE194" s="4">
        <v>0.69569999999999999</v>
      </c>
      <c r="CF194" s="4">
        <v>0.23400000000000001</v>
      </c>
      <c r="CG194" s="4">
        <v>0.93869999999999998</v>
      </c>
      <c r="CH194" s="4">
        <v>4.3E-3</v>
      </c>
      <c r="CI194" s="5">
        <v>0.63729999999999998</v>
      </c>
      <c r="CJ194" s="5">
        <v>0.71730000000000005</v>
      </c>
      <c r="CK194" s="5">
        <v>0.2213</v>
      </c>
      <c r="CL194" s="5">
        <v>0.88890000000000002</v>
      </c>
      <c r="CM194" s="5">
        <v>4.8999999999999998E-3</v>
      </c>
      <c r="CN194" s="4">
        <v>0.69240000000000002</v>
      </c>
      <c r="CO194" s="4">
        <v>0.85</v>
      </c>
      <c r="CP194" s="4">
        <v>0.16189999999999999</v>
      </c>
      <c r="CQ194" s="4">
        <v>0.73029999999999995</v>
      </c>
      <c r="CR194" s="4">
        <v>1.8E-3</v>
      </c>
      <c r="CS194" s="5">
        <v>0.62239999999999995</v>
      </c>
      <c r="CT194" s="5">
        <v>0.67830000000000001</v>
      </c>
      <c r="CU194" s="5">
        <v>0.2225</v>
      </c>
      <c r="CV194" s="5">
        <v>0.97170000000000001</v>
      </c>
      <c r="CW194" s="5">
        <v>6.3E-3</v>
      </c>
      <c r="CX194" s="4">
        <v>0.62439999999999996</v>
      </c>
      <c r="CY194" s="4">
        <v>0.68479999999999996</v>
      </c>
      <c r="CZ194" s="4">
        <v>0.23549999999999999</v>
      </c>
      <c r="DA194" s="4">
        <v>0.95909999999999995</v>
      </c>
      <c r="DB194" s="4">
        <v>6.4999999999999997E-3</v>
      </c>
      <c r="DC194" s="5">
        <v>0.62780000000000002</v>
      </c>
      <c r="DD194" s="5">
        <v>0.69430000000000003</v>
      </c>
      <c r="DE194" s="5">
        <v>0.24099999999999999</v>
      </c>
      <c r="DF194" s="5">
        <v>0.93700000000000006</v>
      </c>
      <c r="DG194" s="5">
        <v>6.4000000000000003E-3</v>
      </c>
      <c r="DH194" s="4">
        <v>0.63800000000000001</v>
      </c>
      <c r="DI194" s="4">
        <v>0.71970000000000001</v>
      </c>
      <c r="DJ194" s="4">
        <v>0.21929999999999999</v>
      </c>
      <c r="DK194" s="4">
        <v>0.8891</v>
      </c>
      <c r="DL194" s="4">
        <v>3.5999999999999999E-3</v>
      </c>
      <c r="DM194" s="5">
        <v>0.68910000000000005</v>
      </c>
      <c r="DN194" s="5">
        <v>0.84509999999999996</v>
      </c>
      <c r="DO194" s="5">
        <v>0.16039999999999999</v>
      </c>
      <c r="DP194" s="5">
        <v>0.73070000000000002</v>
      </c>
      <c r="DQ194" s="5">
        <v>1.1000000000000001E-3</v>
      </c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>
        <v>0.63829999999999998</v>
      </c>
      <c r="EH194" s="5">
        <v>0.71909999999999996</v>
      </c>
      <c r="EI194" s="5">
        <v>0.21879999999999999</v>
      </c>
      <c r="EJ194" s="5">
        <v>0.88939999999999997</v>
      </c>
      <c r="EK194" s="5">
        <v>3.5000000000000001E-3</v>
      </c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>
        <v>0.63839999999999997</v>
      </c>
      <c r="FG194" s="4">
        <v>0.71940000000000004</v>
      </c>
      <c r="FH194" s="4">
        <v>0.21779999999999999</v>
      </c>
      <c r="FI194" s="4">
        <v>0.88990000000000002</v>
      </c>
      <c r="FJ194" s="4">
        <v>2.5999999999999999E-3</v>
      </c>
      <c r="FK194" s="5"/>
      <c r="FL194" s="5"/>
      <c r="FM194" s="5"/>
      <c r="FN194" s="5"/>
      <c r="FO194" s="5"/>
      <c r="FP194" s="4">
        <f t="shared" ref="FP194" si="62">AVERAGEIFS(B194:FO194,metrics.est,"MAE")</f>
        <v>0.63730714285714296</v>
      </c>
      <c r="FQ194" s="4">
        <f t="shared" ref="FQ194" si="63">AVERAGEIFS(B194:FO194,metrics.est,"MSE")</f>
        <v>0.71712142857142858</v>
      </c>
      <c r="FR194" s="4">
        <f t="shared" ref="FR194" si="64">AVERAGEIFS(B194:FO194,metrics.est,"R")</f>
        <v>0.21942142857142852</v>
      </c>
      <c r="FS194" s="4">
        <f t="shared" ref="FS194" si="65">AVERAGEIFS(B194:FO194,metrics.est,"Coverage")</f>
        <v>0.90306428571428554</v>
      </c>
      <c r="FT194" s="4">
        <f t="shared" ref="FT194" si="66">AVERAGEIFS(B194:FO194,metrics.est,"Time")</f>
        <v>5.0964285714285712E-3</v>
      </c>
      <c r="FU194" s="1" t="e" cm="1">
        <f t="array" aca="1" ref="FU194" ca="1">CONCATENATE(INDIRECT(ADDRESS(1,MATCH(_xlfn.MINIFS(B194:FO194,metrics.est,"MAE"),B194:FO194,0)+1)), ", ", INDIRECT(ADDRESS(2,MATCH(_xlfn.MINIFS(B194:FO194,metrics.est,"MAE"),B194:FO194,0)+1)))</f>
        <v>#NAME?</v>
      </c>
      <c r="FV194" s="1" t="e" cm="1">
        <f t="array" aca="1" ref="FV194" ca="1">CONCATENATE(INDIRECT(ADDRESS(1,MATCH(_xlfn.MINIFS(B194:FO194,metrics.est,"MSE"),B194:FO194,0)+1)), ", ", INDIRECT(ADDRESS(2,MATCH(_xlfn.MINIFS(B194:FO194,metrics.est,"MSE"),B194:FO194,0)+1)))</f>
        <v>#NAME?</v>
      </c>
      <c r="FW194" s="1" t="e" cm="1">
        <f t="array" aca="1" ref="FW194" ca="1">CONCATENATE(INDIRECT(ADDRESS(1,MATCH(_xlfn.MAXIFS(B194:FO194,metrics.est,"R"),B194:FO194,0)+1)), ", ", INDIRECT(ADDRESS(2,MATCH(_xlfn.MAXIFS(B194:FO194,metrics.est,"R"),B194:FO194,0)+1)))</f>
        <v>#NAME?</v>
      </c>
      <c r="FX194" s="1" t="e" cm="1">
        <f t="array" aca="1" ref="FX194" ca="1">CONCATENATE(INDIRECT(ADDRESS(1,MATCH(_xlfn.MAXIFS(B194:FO194,metrics.est,"Coverage"),B194:FO194,0)+1)), ", ", INDIRECT(ADDRESS(2,MATCH(_xlfn.MAXIFS(B194:FO194,metrics.est,"Coverage"),B194:FO194,0)+1)))</f>
        <v>#NAME?</v>
      </c>
      <c r="FY194" s="1" t="e" cm="1">
        <f t="array" aca="1" ref="FY194" ca="1">CONCATENATE(INDIRECT(ADDRESS(1,MATCH(_xlfn.MINIFS(B194:FO194,metrics.est,"Time"),B194:FO194,0)+1)), ", ", INDIRECT(ADDRESS(2,MATCH(_xlfn.MINIFS(B194:FO194,metrics.est,"Time"),B194:FO194,0)+1)))</f>
        <v>#NAME?</v>
      </c>
    </row>
    <row r="195" spans="1:181" x14ac:dyDescent="0.3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>
        <v>0.73650000000000004</v>
      </c>
      <c r="BP195" s="5">
        <v>0.92169999999999996</v>
      </c>
      <c r="BQ195" s="5">
        <v>0.1017</v>
      </c>
      <c r="BR195" s="5">
        <v>0.7218</v>
      </c>
      <c r="BS195" s="5">
        <v>1.9E-3</v>
      </c>
      <c r="BT195" s="4">
        <v>0.60060000000000002</v>
      </c>
      <c r="BU195" s="4">
        <v>0.62939999999999996</v>
      </c>
      <c r="BV195" s="4">
        <v>0.2422</v>
      </c>
      <c r="BW195" s="4">
        <v>0.93430000000000002</v>
      </c>
      <c r="BX195" s="4">
        <v>1.01E-2</v>
      </c>
      <c r="BY195" s="5">
        <v>0.60519999999999996</v>
      </c>
      <c r="BZ195" s="5">
        <v>0.64429999999999998</v>
      </c>
      <c r="CA195" s="5">
        <v>0.25440000000000002</v>
      </c>
      <c r="CB195" s="5">
        <v>0.91849999999999998</v>
      </c>
      <c r="CC195" s="5">
        <v>1.35E-2</v>
      </c>
      <c r="CD195" s="4">
        <v>0.61299999999999999</v>
      </c>
      <c r="CE195" s="4">
        <v>0.65810000000000002</v>
      </c>
      <c r="CF195" s="4">
        <v>0.2384</v>
      </c>
      <c r="CG195" s="4">
        <v>0.89959999999999996</v>
      </c>
      <c r="CH195" s="4">
        <v>5.1000000000000004E-3</v>
      </c>
      <c r="CI195" s="5">
        <v>0.629</v>
      </c>
      <c r="CJ195" s="5">
        <v>0.69210000000000005</v>
      </c>
      <c r="CK195" s="5">
        <v>0.2082</v>
      </c>
      <c r="CL195" s="5">
        <v>0.85840000000000005</v>
      </c>
      <c r="CM195" s="5">
        <v>5.7000000000000002E-3</v>
      </c>
      <c r="CN195" s="4">
        <v>0.73929999999999996</v>
      </c>
      <c r="CO195" s="4">
        <v>0.92669999999999997</v>
      </c>
      <c r="CP195" s="4">
        <v>0.11210000000000001</v>
      </c>
      <c r="CQ195" s="4">
        <v>0.72240000000000004</v>
      </c>
      <c r="CR195" s="4">
        <v>1.8E-3</v>
      </c>
      <c r="CS195" s="5">
        <v>0.60440000000000005</v>
      </c>
      <c r="CT195" s="5">
        <v>0.63680000000000003</v>
      </c>
      <c r="CU195" s="5">
        <v>0.23849999999999999</v>
      </c>
      <c r="CV195" s="5">
        <v>0.93049999999999999</v>
      </c>
      <c r="CW195" s="5">
        <v>7.9000000000000008E-3</v>
      </c>
      <c r="CX195" s="4">
        <v>0.60829999999999995</v>
      </c>
      <c r="CY195" s="4">
        <v>0.64570000000000005</v>
      </c>
      <c r="CZ195" s="4">
        <v>0.25309999999999999</v>
      </c>
      <c r="DA195" s="4">
        <v>0.91779999999999995</v>
      </c>
      <c r="DB195" s="4">
        <v>5.4999999999999997E-3</v>
      </c>
      <c r="DC195" s="5">
        <v>0.61209999999999998</v>
      </c>
      <c r="DD195" s="5">
        <v>0.65590000000000004</v>
      </c>
      <c r="DE195" s="5">
        <v>0.24560000000000001</v>
      </c>
      <c r="DF195" s="5">
        <v>0.89859999999999995</v>
      </c>
      <c r="DG195" s="5">
        <v>7.7999999999999996E-3</v>
      </c>
      <c r="DH195" s="4">
        <v>0.62870000000000004</v>
      </c>
      <c r="DI195" s="4">
        <v>0.69210000000000005</v>
      </c>
      <c r="DJ195" s="4">
        <v>0.20200000000000001</v>
      </c>
      <c r="DK195" s="4">
        <v>0.85680000000000001</v>
      </c>
      <c r="DL195" s="4">
        <v>5.7000000000000002E-3</v>
      </c>
      <c r="DM195" s="5">
        <v>0.73599999999999999</v>
      </c>
      <c r="DN195" s="5">
        <v>0.9204</v>
      </c>
      <c r="DO195" s="5">
        <v>0.1075</v>
      </c>
      <c r="DP195" s="5">
        <v>0.7228</v>
      </c>
      <c r="DQ195" s="5">
        <v>1.1000000000000001E-3</v>
      </c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>
        <v>0.62890000000000001</v>
      </c>
      <c r="EH195" s="5">
        <v>0.69130000000000003</v>
      </c>
      <c r="EI195" s="5">
        <v>0.20530000000000001</v>
      </c>
      <c r="EJ195" s="5">
        <v>0.85750000000000004</v>
      </c>
      <c r="EK195" s="5">
        <v>4.1000000000000003E-3</v>
      </c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>
        <v>0.62949999999999995</v>
      </c>
      <c r="FG195" s="4">
        <v>0.69289999999999996</v>
      </c>
      <c r="FH195" s="4">
        <v>0.2031</v>
      </c>
      <c r="FI195" s="4">
        <v>0.85770000000000002</v>
      </c>
      <c r="FJ195" s="4">
        <v>2.8E-3</v>
      </c>
      <c r="FK195" s="5"/>
      <c r="FL195" s="5"/>
      <c r="FM195" s="5"/>
      <c r="FN195" s="5"/>
      <c r="FO195" s="5"/>
      <c r="FP195" s="4">
        <f t="shared" si="41"/>
        <v>0.63309642857142856</v>
      </c>
      <c r="FQ195" s="4">
        <f t="shared" si="37"/>
        <v>0.70009642857142862</v>
      </c>
      <c r="FR195" s="4">
        <f t="shared" si="38"/>
        <v>0.21436071428571427</v>
      </c>
      <c r="FS195" s="4">
        <f t="shared" si="39"/>
        <v>0.87009642857142855</v>
      </c>
      <c r="FT195" s="4">
        <f t="shared" si="40"/>
        <v>6.1428571428571435E-3</v>
      </c>
      <c r="FU195" s="1" t="e" cm="1">
        <f t="array" aca="1" ref="FU195" ca="1">CONCATENATE(INDIRECT(ADDRESS(1,MATCH(_xlfn.MINIFS(B195:FO195,metrics.est,"MAE"),B195:FO195,0)+1)), ", ", INDIRECT(ADDRESS(2,MATCH(_xlfn.MINIFS(B195:FO195,metrics.est,"MAE"),B195:FO195,0)+1)))</f>
        <v>#NAME?</v>
      </c>
      <c r="FV195" s="1" t="e" cm="1">
        <f t="array" aca="1" ref="FV195" ca="1">CONCATENATE(INDIRECT(ADDRESS(1,MATCH(_xlfn.MINIFS(B195:FO195,metrics.est,"MSE"),B195:FO195,0)+1)), ", ", INDIRECT(ADDRESS(2,MATCH(_xlfn.MINIFS(B195:FO195,metrics.est,"MSE"),B195:FO195,0)+1)))</f>
        <v>#NAME?</v>
      </c>
      <c r="FW195" s="1" t="e" cm="1">
        <f t="array" aca="1" ref="FW195" ca="1">CONCATENATE(INDIRECT(ADDRESS(1,MATCH(_xlfn.MAXIFS(B195:FO195,metrics.est,"R"),B195:FO195,0)+1)), ", ", INDIRECT(ADDRESS(2,MATCH(_xlfn.MAXIFS(B195:FO195,metrics.est,"R"),B195:FO195,0)+1)))</f>
        <v>#NAME?</v>
      </c>
      <c r="FX195" s="1" t="e" cm="1">
        <f t="array" aca="1" ref="FX195" ca="1">CONCATENATE(INDIRECT(ADDRESS(1,MATCH(_xlfn.MAXIFS(B195:FO195,metrics.est,"Coverage"),B195:FO195,0)+1)), ", ", INDIRECT(ADDRESS(2,MATCH(_xlfn.MAXIFS(B195:FO195,metrics.est,"Coverage"),B195:FO195,0)+1)))</f>
        <v>#NAME?</v>
      </c>
      <c r="FY195" s="1" t="e" cm="1">
        <f t="array" aca="1" ref="FY195" ca="1">CONCATENATE(INDIRECT(ADDRESS(1,MATCH(_xlfn.MINIFS(B195:FO195,metrics.est,"Time"),B195:FO195,0)+1)), ", ", INDIRECT(ADDRESS(2,MATCH(_xlfn.MINIFS(B195:FO195,metrics.est,"Time"),B195:FO195,0)+1)))</f>
        <v>#NAME?</v>
      </c>
    </row>
    <row r="196" spans="1:181" x14ac:dyDescent="0.3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>
        <v>0.71930000000000005</v>
      </c>
      <c r="BP196" s="5">
        <v>0.93469999999999998</v>
      </c>
      <c r="BQ196" s="5">
        <v>0.1472</v>
      </c>
      <c r="BR196" s="5">
        <v>0.80379999999999996</v>
      </c>
      <c r="BS196" s="5">
        <v>1.8E-3</v>
      </c>
      <c r="BT196" s="4">
        <v>0.62119999999999997</v>
      </c>
      <c r="BU196" s="4">
        <v>0.68559999999999999</v>
      </c>
      <c r="BV196" s="4">
        <v>0.22189999999999999</v>
      </c>
      <c r="BW196" s="4">
        <v>0.97640000000000005</v>
      </c>
      <c r="BX196" s="4">
        <v>9.1999999999999998E-3</v>
      </c>
      <c r="BY196" s="5">
        <v>0.62509999999999999</v>
      </c>
      <c r="BZ196" s="5">
        <v>0.69769999999999999</v>
      </c>
      <c r="CA196" s="5">
        <v>0.2402</v>
      </c>
      <c r="CB196" s="5">
        <v>0.96379999999999999</v>
      </c>
      <c r="CC196" s="5">
        <v>1.1599999999999999E-2</v>
      </c>
      <c r="CD196" s="4">
        <v>0.63290000000000002</v>
      </c>
      <c r="CE196" s="4">
        <v>0.71379999999999999</v>
      </c>
      <c r="CF196" s="4">
        <v>0.23050000000000001</v>
      </c>
      <c r="CG196" s="4">
        <v>0.94869999999999999</v>
      </c>
      <c r="CH196" s="4">
        <v>4.7999999999999996E-3</v>
      </c>
      <c r="CI196" s="5">
        <v>0.64929999999999999</v>
      </c>
      <c r="CJ196" s="5">
        <v>0.75549999999999995</v>
      </c>
      <c r="CK196" s="5">
        <v>0.20669999999999999</v>
      </c>
      <c r="CL196" s="5">
        <v>0.91800000000000004</v>
      </c>
      <c r="CM196" s="5">
        <v>5.8999999999999999E-3</v>
      </c>
      <c r="CN196" s="4">
        <v>0.72219999999999995</v>
      </c>
      <c r="CO196" s="4">
        <v>0.9395</v>
      </c>
      <c r="CP196" s="4">
        <v>0.14660000000000001</v>
      </c>
      <c r="CQ196" s="4">
        <v>0.80389999999999995</v>
      </c>
      <c r="CR196" s="4">
        <v>0.14660000000000001</v>
      </c>
      <c r="CS196" s="5">
        <v>0.62519999999999998</v>
      </c>
      <c r="CT196" s="5">
        <v>0.69110000000000005</v>
      </c>
      <c r="CU196" s="5">
        <v>0.22270000000000001</v>
      </c>
      <c r="CV196" s="5">
        <v>0.9738</v>
      </c>
      <c r="CW196" s="5">
        <v>7.7000000000000002E-3</v>
      </c>
      <c r="CX196" s="4">
        <v>0.62780000000000002</v>
      </c>
      <c r="CY196" s="4">
        <v>0.69979999999999998</v>
      </c>
      <c r="CZ196" s="4">
        <v>0.23569999999999999</v>
      </c>
      <c r="DA196" s="4">
        <v>0.96350000000000002</v>
      </c>
      <c r="DB196" s="4">
        <v>5.1000000000000004E-3</v>
      </c>
      <c r="DC196" s="5">
        <v>0.63249999999999995</v>
      </c>
      <c r="DD196" s="5">
        <v>0.71220000000000006</v>
      </c>
      <c r="DE196" s="5">
        <v>0.23849999999999999</v>
      </c>
      <c r="DF196" s="5">
        <v>0.94699999999999995</v>
      </c>
      <c r="DG196" s="5">
        <v>7.7999999999999996E-3</v>
      </c>
      <c r="DH196" s="4">
        <v>0.64910000000000001</v>
      </c>
      <c r="DI196" s="4">
        <v>0.755</v>
      </c>
      <c r="DJ196" s="4">
        <v>0.2074</v>
      </c>
      <c r="DK196" s="4">
        <v>0.91779999999999995</v>
      </c>
      <c r="DL196" s="4">
        <v>5.1000000000000004E-3</v>
      </c>
      <c r="DM196" s="5">
        <v>0.71889999999999998</v>
      </c>
      <c r="DN196" s="5">
        <v>0.93230000000000002</v>
      </c>
      <c r="DO196" s="5">
        <v>0.14599999999999999</v>
      </c>
      <c r="DP196" s="5">
        <v>0.80500000000000005</v>
      </c>
      <c r="DQ196" s="5">
        <v>1.1000000000000001E-3</v>
      </c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>
        <v>0.64959999999999996</v>
      </c>
      <c r="EH196" s="5">
        <v>0.755</v>
      </c>
      <c r="EI196" s="5">
        <v>0.20549999999999999</v>
      </c>
      <c r="EJ196" s="5">
        <v>0.91779999999999995</v>
      </c>
      <c r="EK196" s="5">
        <v>3.8E-3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>
        <v>0.64970000000000006</v>
      </c>
      <c r="FG196" s="4">
        <v>0.75519999999999998</v>
      </c>
      <c r="FH196" s="4">
        <v>0.20449999999999999</v>
      </c>
      <c r="FI196" s="4">
        <v>0.91859999999999997</v>
      </c>
      <c r="FJ196" s="4">
        <v>3.0000000000000001E-3</v>
      </c>
      <c r="FK196" s="5"/>
      <c r="FL196" s="5"/>
      <c r="FM196" s="5"/>
      <c r="FN196" s="5"/>
      <c r="FO196" s="5"/>
      <c r="FP196" s="4">
        <f t="shared" si="41"/>
        <v>0.64708214285714283</v>
      </c>
      <c r="FQ196" s="4">
        <f t="shared" si="37"/>
        <v>0.74959285714285706</v>
      </c>
      <c r="FR196" s="4">
        <f t="shared" si="38"/>
        <v>0.21369285714285713</v>
      </c>
      <c r="FS196" s="4">
        <f t="shared" si="39"/>
        <v>0.92561071428571429</v>
      </c>
      <c r="FT196" s="4">
        <f t="shared" si="40"/>
        <v>1.0932142857142857E-2</v>
      </c>
      <c r="FU196" s="1" t="e" cm="1">
        <f t="array" aca="1" ref="FU196" ca="1">CONCATENATE(INDIRECT(ADDRESS(1,MATCH(_xlfn.MINIFS(B196:FO196,metrics.est,"MAE"),B196:FO196,0)+1)), ", ", INDIRECT(ADDRESS(2,MATCH(_xlfn.MINIFS(B196:FO196,metrics.est,"MAE"),B196:FO196,0)+1)))</f>
        <v>#NAME?</v>
      </c>
      <c r="FV196" s="1" t="e" cm="1">
        <f t="array" aca="1" ref="FV196" ca="1">CONCATENATE(INDIRECT(ADDRESS(1,MATCH(_xlfn.MINIFS(B196:FO196,metrics.est,"MSE"),B196:FO196,0)+1)), ", ", INDIRECT(ADDRESS(2,MATCH(_xlfn.MINIFS(B196:FO196,metrics.est,"MSE"),B196:FO196,0)+1)))</f>
        <v>#NAME?</v>
      </c>
      <c r="FW196" s="1" t="e" cm="1">
        <f t="array" aca="1" ref="FW196" ca="1">CONCATENATE(INDIRECT(ADDRESS(1,MATCH(_xlfn.MAXIFS(B196:FO196,metrics.est,"R"),B196:FO196,0)+1)), ", ", INDIRECT(ADDRESS(2,MATCH(_xlfn.MAXIFS(B196:FO196,metrics.est,"R"),B196:FO196,0)+1)))</f>
        <v>#NAME?</v>
      </c>
      <c r="FX196" s="1" t="e" cm="1">
        <f t="array" aca="1" ref="FX196" ca="1">CONCATENATE(INDIRECT(ADDRESS(1,MATCH(_xlfn.MAXIFS(B196:FO196,metrics.est,"Coverage"),B196:FO196,0)+1)), ", ", INDIRECT(ADDRESS(2,MATCH(_xlfn.MAXIFS(B196:FO196,metrics.est,"Coverage"),B196:FO196,0)+1)))</f>
        <v>#NAME?</v>
      </c>
      <c r="FY196" s="1" t="e" cm="1">
        <f t="array" aca="1" ref="FY196" ca="1">CONCATENATE(INDIRECT(ADDRESS(1,MATCH(_xlfn.MINIFS(B196:FO196,metrics.est,"Time"),B196:FO196,0)+1)), ", ", INDIRECT(ADDRESS(2,MATCH(_xlfn.MINIFS(B196:FO196,metrics.est,"Time"),B196:FO196,0)+1)))</f>
        <v>#NAME?</v>
      </c>
    </row>
    <row r="197" spans="1:181" x14ac:dyDescent="0.3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>
        <v>0.67569999999999997</v>
      </c>
      <c r="BP197" s="5">
        <v>0.80830000000000002</v>
      </c>
      <c r="BQ197" s="5">
        <v>0.17030000000000001</v>
      </c>
      <c r="BR197" s="5">
        <v>0.72919999999999996</v>
      </c>
      <c r="BS197" s="5">
        <v>1.8E-3</v>
      </c>
      <c r="BT197" s="4">
        <v>0.61770000000000003</v>
      </c>
      <c r="BU197" s="4">
        <v>0.67100000000000004</v>
      </c>
      <c r="BV197" s="4">
        <v>0.21149999999999999</v>
      </c>
      <c r="BW197" s="4">
        <v>0.97399999999999998</v>
      </c>
      <c r="BX197" s="4">
        <v>7.9000000000000008E-3</v>
      </c>
      <c r="BY197" s="5">
        <v>0.62119999999999997</v>
      </c>
      <c r="BZ197" s="5">
        <v>0.68230000000000002</v>
      </c>
      <c r="CA197" s="5">
        <v>0.2306</v>
      </c>
      <c r="CB197" s="5">
        <v>0.95930000000000004</v>
      </c>
      <c r="CC197" s="5">
        <v>1.0500000000000001E-2</v>
      </c>
      <c r="CD197" s="4">
        <v>0.62760000000000005</v>
      </c>
      <c r="CE197" s="4">
        <v>0.6946</v>
      </c>
      <c r="CF197" s="4">
        <v>0.22969999999999999</v>
      </c>
      <c r="CG197" s="4">
        <v>0.93869999999999998</v>
      </c>
      <c r="CH197" s="4">
        <v>4.3E-3</v>
      </c>
      <c r="CI197" s="5">
        <v>0.63529999999999998</v>
      </c>
      <c r="CJ197" s="5">
        <v>0.71309999999999996</v>
      </c>
      <c r="CK197" s="5">
        <v>0.222</v>
      </c>
      <c r="CL197" s="5">
        <v>0.88890000000000002</v>
      </c>
      <c r="CM197" s="5">
        <v>5.4999999999999997E-3</v>
      </c>
      <c r="CN197" s="4">
        <v>0.67910000000000004</v>
      </c>
      <c r="CO197" s="4">
        <v>0.81359999999999999</v>
      </c>
      <c r="CP197" s="4">
        <v>0.17380000000000001</v>
      </c>
      <c r="CQ197" s="4">
        <v>0.73029999999999995</v>
      </c>
      <c r="CR197" s="4">
        <v>1.8E-3</v>
      </c>
      <c r="CS197" s="5">
        <v>0.622</v>
      </c>
      <c r="CT197" s="5">
        <v>0.67810000000000004</v>
      </c>
      <c r="CU197" s="5">
        <v>0.2152</v>
      </c>
      <c r="CV197" s="5">
        <v>0.97170000000000001</v>
      </c>
      <c r="CW197" s="5">
        <v>6.7999999999999996E-3</v>
      </c>
      <c r="CX197" s="4">
        <v>0.62390000000000001</v>
      </c>
      <c r="CY197" s="4">
        <v>0.68440000000000001</v>
      </c>
      <c r="CZ197" s="4">
        <v>0.22900000000000001</v>
      </c>
      <c r="DA197" s="4">
        <v>0.95909999999999995</v>
      </c>
      <c r="DB197" s="4">
        <v>4.4999999999999997E-3</v>
      </c>
      <c r="DC197" s="5">
        <v>0.627</v>
      </c>
      <c r="DD197" s="5">
        <v>0.69310000000000005</v>
      </c>
      <c r="DE197" s="5">
        <v>0.23449999999999999</v>
      </c>
      <c r="DF197" s="5">
        <v>0.93700000000000006</v>
      </c>
      <c r="DG197" s="5">
        <v>6.8999999999999999E-3</v>
      </c>
      <c r="DH197" s="4">
        <v>0.6361</v>
      </c>
      <c r="DI197" s="4">
        <v>0.71599999999999997</v>
      </c>
      <c r="DJ197" s="4">
        <v>0.219</v>
      </c>
      <c r="DK197" s="4">
        <v>0.8891</v>
      </c>
      <c r="DL197" s="4">
        <v>1.9E-3</v>
      </c>
      <c r="DM197" s="5">
        <v>0.67610000000000003</v>
      </c>
      <c r="DN197" s="5">
        <v>0.8095</v>
      </c>
      <c r="DO197" s="5">
        <v>0.1716</v>
      </c>
      <c r="DP197" s="5">
        <v>0.73070000000000002</v>
      </c>
      <c r="DQ197" s="5">
        <v>1E-3</v>
      </c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>
        <v>0.63629999999999998</v>
      </c>
      <c r="EH197" s="5">
        <v>0.71509999999999996</v>
      </c>
      <c r="EI197" s="5">
        <v>0.21879999999999999</v>
      </c>
      <c r="EJ197" s="5">
        <v>0.88939999999999997</v>
      </c>
      <c r="EK197" s="5">
        <v>3.5000000000000001E-3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>
        <v>0.63639999999999997</v>
      </c>
      <c r="FG197" s="4">
        <v>0.71540000000000004</v>
      </c>
      <c r="FH197" s="4">
        <v>0.21790000000000001</v>
      </c>
      <c r="FI197" s="4">
        <v>0.88990000000000002</v>
      </c>
      <c r="FJ197" s="4">
        <v>2.3999999999999998E-3</v>
      </c>
      <c r="FK197" s="5"/>
      <c r="FL197" s="5"/>
      <c r="FM197" s="5"/>
      <c r="FN197" s="5"/>
      <c r="FO197" s="5"/>
      <c r="FP197" s="4">
        <f t="shared" ref="FP197" si="67">AVERAGEIFS(B197:FO197,metrics.est,"MAE")</f>
        <v>0.6344857142857141</v>
      </c>
      <c r="FQ197" s="4">
        <f t="shared" ref="FQ197" si="68">AVERAGEIFS(B197:FO197,metrics.est,"MSE")</f>
        <v>0.71038214285714285</v>
      </c>
      <c r="FR197" s="4">
        <f t="shared" ref="FR197" si="69">AVERAGEIFS(B197:FO197,metrics.est,"R")</f>
        <v>0.21689285714285716</v>
      </c>
      <c r="FS197" s="4">
        <f t="shared" ref="FS197" si="70">AVERAGEIFS(B197:FO197,metrics.est,"Coverage")</f>
        <v>0.90306428571428554</v>
      </c>
      <c r="FT197" s="4">
        <f t="shared" ref="FT197" si="71">AVERAGEIFS(B197:FO197,metrics.est,"Time")</f>
        <v>5.0285714285714291E-3</v>
      </c>
      <c r="FU197" s="1" t="e" cm="1">
        <f t="array" aca="1" ref="FU197" ca="1">CONCATENATE(INDIRECT(ADDRESS(1,MATCH(_xlfn.MINIFS(B197:FO197,metrics.est,"MAE"),B197:FO197,0)+1)), ", ", INDIRECT(ADDRESS(2,MATCH(_xlfn.MINIFS(B197:FO197,metrics.est,"MAE"),B197:FO197,0)+1)))</f>
        <v>#NAME?</v>
      </c>
      <c r="FV197" s="1" t="e" cm="1">
        <f t="array" aca="1" ref="FV197" ca="1">CONCATENATE(INDIRECT(ADDRESS(1,MATCH(_xlfn.MINIFS(B197:FO197,metrics.est,"MSE"),B197:FO197,0)+1)), ", ", INDIRECT(ADDRESS(2,MATCH(_xlfn.MINIFS(B197:FO197,metrics.est,"MSE"),B197:FO197,0)+1)))</f>
        <v>#NAME?</v>
      </c>
      <c r="FW197" s="1" t="e" cm="1">
        <f t="array" aca="1" ref="FW197" ca="1">CONCATENATE(INDIRECT(ADDRESS(1,MATCH(_xlfn.MAXIFS(B197:FO197,metrics.est,"R"),B197:FO197,0)+1)), ", ", INDIRECT(ADDRESS(2,MATCH(_xlfn.MAXIFS(B197:FO197,metrics.est,"R"),B197:FO197,0)+1)))</f>
        <v>#NAME?</v>
      </c>
      <c r="FX197" s="1" t="e" cm="1">
        <f t="array" aca="1" ref="FX197" ca="1">CONCATENATE(INDIRECT(ADDRESS(1,MATCH(_xlfn.MAXIFS(B197:FO197,metrics.est,"Coverage"),B197:FO197,0)+1)), ", ", INDIRECT(ADDRESS(2,MATCH(_xlfn.MAXIFS(B197:FO197,metrics.est,"Coverage"),B197:FO197,0)+1)))</f>
        <v>#NAME?</v>
      </c>
      <c r="FY197" s="1" t="e" cm="1">
        <f t="array" aca="1" ref="FY197" ca="1">CONCATENATE(INDIRECT(ADDRESS(1,MATCH(_xlfn.MINIFS(B197:FO197,metrics.est,"Time"),B197:FO197,0)+1)), ", ", INDIRECT(ADDRESS(2,MATCH(_xlfn.MINIFS(B197:FO197,metrics.est,"Time"),B197:FO197,0)+1)))</f>
        <v>#NAME?</v>
      </c>
    </row>
    <row r="198" spans="1:181" x14ac:dyDescent="0.3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>
        <v>0.71550000000000002</v>
      </c>
      <c r="BP198" s="5">
        <v>0.88239999999999996</v>
      </c>
      <c r="BQ198" s="5">
        <v>7.5399999999999995E-2</v>
      </c>
      <c r="BR198" s="5">
        <v>0.72740000000000005</v>
      </c>
      <c r="BS198" s="5">
        <v>5.5999999999999999E-3</v>
      </c>
      <c r="BT198" s="4">
        <v>0.61460000000000004</v>
      </c>
      <c r="BU198" s="4">
        <v>0.6603</v>
      </c>
      <c r="BV198" s="4">
        <v>0.19800000000000001</v>
      </c>
      <c r="BW198" s="4">
        <v>0.91020000000000001</v>
      </c>
      <c r="BX198" s="4">
        <v>4.87E-2</v>
      </c>
      <c r="BY198" s="5">
        <v>0.61580000000000001</v>
      </c>
      <c r="BZ198" s="5">
        <v>0.65980000000000005</v>
      </c>
      <c r="CA198" s="5">
        <v>0.20619999999999999</v>
      </c>
      <c r="CB198" s="5">
        <v>0.89180000000000004</v>
      </c>
      <c r="CC198" s="5">
        <v>3.5999999999999997E-2</v>
      </c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>
        <v>0.63770000000000004</v>
      </c>
      <c r="CJ198" s="5">
        <v>0.69889999999999997</v>
      </c>
      <c r="CK198" s="5">
        <v>0.1502</v>
      </c>
      <c r="CL198" s="5">
        <v>0.83489999999999998</v>
      </c>
      <c r="CM198" s="5">
        <v>1.44E-2</v>
      </c>
      <c r="CN198" s="4">
        <v>0.71899999999999997</v>
      </c>
      <c r="CO198" s="4">
        <v>0.88900000000000001</v>
      </c>
      <c r="CP198" s="4">
        <v>7.8E-2</v>
      </c>
      <c r="CQ198" s="4">
        <v>0.72760000000000002</v>
      </c>
      <c r="CR198" s="4">
        <v>5.1000000000000004E-3</v>
      </c>
      <c r="CS198" s="5">
        <v>0.61699999999999999</v>
      </c>
      <c r="CT198" s="5">
        <v>0.6613</v>
      </c>
      <c r="CU198" s="5">
        <v>0.2026</v>
      </c>
      <c r="CV198" s="5">
        <v>0.90739999999999998</v>
      </c>
      <c r="CW198" s="5">
        <v>4.65E-2</v>
      </c>
      <c r="CX198" s="4">
        <v>0.61670000000000003</v>
      </c>
      <c r="CY198" s="4">
        <v>0.65790000000000004</v>
      </c>
      <c r="CZ198" s="4">
        <v>0.20610000000000001</v>
      </c>
      <c r="DA198" s="4">
        <v>0.89229999999999998</v>
      </c>
      <c r="DB198" s="4">
        <v>4.2000000000000003E-2</v>
      </c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>
        <v>0.63790000000000002</v>
      </c>
      <c r="DI198" s="4">
        <v>0.70140000000000002</v>
      </c>
      <c r="DJ198" s="4">
        <v>0.14760000000000001</v>
      </c>
      <c r="DK198" s="4">
        <v>0.83420000000000005</v>
      </c>
      <c r="DL198" s="4">
        <v>1.5299999999999999E-2</v>
      </c>
      <c r="DM198" s="5">
        <v>0.71699999999999997</v>
      </c>
      <c r="DN198" s="5">
        <v>0.88580000000000003</v>
      </c>
      <c r="DO198" s="5">
        <v>7.6300000000000007E-2</v>
      </c>
      <c r="DP198" s="5">
        <v>0.72919999999999996</v>
      </c>
      <c r="DQ198" s="5">
        <v>7.1000000000000004E-3</v>
      </c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>
        <v>0.63770000000000004</v>
      </c>
      <c r="EH198" s="5">
        <v>0.69899999999999995</v>
      </c>
      <c r="EI198" s="5">
        <v>0.1484</v>
      </c>
      <c r="EJ198" s="5">
        <v>0.83420000000000005</v>
      </c>
      <c r="EK198" s="5">
        <v>1.0699999999999999E-2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>
        <v>0.6381</v>
      </c>
      <c r="FG198" s="4">
        <v>0.69950000000000001</v>
      </c>
      <c r="FH198" s="4">
        <v>0.14760000000000001</v>
      </c>
      <c r="FI198" s="4">
        <v>0.8347</v>
      </c>
      <c r="FJ198" s="4">
        <v>5.57E-2</v>
      </c>
      <c r="FK198" s="5"/>
      <c r="FL198" s="5"/>
      <c r="FM198" s="5"/>
      <c r="FN198" s="5"/>
      <c r="FO198" s="5"/>
      <c r="FP198" s="4">
        <f t="shared" si="41"/>
        <v>0.63801071428571432</v>
      </c>
      <c r="FQ198" s="4">
        <f t="shared" si="37"/>
        <v>0.70450000000000002</v>
      </c>
      <c r="FR198" s="4">
        <f t="shared" si="38"/>
        <v>0.16702499999999998</v>
      </c>
      <c r="FS198" s="4">
        <f t="shared" si="39"/>
        <v>0.84959642857142847</v>
      </c>
      <c r="FT198" s="4">
        <f t="shared" si="40"/>
        <v>2.0764285714285711E-2</v>
      </c>
      <c r="FU198" s="1" t="e" cm="1">
        <f t="array" aca="1" ref="FU198" ca="1">CONCATENATE(INDIRECT(ADDRESS(1,MATCH(_xlfn.MINIFS(B198:FO198,metrics.est,"MAE"),B198:FO198,0)+1)), ", ", INDIRECT(ADDRESS(2,MATCH(_xlfn.MINIFS(B198:FO198,metrics.est,"MAE"),B198:FO198,0)+1)))</f>
        <v>#NAME?</v>
      </c>
      <c r="FV198" s="1" t="e" cm="1">
        <f t="array" aca="1" ref="FV198" ca="1">CONCATENATE(INDIRECT(ADDRESS(1,MATCH(_xlfn.MINIFS(B198:FO198,metrics.est,"MSE"),B198:FO198,0)+1)), ", ", INDIRECT(ADDRESS(2,MATCH(_xlfn.MINIFS(B198:FO198,metrics.est,"MSE"),B198:FO198,0)+1)))</f>
        <v>#NAME?</v>
      </c>
      <c r="FW198" s="1" t="e" cm="1">
        <f t="array" aca="1" ref="FW198" ca="1">CONCATENATE(INDIRECT(ADDRESS(1,MATCH(_xlfn.MAXIFS(B198:FO198,metrics.est,"R"),B198:FO198,0)+1)), ", ", INDIRECT(ADDRESS(2,MATCH(_xlfn.MAXIFS(B198:FO198,metrics.est,"R"),B198:FO198,0)+1)))</f>
        <v>#NAME?</v>
      </c>
      <c r="FX198" s="1" t="e" cm="1">
        <f t="array" aca="1" ref="FX198" ca="1">CONCATENATE(INDIRECT(ADDRESS(1,MATCH(_xlfn.MAXIFS(B198:FO198,metrics.est,"Coverage"),B198:FO198,0)+1)), ", ", INDIRECT(ADDRESS(2,MATCH(_xlfn.MAXIFS(B198:FO198,metrics.est,"Coverage"),B198:FO198,0)+1)))</f>
        <v>#NAME?</v>
      </c>
      <c r="FY198" s="1" t="e" cm="1">
        <f t="array" aca="1" ref="FY198" ca="1">CONCATENATE(INDIRECT(ADDRESS(1,MATCH(_xlfn.MINIFS(B198:FO198,metrics.est,"Time"),B198:FO198,0)+1)), ", ", INDIRECT(ADDRESS(2,MATCH(_xlfn.MINIFS(B198:FO198,metrics.est,"Time"),B198:FO198,0)+1)))</f>
        <v>#NAME?</v>
      </c>
    </row>
    <row r="199" spans="1:181" x14ac:dyDescent="0.3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>
        <v>0.71399999999999997</v>
      </c>
      <c r="BP199" s="5">
        <v>0.88360000000000005</v>
      </c>
      <c r="BQ199" s="5">
        <v>7.5600000000000001E-2</v>
      </c>
      <c r="BR199" s="5">
        <v>0.70399999999999996</v>
      </c>
      <c r="BS199" s="5">
        <v>5.0000000000000001E-3</v>
      </c>
      <c r="BT199" s="4">
        <v>0.6129</v>
      </c>
      <c r="BU199" s="4">
        <v>0.65859999999999996</v>
      </c>
      <c r="BV199" s="4">
        <v>0.20519999999999999</v>
      </c>
      <c r="BW199" s="4">
        <v>0.92230000000000001</v>
      </c>
      <c r="BX199" s="4">
        <v>5.1200000000000002E-2</v>
      </c>
      <c r="BY199" s="5">
        <v>0.61560000000000004</v>
      </c>
      <c r="BZ199" s="5">
        <v>0.66149999999999998</v>
      </c>
      <c r="CA199" s="5">
        <v>0.2082</v>
      </c>
      <c r="CB199" s="5">
        <v>0.90480000000000005</v>
      </c>
      <c r="CC199" s="5">
        <v>3.15E-2</v>
      </c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>
        <v>0.63849999999999996</v>
      </c>
      <c r="CJ199" s="5">
        <v>0.70440000000000003</v>
      </c>
      <c r="CK199" s="5">
        <v>0.15160000000000001</v>
      </c>
      <c r="CL199" s="5">
        <v>0.8407</v>
      </c>
      <c r="CM199" s="5">
        <v>1.2200000000000001E-2</v>
      </c>
      <c r="CN199" s="4">
        <v>0.71709999999999996</v>
      </c>
      <c r="CO199" s="4">
        <v>0.88880000000000003</v>
      </c>
      <c r="CP199" s="4">
        <v>7.7899999999999997E-2</v>
      </c>
      <c r="CQ199" s="4">
        <v>0.70499999999999996</v>
      </c>
      <c r="CR199" s="4">
        <v>4.3E-3</v>
      </c>
      <c r="CS199" s="5">
        <v>0.61519999999999997</v>
      </c>
      <c r="CT199" s="5">
        <v>0.65759999999999996</v>
      </c>
      <c r="CU199" s="5">
        <v>0.21310000000000001</v>
      </c>
      <c r="CV199" s="5">
        <v>0.91869999999999996</v>
      </c>
      <c r="CW199" s="5">
        <v>4.3999999999999997E-2</v>
      </c>
      <c r="CX199" s="4">
        <v>0.61629999999999996</v>
      </c>
      <c r="CY199" s="4">
        <v>0.65869999999999995</v>
      </c>
      <c r="CZ199" s="4">
        <v>0.2087</v>
      </c>
      <c r="DA199" s="4">
        <v>0.90500000000000003</v>
      </c>
      <c r="DB199" s="4">
        <v>3.9399999999999998E-2</v>
      </c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>
        <v>0.63880000000000003</v>
      </c>
      <c r="DI199" s="4">
        <v>0.70650000000000002</v>
      </c>
      <c r="DJ199" s="4">
        <v>0.14749999999999999</v>
      </c>
      <c r="DK199" s="4">
        <v>0.84030000000000005</v>
      </c>
      <c r="DL199" s="4">
        <v>1.38E-2</v>
      </c>
      <c r="DM199" s="5">
        <v>0.71530000000000005</v>
      </c>
      <c r="DN199" s="5">
        <v>0.88649999999999995</v>
      </c>
      <c r="DO199" s="5">
        <v>7.7299999999999994E-2</v>
      </c>
      <c r="DP199" s="5">
        <v>0.70550000000000002</v>
      </c>
      <c r="DQ199" s="5">
        <v>6.1999999999999998E-3</v>
      </c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>
        <v>0.6381</v>
      </c>
      <c r="EH199" s="5">
        <v>0.70330000000000004</v>
      </c>
      <c r="EI199" s="5">
        <v>0.1489</v>
      </c>
      <c r="EJ199" s="5">
        <v>0.84030000000000005</v>
      </c>
      <c r="EK199" s="5">
        <v>9.4999999999999998E-3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>
        <v>0.63839999999999997</v>
      </c>
      <c r="FG199" s="4">
        <v>0.70369999999999999</v>
      </c>
      <c r="FH199" s="4">
        <v>0.14960000000000001</v>
      </c>
      <c r="FI199" s="4">
        <v>0.84060000000000001</v>
      </c>
      <c r="FJ199" s="4">
        <v>6.7000000000000002E-3</v>
      </c>
      <c r="FK199" s="5"/>
      <c r="FL199" s="5"/>
      <c r="FM199" s="5"/>
      <c r="FN199" s="5"/>
      <c r="FO199" s="5"/>
      <c r="FP199" s="4">
        <f t="shared" si="41"/>
        <v>0.63776071428571435</v>
      </c>
      <c r="FQ199" s="4">
        <f t="shared" si="37"/>
        <v>0.70687499999999992</v>
      </c>
      <c r="FR199" s="4">
        <f t="shared" si="38"/>
        <v>0.16993214285714292</v>
      </c>
      <c r="FS199" s="4">
        <f t="shared" si="39"/>
        <v>0.85453928571428572</v>
      </c>
      <c r="FT199" s="4">
        <f t="shared" si="40"/>
        <v>1.7628571428571427E-2</v>
      </c>
      <c r="FU199" s="1" t="e" cm="1">
        <f t="array" aca="1" ref="FU199" ca="1">CONCATENATE(INDIRECT(ADDRESS(1,MATCH(_xlfn.MINIFS(B199:FO199,metrics.est,"MAE"),B199:FO199,0)+1)), ", ", INDIRECT(ADDRESS(2,MATCH(_xlfn.MINIFS(B199:FO199,metrics.est,"MAE"),B199:FO199,0)+1)))</f>
        <v>#NAME?</v>
      </c>
      <c r="FV199" s="1" t="e" cm="1">
        <f t="array" aca="1" ref="FV199" ca="1">CONCATENATE(INDIRECT(ADDRESS(1,MATCH(_xlfn.MINIFS(B199:FO199,metrics.est,"MSE"),B199:FO199,0)+1)), ", ", INDIRECT(ADDRESS(2,MATCH(_xlfn.MINIFS(B199:FO199,metrics.est,"MSE"),B199:FO199,0)+1)))</f>
        <v>#NAME?</v>
      </c>
      <c r="FW199" s="1" t="e" cm="1">
        <f t="array" aca="1" ref="FW199" ca="1">CONCATENATE(INDIRECT(ADDRESS(1,MATCH(_xlfn.MAXIFS(B199:FO199,metrics.est,"R"),B199:FO199,0)+1)), ", ", INDIRECT(ADDRESS(2,MATCH(_xlfn.MAXIFS(B199:FO199,metrics.est,"R"),B199:FO199,0)+1)))</f>
        <v>#NAME?</v>
      </c>
      <c r="FX199" s="1" t="e" cm="1">
        <f t="array" aca="1" ref="FX199" ca="1">CONCATENATE(INDIRECT(ADDRESS(1,MATCH(_xlfn.MAXIFS(B199:FO199,metrics.est,"Coverage"),B199:FO199,0)+1)), ", ", INDIRECT(ADDRESS(2,MATCH(_xlfn.MAXIFS(B199:FO199,metrics.est,"Coverage"),B199:FO199,0)+1)))</f>
        <v>#NAME?</v>
      </c>
      <c r="FY199" s="1" t="e" cm="1">
        <f t="array" aca="1" ref="FY199" ca="1">CONCATENATE(INDIRECT(ADDRESS(1,MATCH(_xlfn.MINIFS(B199:FO199,metrics.est,"Time"),B199:FO199,0)+1)), ", ", INDIRECT(ADDRESS(2,MATCH(_xlfn.MINIFS(B199:FO199,metrics.est,"Time"),B199:FO199,0)+1)))</f>
        <v>#NAME?</v>
      </c>
    </row>
    <row r="200" spans="1:181" x14ac:dyDescent="0.3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>
        <v>0.70520000000000005</v>
      </c>
      <c r="BP200" s="5">
        <v>0.85250000000000004</v>
      </c>
      <c r="BQ200" s="5">
        <v>8.3699999999999997E-2</v>
      </c>
      <c r="BR200" s="5">
        <v>0.72189999999999999</v>
      </c>
      <c r="BS200" s="5">
        <v>4.7999999999999996E-3</v>
      </c>
      <c r="BT200" s="4">
        <v>0.61550000000000005</v>
      </c>
      <c r="BU200" s="4">
        <v>0.66610000000000003</v>
      </c>
      <c r="BV200" s="4">
        <v>0.2069</v>
      </c>
      <c r="BW200" s="4">
        <v>0.92930000000000001</v>
      </c>
      <c r="BX200" s="4">
        <v>4.7600000000000003E-2</v>
      </c>
      <c r="BY200" s="5">
        <v>0.61709999999999998</v>
      </c>
      <c r="BZ200" s="5">
        <v>0.66690000000000005</v>
      </c>
      <c r="CA200" s="5">
        <v>0.2117</v>
      </c>
      <c r="CB200" s="5">
        <v>0.91059999999999997</v>
      </c>
      <c r="CC200" s="5">
        <v>2.8400000000000002E-2</v>
      </c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>
        <v>0.63519999999999999</v>
      </c>
      <c r="CJ200" s="5">
        <v>0.69579999999999997</v>
      </c>
      <c r="CK200" s="5">
        <v>0.16750000000000001</v>
      </c>
      <c r="CL200" s="5">
        <v>0.84609999999999996</v>
      </c>
      <c r="CM200" s="5">
        <v>1.3299999999999999E-2</v>
      </c>
      <c r="CN200" s="4">
        <v>0.70799999999999996</v>
      </c>
      <c r="CO200" s="4">
        <v>0.85740000000000005</v>
      </c>
      <c r="CP200" s="4">
        <v>8.8800000000000004E-2</v>
      </c>
      <c r="CQ200" s="4">
        <v>0.72299999999999998</v>
      </c>
      <c r="CR200" s="4">
        <v>3.8999999999999998E-3</v>
      </c>
      <c r="CS200" s="5">
        <v>0.61760000000000004</v>
      </c>
      <c r="CT200" s="5">
        <v>0.66600000000000004</v>
      </c>
      <c r="CU200" s="5">
        <v>0.2019</v>
      </c>
      <c r="CV200" s="5">
        <v>0.92600000000000005</v>
      </c>
      <c r="CW200" s="5">
        <v>4.53E-2</v>
      </c>
      <c r="CX200" s="4">
        <v>0.6179</v>
      </c>
      <c r="CY200" s="4">
        <v>0.66359999999999997</v>
      </c>
      <c r="CZ200" s="4">
        <v>0.21029999999999999</v>
      </c>
      <c r="DA200" s="4">
        <v>0.91139999999999999</v>
      </c>
      <c r="DB200" s="4">
        <v>3.95E-2</v>
      </c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>
        <v>0.63570000000000004</v>
      </c>
      <c r="DI200" s="4">
        <v>0.69869999999999999</v>
      </c>
      <c r="DJ200" s="4">
        <v>0.16350000000000001</v>
      </c>
      <c r="DK200" s="4">
        <v>0.84619999999999995</v>
      </c>
      <c r="DL200" s="4">
        <v>1.37E-2</v>
      </c>
      <c r="DM200" s="5">
        <v>0.70599999999999996</v>
      </c>
      <c r="DN200" s="5">
        <v>0.85550000000000004</v>
      </c>
      <c r="DO200" s="5">
        <v>8.4000000000000005E-2</v>
      </c>
      <c r="DP200" s="5">
        <v>0.72299999999999998</v>
      </c>
      <c r="DQ200" s="5">
        <v>6.0000000000000001E-3</v>
      </c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>
        <v>0.63549999999999995</v>
      </c>
      <c r="EH200" s="5">
        <v>0.69610000000000005</v>
      </c>
      <c r="EI200" s="5">
        <v>0.16539999999999999</v>
      </c>
      <c r="EJ200" s="5">
        <v>0.84630000000000005</v>
      </c>
      <c r="EK200" s="5">
        <v>9.4999999999999998E-3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>
        <v>0.63560000000000005</v>
      </c>
      <c r="FG200" s="4">
        <v>0.69610000000000005</v>
      </c>
      <c r="FH200" s="4">
        <v>0.1646</v>
      </c>
      <c r="FI200" s="4">
        <v>0.84660000000000002</v>
      </c>
      <c r="FJ200" s="4">
        <v>6.1000000000000004E-3</v>
      </c>
      <c r="FK200" s="5"/>
      <c r="FL200" s="5"/>
      <c r="FM200" s="5"/>
      <c r="FN200" s="5"/>
      <c r="FO200" s="5"/>
      <c r="FP200" s="4">
        <f t="shared" si="41"/>
        <v>0.63617499999999993</v>
      </c>
      <c r="FQ200" s="4">
        <f t="shared" si="37"/>
        <v>0.70184642857142865</v>
      </c>
      <c r="FR200" s="4">
        <f t="shared" si="38"/>
        <v>0.17694642857142856</v>
      </c>
      <c r="FS200" s="4">
        <f t="shared" si="39"/>
        <v>0.86235714285714271</v>
      </c>
      <c r="FT200" s="4">
        <f t="shared" si="40"/>
        <v>1.7532142857142854E-2</v>
      </c>
      <c r="FU200" s="1" t="e" cm="1">
        <f t="array" aca="1" ref="FU200" ca="1">CONCATENATE(INDIRECT(ADDRESS(1,MATCH(_xlfn.MINIFS(B200:FO200,metrics.est,"MAE"),B200:FO200,0)+1)), ", ", INDIRECT(ADDRESS(2,MATCH(_xlfn.MINIFS(B200:FO200,metrics.est,"MAE"),B200:FO200,0)+1)))</f>
        <v>#NAME?</v>
      </c>
      <c r="FV200" s="1" t="e" cm="1">
        <f t="array" aca="1" ref="FV200" ca="1">CONCATENATE(INDIRECT(ADDRESS(1,MATCH(_xlfn.MINIFS(B200:FO200,metrics.est,"MSE"),B200:FO200,0)+1)), ", ", INDIRECT(ADDRESS(2,MATCH(_xlfn.MINIFS(B200:FO200,metrics.est,"MSE"),B200:FO200,0)+1)))</f>
        <v>#NAME?</v>
      </c>
      <c r="FW200" s="1" t="e" cm="1">
        <f t="array" aca="1" ref="FW200" ca="1">CONCATENATE(INDIRECT(ADDRESS(1,MATCH(_xlfn.MAXIFS(B200:FO200,metrics.est,"R"),B200:FO200,0)+1)), ", ", INDIRECT(ADDRESS(2,MATCH(_xlfn.MAXIFS(B200:FO200,metrics.est,"R"),B200:FO200,0)+1)))</f>
        <v>#NAME?</v>
      </c>
      <c r="FX200" s="1" t="e" cm="1">
        <f t="array" aca="1" ref="FX200" ca="1">CONCATENATE(INDIRECT(ADDRESS(1,MATCH(_xlfn.MAXIFS(B200:FO200,metrics.est,"Coverage"),B200:FO200,0)+1)), ", ", INDIRECT(ADDRESS(2,MATCH(_xlfn.MAXIFS(B200:FO200,metrics.est,"Coverage"),B200:FO200,0)+1)))</f>
        <v>#NAME?</v>
      </c>
      <c r="FY200" s="1" t="e" cm="1">
        <f t="array" aca="1" ref="FY200" ca="1">CONCATENATE(INDIRECT(ADDRESS(1,MATCH(_xlfn.MINIFS(B200:FO200,metrics.est,"Time"),B200:FO200,0)+1)), ", ", INDIRECT(ADDRESS(2,MATCH(_xlfn.MINIFS(B200:FO200,metrics.est,"Time"),B200:FO200,0)+1)))</f>
        <v>#NAME?</v>
      </c>
    </row>
    <row r="201" spans="1:181" x14ac:dyDescent="0.3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>
        <v>0.71289999999999998</v>
      </c>
      <c r="BP201" s="5">
        <v>0.84209999999999996</v>
      </c>
      <c r="BQ201" s="5">
        <v>4.9099999999999998E-2</v>
      </c>
      <c r="BR201" s="5">
        <v>0.57469999999999999</v>
      </c>
      <c r="BS201" s="5">
        <v>5.7000000000000002E-3</v>
      </c>
      <c r="BT201" s="4">
        <v>0.5978</v>
      </c>
      <c r="BU201" s="4">
        <v>0.62439999999999996</v>
      </c>
      <c r="BV201" s="4">
        <v>0.25280000000000002</v>
      </c>
      <c r="BW201" s="4">
        <v>0.88690000000000002</v>
      </c>
      <c r="BX201" s="4">
        <v>5.7299999999999997E-2</v>
      </c>
      <c r="BY201" s="5">
        <v>0.60729999999999995</v>
      </c>
      <c r="BZ201" s="5">
        <v>0.64019999999999999</v>
      </c>
      <c r="CA201" s="5">
        <v>0.2465</v>
      </c>
      <c r="CB201" s="5">
        <v>0.86839999999999995</v>
      </c>
      <c r="CC201" s="5">
        <v>2.8500000000000001E-2</v>
      </c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>
        <v>0.64100000000000001</v>
      </c>
      <c r="CJ201" s="5">
        <v>0.6925</v>
      </c>
      <c r="CK201" s="5">
        <v>0.1721</v>
      </c>
      <c r="CL201" s="5">
        <v>0.78659999999999997</v>
      </c>
      <c r="CM201" s="5">
        <v>1.5599999999999999E-2</v>
      </c>
      <c r="CN201" s="4">
        <v>0.71209999999999996</v>
      </c>
      <c r="CO201" s="4">
        <v>0.83540000000000003</v>
      </c>
      <c r="CP201" s="4">
        <v>5.67E-2</v>
      </c>
      <c r="CQ201" s="4">
        <v>0.56969999999999998</v>
      </c>
      <c r="CR201" s="4">
        <v>4.4999999999999997E-3</v>
      </c>
      <c r="CS201" s="5">
        <v>0.60050000000000003</v>
      </c>
      <c r="CT201" s="5">
        <v>0.62429999999999997</v>
      </c>
      <c r="CU201" s="5">
        <v>0.25619999999999998</v>
      </c>
      <c r="CV201" s="5">
        <v>0.88360000000000005</v>
      </c>
      <c r="CW201" s="5">
        <v>5.2999999999999999E-2</v>
      </c>
      <c r="CX201" s="4">
        <v>0.60719999999999996</v>
      </c>
      <c r="CY201" s="4">
        <v>0.63539999999999996</v>
      </c>
      <c r="CZ201" s="4">
        <v>0.25369999999999998</v>
      </c>
      <c r="DA201" s="4">
        <v>0.86770000000000003</v>
      </c>
      <c r="DB201" s="4">
        <v>4.6800000000000001E-2</v>
      </c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>
        <v>0.64190000000000003</v>
      </c>
      <c r="DI201" s="4">
        <v>0.69610000000000005</v>
      </c>
      <c r="DJ201" s="4">
        <v>0.1641</v>
      </c>
      <c r="DK201" s="4">
        <v>0.78710000000000002</v>
      </c>
      <c r="DL201" s="4">
        <v>1.5800000000000002E-2</v>
      </c>
      <c r="DM201" s="5">
        <v>0.71209999999999996</v>
      </c>
      <c r="DN201" s="5">
        <v>0.83699999999999997</v>
      </c>
      <c r="DO201" s="5">
        <v>5.28E-2</v>
      </c>
      <c r="DP201" s="5">
        <v>0.57040000000000002</v>
      </c>
      <c r="DQ201" s="5">
        <v>6.7000000000000002E-3</v>
      </c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>
        <v>0.64200000000000002</v>
      </c>
      <c r="EH201" s="5">
        <v>0.69579999999999997</v>
      </c>
      <c r="EI201" s="5">
        <v>0.16539999999999999</v>
      </c>
      <c r="EJ201" s="5">
        <v>0.78680000000000005</v>
      </c>
      <c r="EK201" s="5">
        <v>1.12E-2</v>
      </c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>
        <v>0.6411</v>
      </c>
      <c r="FG201" s="4">
        <v>0.69399999999999995</v>
      </c>
      <c r="FH201" s="4">
        <v>0.16839999999999999</v>
      </c>
      <c r="FI201" s="4">
        <v>0.78790000000000004</v>
      </c>
      <c r="FJ201" s="4">
        <v>7.3000000000000001E-3</v>
      </c>
      <c r="FK201" s="5"/>
      <c r="FL201" s="5"/>
      <c r="FM201" s="5"/>
      <c r="FN201" s="5"/>
      <c r="FO201" s="5"/>
      <c r="FP201" s="4">
        <f t="shared" si="41"/>
        <v>0.63339285714285709</v>
      </c>
      <c r="FQ201" s="4">
        <f t="shared" si="37"/>
        <v>0.68343571428571426</v>
      </c>
      <c r="FR201" s="4">
        <f t="shared" si="38"/>
        <v>0.19411071428571436</v>
      </c>
      <c r="FS201" s="4">
        <f t="shared" si="39"/>
        <v>0.7975535714285712</v>
      </c>
      <c r="FT201" s="4">
        <f t="shared" si="40"/>
        <v>2.0178571428571428E-2</v>
      </c>
      <c r="FU201" s="1" t="e" cm="1">
        <f t="array" aca="1" ref="FU201" ca="1">CONCATENATE(INDIRECT(ADDRESS(1,MATCH(_xlfn.MINIFS(B201:FO201,metrics.est,"MAE"),B201:FO201,0)+1)), ", ", INDIRECT(ADDRESS(2,MATCH(_xlfn.MINIFS(B201:FO201,metrics.est,"MAE"),B201:FO201,0)+1)))</f>
        <v>#NAME?</v>
      </c>
      <c r="FV201" s="1" t="e" cm="1">
        <f t="array" aca="1" ref="FV201" ca="1">CONCATENATE(INDIRECT(ADDRESS(1,MATCH(_xlfn.MINIFS(B201:FO201,metrics.est,"MSE"),B201:FO201,0)+1)), ", ", INDIRECT(ADDRESS(2,MATCH(_xlfn.MINIFS(B201:FO201,metrics.est,"MSE"),B201:FO201,0)+1)))</f>
        <v>#NAME?</v>
      </c>
      <c r="FW201" s="1" t="e" cm="1">
        <f t="array" aca="1" ref="FW201" ca="1">CONCATENATE(INDIRECT(ADDRESS(1,MATCH(_xlfn.MAXIFS(B201:FO201,metrics.est,"R"),B201:FO201,0)+1)), ", ", INDIRECT(ADDRESS(2,MATCH(_xlfn.MAXIFS(B201:FO201,metrics.est,"R"),B201:FO201,0)+1)))</f>
        <v>#NAME?</v>
      </c>
      <c r="FX201" s="1" t="e" cm="1">
        <f t="array" aca="1" ref="FX201" ca="1">CONCATENATE(INDIRECT(ADDRESS(1,MATCH(_xlfn.MAXIFS(B201:FO201,metrics.est,"Coverage"),B201:FO201,0)+1)), ", ", INDIRECT(ADDRESS(2,MATCH(_xlfn.MAXIFS(B201:FO201,metrics.est,"Coverage"),B201:FO201,0)+1)))</f>
        <v>#NAME?</v>
      </c>
      <c r="FY201" s="1" t="e" cm="1">
        <f t="array" aca="1" ref="FY201" ca="1">CONCATENATE(INDIRECT(ADDRESS(1,MATCH(_xlfn.MINIFS(B201:FO201,metrics.est,"Time"),B201:FO201,0)+1)), ", ", INDIRECT(ADDRESS(2,MATCH(_xlfn.MINIFS(B201:FO201,metrics.est,"Time"),B201:FO201,0)+1)))</f>
        <v>#NAME?</v>
      </c>
    </row>
    <row r="202" spans="1:181" x14ac:dyDescent="0.3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>
        <v>0.70660000000000001</v>
      </c>
      <c r="BP202" s="5">
        <v>0.8548</v>
      </c>
      <c r="BQ202" s="5">
        <v>8.3500000000000005E-2</v>
      </c>
      <c r="BR202" s="5">
        <v>0.71589999999999998</v>
      </c>
      <c r="BS202" s="5">
        <v>4.8999999999999998E-3</v>
      </c>
      <c r="BT202" s="4">
        <v>0.61080000000000001</v>
      </c>
      <c r="BU202" s="4">
        <v>0.65169999999999995</v>
      </c>
      <c r="BV202" s="4">
        <v>0.214</v>
      </c>
      <c r="BW202" s="4">
        <v>0.92059999999999997</v>
      </c>
      <c r="BX202" s="4">
        <v>4.9500000000000002E-2</v>
      </c>
      <c r="BY202" s="5">
        <v>0.61399999999999999</v>
      </c>
      <c r="BZ202" s="5">
        <v>0.65590000000000004</v>
      </c>
      <c r="CA202" s="5">
        <v>0.2225</v>
      </c>
      <c r="CB202" s="5">
        <v>0.90490000000000004</v>
      </c>
      <c r="CC202" s="5">
        <v>2.6100000000000002E-2</v>
      </c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>
        <v>0.63519999999999999</v>
      </c>
      <c r="CJ202" s="5">
        <v>0.69230000000000003</v>
      </c>
      <c r="CK202" s="5">
        <v>0.16569999999999999</v>
      </c>
      <c r="CL202" s="5">
        <v>0.84099999999999997</v>
      </c>
      <c r="CM202" s="5">
        <v>1.3299999999999999E-2</v>
      </c>
      <c r="CN202" s="4">
        <v>0.7097</v>
      </c>
      <c r="CO202" s="4">
        <v>0.86009999999999998</v>
      </c>
      <c r="CP202" s="4">
        <v>8.72E-2</v>
      </c>
      <c r="CQ202" s="4">
        <v>0.71709999999999996</v>
      </c>
      <c r="CR202" s="4">
        <v>3.7000000000000002E-3</v>
      </c>
      <c r="CS202" s="5">
        <v>0.61360000000000003</v>
      </c>
      <c r="CT202" s="5">
        <v>0.65290000000000004</v>
      </c>
      <c r="CU202" s="5">
        <v>0.21529999999999999</v>
      </c>
      <c r="CV202" s="5">
        <v>0.91700000000000004</v>
      </c>
      <c r="CW202" s="5">
        <v>4.65E-2</v>
      </c>
      <c r="CX202" s="4">
        <v>0.61460000000000004</v>
      </c>
      <c r="CY202" s="4">
        <v>0.65310000000000001</v>
      </c>
      <c r="CZ202" s="4">
        <v>0.22209999999999999</v>
      </c>
      <c r="DA202" s="4">
        <v>0.90469999999999995</v>
      </c>
      <c r="DB202" s="4">
        <v>3.8600000000000002E-2</v>
      </c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>
        <v>0.63670000000000004</v>
      </c>
      <c r="DI202" s="4">
        <v>0.69610000000000005</v>
      </c>
      <c r="DJ202" s="4">
        <v>0.15890000000000001</v>
      </c>
      <c r="DK202" s="4">
        <v>0.84130000000000005</v>
      </c>
      <c r="DL202" s="4">
        <v>1.37E-2</v>
      </c>
      <c r="DM202" s="5">
        <v>0.70779999999999998</v>
      </c>
      <c r="DN202" s="5">
        <v>0.85799999999999998</v>
      </c>
      <c r="DO202" s="5">
        <v>8.3400000000000002E-2</v>
      </c>
      <c r="DP202" s="5">
        <v>0.71689999999999998</v>
      </c>
      <c r="DQ202" s="5">
        <v>3.5999999999999999E-3</v>
      </c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>
        <v>0.63600000000000001</v>
      </c>
      <c r="EH202" s="5">
        <v>0.69310000000000005</v>
      </c>
      <c r="EI202" s="5">
        <v>0.16259999999999999</v>
      </c>
      <c r="EJ202" s="5">
        <v>0.84089999999999998</v>
      </c>
      <c r="EK202" s="5">
        <v>9.7000000000000003E-3</v>
      </c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>
        <v>0.6361</v>
      </c>
      <c r="FG202" s="4">
        <v>0.69289999999999996</v>
      </c>
      <c r="FH202" s="4">
        <v>0.16200000000000001</v>
      </c>
      <c r="FI202" s="4">
        <v>0.84119999999999995</v>
      </c>
      <c r="FJ202" s="4">
        <v>6.3E-3</v>
      </c>
      <c r="FK202" s="5"/>
      <c r="FL202" s="5"/>
      <c r="FM202" s="5"/>
      <c r="FN202" s="5"/>
      <c r="FO202" s="5"/>
      <c r="FP202" s="4">
        <f t="shared" si="41"/>
        <v>0.63480714285714268</v>
      </c>
      <c r="FQ202" s="4">
        <f t="shared" si="37"/>
        <v>0.69561785714285695</v>
      </c>
      <c r="FR202" s="4">
        <f t="shared" si="38"/>
        <v>0.18035000000000004</v>
      </c>
      <c r="FS202" s="4">
        <f t="shared" si="39"/>
        <v>0.8561035714285713</v>
      </c>
      <c r="FT202" s="4">
        <f t="shared" si="40"/>
        <v>1.7532142857142854E-2</v>
      </c>
      <c r="FU202" s="1" t="e" cm="1">
        <f t="array" aca="1" ref="FU202" ca="1">CONCATENATE(INDIRECT(ADDRESS(1,MATCH(_xlfn.MINIFS(B202:FO202,metrics.est,"MAE"),B202:FO202,0)+1)), ", ", INDIRECT(ADDRESS(2,MATCH(_xlfn.MINIFS(B202:FO202,metrics.est,"MAE"),B202:FO202,0)+1)))</f>
        <v>#NAME?</v>
      </c>
      <c r="FV202" s="1" t="e" cm="1">
        <f t="array" aca="1" ref="FV202" ca="1">CONCATENATE(INDIRECT(ADDRESS(1,MATCH(_xlfn.MINIFS(B202:FO202,metrics.est,"MSE"),B202:FO202,0)+1)), ", ", INDIRECT(ADDRESS(2,MATCH(_xlfn.MINIFS(B202:FO202,metrics.est,"MSE"),B202:FO202,0)+1)))</f>
        <v>#NAME?</v>
      </c>
      <c r="FW202" s="1" t="e" cm="1">
        <f t="array" aca="1" ref="FW202" ca="1">CONCATENATE(INDIRECT(ADDRESS(1,MATCH(_xlfn.MAXIFS(B202:FO202,metrics.est,"R"),B202:FO202,0)+1)), ", ", INDIRECT(ADDRESS(2,MATCH(_xlfn.MAXIFS(B202:FO202,metrics.est,"R"),B202:FO202,0)+1)))</f>
        <v>#NAME?</v>
      </c>
      <c r="FX202" s="1" t="e" cm="1">
        <f t="array" aca="1" ref="FX202" ca="1">CONCATENATE(INDIRECT(ADDRESS(1,MATCH(_xlfn.MAXIFS(B202:FO202,metrics.est,"Coverage"),B202:FO202,0)+1)), ", ", INDIRECT(ADDRESS(2,MATCH(_xlfn.MAXIFS(B202:FO202,metrics.est,"Coverage"),B202:FO202,0)+1)))</f>
        <v>#NAME?</v>
      </c>
      <c r="FY202" s="1" t="e" cm="1">
        <f t="array" aca="1" ref="FY202" ca="1">CONCATENATE(INDIRECT(ADDRESS(1,MATCH(_xlfn.MINIFS(B202:FO202,metrics.est,"Time"),B202:FO202,0)+1)), ", ", INDIRECT(ADDRESS(2,MATCH(_xlfn.MINIFS(B202:FO202,metrics.est,"Time"),B202:FO202,0)+1)))</f>
        <v>#NAME?</v>
      </c>
    </row>
    <row r="203" spans="1:181" x14ac:dyDescent="0.3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>
        <v>0.71099999999999997</v>
      </c>
      <c r="BP203" s="5">
        <v>0.86160000000000003</v>
      </c>
      <c r="BQ203" s="5">
        <v>6.6400000000000001E-2</v>
      </c>
      <c r="BR203" s="5">
        <v>0.70650000000000002</v>
      </c>
      <c r="BS203" s="5">
        <v>3.8E-3</v>
      </c>
      <c r="BT203" s="4">
        <v>0.59540000000000004</v>
      </c>
      <c r="BU203" s="4">
        <v>0.60929999999999995</v>
      </c>
      <c r="BV203" s="4">
        <v>0.23680000000000001</v>
      </c>
      <c r="BW203" s="4">
        <v>0.88360000000000005</v>
      </c>
      <c r="BX203" s="4">
        <v>3.5400000000000001E-2</v>
      </c>
      <c r="BY203" s="5">
        <v>0.60440000000000005</v>
      </c>
      <c r="BZ203" s="5">
        <v>0.62860000000000005</v>
      </c>
      <c r="CA203" s="5">
        <v>0.23119999999999999</v>
      </c>
      <c r="CB203" s="5">
        <v>0.87</v>
      </c>
      <c r="CC203" s="5">
        <v>1.95E-2</v>
      </c>
      <c r="CD203" s="4">
        <v>0.61319999999999997</v>
      </c>
      <c r="CE203" s="4">
        <v>0.64159999999999995</v>
      </c>
      <c r="CF203" s="4">
        <v>0.20580000000000001</v>
      </c>
      <c r="CG203" s="4">
        <v>0.85199999999999998</v>
      </c>
      <c r="CH203" s="4">
        <v>8.5000000000000006E-3</v>
      </c>
      <c r="CI203" s="5">
        <v>0.63529999999999998</v>
      </c>
      <c r="CJ203" s="5">
        <v>0.68689999999999996</v>
      </c>
      <c r="CK203" s="5">
        <v>0.1598</v>
      </c>
      <c r="CL203" s="5">
        <v>0.82050000000000001</v>
      </c>
      <c r="CM203" s="5">
        <v>1.0200000000000001E-2</v>
      </c>
      <c r="CN203" s="4">
        <v>0.71409999999999996</v>
      </c>
      <c r="CO203" s="4">
        <v>0.86719999999999997</v>
      </c>
      <c r="CP203" s="4">
        <v>7.3200000000000001E-2</v>
      </c>
      <c r="CQ203" s="4">
        <v>0.70720000000000005</v>
      </c>
      <c r="CR203" s="4">
        <v>3.0000000000000001E-3</v>
      </c>
      <c r="CS203" s="5">
        <v>0.60099999999999998</v>
      </c>
      <c r="CT203" s="5">
        <v>0.61850000000000005</v>
      </c>
      <c r="CU203" s="5">
        <v>0.23</v>
      </c>
      <c r="CV203" s="5">
        <v>0.88239999999999996</v>
      </c>
      <c r="CW203" s="5">
        <v>2.2700000000000001E-2</v>
      </c>
      <c r="CX203" s="4">
        <v>0.60519999999999996</v>
      </c>
      <c r="CY203" s="4">
        <v>0.626</v>
      </c>
      <c r="CZ203" s="4">
        <v>0.2339</v>
      </c>
      <c r="DA203" s="4">
        <v>0.87050000000000005</v>
      </c>
      <c r="DB203" s="4">
        <v>1.04E-2</v>
      </c>
      <c r="DC203" s="5">
        <v>0.61319999999999997</v>
      </c>
      <c r="DD203" s="5">
        <v>0.64090000000000003</v>
      </c>
      <c r="DE203" s="5">
        <v>0.2104</v>
      </c>
      <c r="DF203" s="5">
        <v>0.85089999999999999</v>
      </c>
      <c r="DG203" s="5">
        <v>1.34E-2</v>
      </c>
      <c r="DH203" s="4">
        <v>0.6351</v>
      </c>
      <c r="DI203" s="4">
        <v>0.68820000000000003</v>
      </c>
      <c r="DJ203" s="4">
        <v>0.15659999999999999</v>
      </c>
      <c r="DK203" s="4">
        <v>0.82040000000000002</v>
      </c>
      <c r="DL203" s="4">
        <v>3.5999999999999999E-3</v>
      </c>
      <c r="DM203" s="5">
        <v>0.71189999999999998</v>
      </c>
      <c r="DN203" s="5">
        <v>0.86399999999999999</v>
      </c>
      <c r="DO203" s="5">
        <v>6.88E-2</v>
      </c>
      <c r="DP203" s="5">
        <v>0.70699999999999996</v>
      </c>
      <c r="DQ203" s="5">
        <v>2.5000000000000001E-3</v>
      </c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>
        <v>0.63529999999999998</v>
      </c>
      <c r="EH203" s="5">
        <v>0.68669999999999998</v>
      </c>
      <c r="EI203" s="5">
        <v>0.15640000000000001</v>
      </c>
      <c r="EJ203" s="5">
        <v>0.82</v>
      </c>
      <c r="EK203" s="5">
        <v>7.1999999999999998E-3</v>
      </c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>
        <v>0.63490000000000002</v>
      </c>
      <c r="FG203" s="4">
        <v>0.68589999999999995</v>
      </c>
      <c r="FH203" s="4">
        <v>0.15570000000000001</v>
      </c>
      <c r="FI203" s="4">
        <v>0.82079999999999997</v>
      </c>
      <c r="FJ203" s="4">
        <v>4.8999999999999998E-3</v>
      </c>
      <c r="FK203" s="5"/>
      <c r="FL203" s="5"/>
      <c r="FM203" s="5"/>
      <c r="FN203" s="5"/>
      <c r="FO203" s="5"/>
      <c r="FP203" s="4">
        <f t="shared" si="41"/>
        <v>0.63012500000000016</v>
      </c>
      <c r="FQ203" s="4">
        <f t="shared" si="37"/>
        <v>0.68002857142857132</v>
      </c>
      <c r="FR203" s="4">
        <f t="shared" si="38"/>
        <v>0.18400714285714287</v>
      </c>
      <c r="FS203" s="4">
        <f t="shared" si="39"/>
        <v>0.8299642857142856</v>
      </c>
      <c r="FT203" s="4">
        <f t="shared" si="40"/>
        <v>1.1921428571428571E-2</v>
      </c>
      <c r="FU203" s="1" t="e" cm="1">
        <f t="array" aca="1" ref="FU203" ca="1">CONCATENATE(INDIRECT(ADDRESS(1,MATCH(_xlfn.MINIFS(B203:FO203,metrics.est,"MAE"),B203:FO203,0)+1)), ", ", INDIRECT(ADDRESS(2,MATCH(_xlfn.MINIFS(B203:FO203,metrics.est,"MAE"),B203:FO203,0)+1)))</f>
        <v>#NAME?</v>
      </c>
      <c r="FV203" s="1" t="e" cm="1">
        <f t="array" aca="1" ref="FV203" ca="1">CONCATENATE(INDIRECT(ADDRESS(1,MATCH(_xlfn.MINIFS(B203:FO203,metrics.est,"MSE"),B203:FO203,0)+1)), ", ", INDIRECT(ADDRESS(2,MATCH(_xlfn.MINIFS(B203:FO203,metrics.est,"MSE"),B203:FO203,0)+1)))</f>
        <v>#NAME?</v>
      </c>
      <c r="FW203" s="1" t="e" cm="1">
        <f t="array" aca="1" ref="FW203" ca="1">CONCATENATE(INDIRECT(ADDRESS(1,MATCH(_xlfn.MAXIFS(B203:FO203,metrics.est,"R"),B203:FO203,0)+1)), ", ", INDIRECT(ADDRESS(2,MATCH(_xlfn.MAXIFS(B203:FO203,metrics.est,"R"),B203:FO203,0)+1)))</f>
        <v>#NAME?</v>
      </c>
      <c r="FX203" s="1" t="e" cm="1">
        <f t="array" aca="1" ref="FX203" ca="1">CONCATENATE(INDIRECT(ADDRESS(1,MATCH(_xlfn.MAXIFS(B203:FO203,metrics.est,"Coverage"),B203:FO203,0)+1)), ", ", INDIRECT(ADDRESS(2,MATCH(_xlfn.MAXIFS(B203:FO203,metrics.est,"Coverage"),B203:FO203,0)+1)))</f>
        <v>#NAME?</v>
      </c>
      <c r="FY203" s="1" t="e" cm="1">
        <f t="array" aca="1" ref="FY203" ca="1">CONCATENATE(INDIRECT(ADDRESS(1,MATCH(_xlfn.MINIFS(B203:FO203,metrics.est,"Time"),B203:FO203,0)+1)), ", ", INDIRECT(ADDRESS(2,MATCH(_xlfn.MINIFS(B203:FO203,metrics.est,"Time"),B203:FO203,0)+1)))</f>
        <v>#NAME?</v>
      </c>
    </row>
    <row r="204" spans="1:181" x14ac:dyDescent="0.3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>
        <v>0.69540000000000002</v>
      </c>
      <c r="BP204" s="5">
        <v>0.83850000000000002</v>
      </c>
      <c r="BQ204" s="5">
        <v>8.8200000000000001E-2</v>
      </c>
      <c r="BR204" s="5">
        <v>0.74229999999999996</v>
      </c>
      <c r="BS204" s="5">
        <v>4.7000000000000002E-3</v>
      </c>
      <c r="BT204" s="4">
        <v>0.61509999999999998</v>
      </c>
      <c r="BU204" s="4">
        <v>0.66210000000000002</v>
      </c>
      <c r="BV204" s="4">
        <v>0.19</v>
      </c>
      <c r="BW204" s="4">
        <v>0.91739999999999999</v>
      </c>
      <c r="BX204" s="4">
        <v>4.02E-2</v>
      </c>
      <c r="BY204" s="5">
        <v>0.61580000000000001</v>
      </c>
      <c r="BZ204" s="5">
        <v>0.66200000000000003</v>
      </c>
      <c r="CA204" s="5">
        <v>0.20180000000000001</v>
      </c>
      <c r="CB204" s="5">
        <v>0.90100000000000002</v>
      </c>
      <c r="CC204" s="5">
        <v>2.58E-2</v>
      </c>
      <c r="CD204" s="4">
        <v>0.62129999999999996</v>
      </c>
      <c r="CE204" s="4">
        <v>0.66810000000000003</v>
      </c>
      <c r="CF204" s="4">
        <v>0.186</v>
      </c>
      <c r="CG204" s="4">
        <v>0.88139999999999996</v>
      </c>
      <c r="CH204" s="4">
        <v>1.09E-2</v>
      </c>
      <c r="CI204" s="5">
        <v>0.63360000000000005</v>
      </c>
      <c r="CJ204" s="5">
        <v>0.69369999999999998</v>
      </c>
      <c r="CK204" s="5">
        <v>0.1641</v>
      </c>
      <c r="CL204" s="5">
        <v>0.84589999999999999</v>
      </c>
      <c r="CM204" s="5">
        <v>1.2699999999999999E-2</v>
      </c>
      <c r="CN204" s="4">
        <v>0.69910000000000005</v>
      </c>
      <c r="CO204" s="4">
        <v>0.8458</v>
      </c>
      <c r="CP204" s="4">
        <v>8.9099999999999999E-2</v>
      </c>
      <c r="CQ204" s="4">
        <v>0.74270000000000003</v>
      </c>
      <c r="CR204" s="4">
        <v>3.8999999999999998E-3</v>
      </c>
      <c r="CS204" s="5">
        <v>0.61829999999999996</v>
      </c>
      <c r="CT204" s="5">
        <v>0.66500000000000004</v>
      </c>
      <c r="CU204" s="5">
        <v>0.18509999999999999</v>
      </c>
      <c r="CV204" s="5">
        <v>0.91500000000000004</v>
      </c>
      <c r="CW204" s="5">
        <v>2.5700000000000001E-2</v>
      </c>
      <c r="CX204" s="4">
        <v>0.61729999999999996</v>
      </c>
      <c r="CY204" s="4">
        <v>0.66080000000000005</v>
      </c>
      <c r="CZ204" s="4">
        <v>0.2014</v>
      </c>
      <c r="DA204" s="4">
        <v>0.90200000000000002</v>
      </c>
      <c r="DB204" s="4">
        <v>1.21E-2</v>
      </c>
      <c r="DC204" s="5">
        <v>0.62170000000000003</v>
      </c>
      <c r="DD204" s="5">
        <v>0.6694</v>
      </c>
      <c r="DE204" s="5">
        <v>0.18890000000000001</v>
      </c>
      <c r="DF204" s="5">
        <v>0.88009999999999999</v>
      </c>
      <c r="DG204" s="5">
        <v>1.6E-2</v>
      </c>
      <c r="DH204" s="4">
        <v>0.63380000000000003</v>
      </c>
      <c r="DI204" s="4">
        <v>0.69620000000000004</v>
      </c>
      <c r="DJ204" s="4">
        <v>0.1613</v>
      </c>
      <c r="DK204" s="4">
        <v>0.84489999999999998</v>
      </c>
      <c r="DL204" s="4">
        <v>4.3E-3</v>
      </c>
      <c r="DM204" s="5">
        <v>0.69679999999999997</v>
      </c>
      <c r="DN204" s="5">
        <v>0.84250000000000003</v>
      </c>
      <c r="DO204" s="5">
        <v>8.5999999999999993E-2</v>
      </c>
      <c r="DP204" s="5">
        <v>0.74439999999999995</v>
      </c>
      <c r="DQ204" s="5">
        <v>3.0999999999999999E-3</v>
      </c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>
        <v>0.63390000000000002</v>
      </c>
      <c r="EH204" s="5">
        <v>0.69420000000000004</v>
      </c>
      <c r="EI204" s="5">
        <v>0.16289999999999999</v>
      </c>
      <c r="EJ204" s="5">
        <v>0.8458</v>
      </c>
      <c r="EK204" s="5">
        <v>8.9999999999999993E-3</v>
      </c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>
        <v>0.63419999999999999</v>
      </c>
      <c r="FG204" s="4">
        <v>0.69440000000000002</v>
      </c>
      <c r="FH204" s="4">
        <v>0.16189999999999999</v>
      </c>
      <c r="FI204" s="4">
        <v>0.84619999999999995</v>
      </c>
      <c r="FJ204" s="4">
        <v>5.7000000000000002E-3</v>
      </c>
      <c r="FK204" s="5"/>
      <c r="FL204" s="5"/>
      <c r="FM204" s="5"/>
      <c r="FN204" s="5"/>
      <c r="FO204" s="5"/>
      <c r="FP204" s="4">
        <f t="shared" si="41"/>
        <v>0.63397142857142852</v>
      </c>
      <c r="FQ204" s="4">
        <f t="shared" si="37"/>
        <v>0.69770357142857153</v>
      </c>
      <c r="FR204" s="4">
        <f t="shared" si="38"/>
        <v>0.17088928571428569</v>
      </c>
      <c r="FS204" s="4">
        <f t="shared" si="39"/>
        <v>0.86012857142857135</v>
      </c>
      <c r="FT204" s="4">
        <f t="shared" si="40"/>
        <v>1.3989285714285716E-2</v>
      </c>
      <c r="FU204" s="1" t="e" cm="1">
        <f t="array" aca="1" ref="FU204" ca="1">CONCATENATE(INDIRECT(ADDRESS(1,MATCH(_xlfn.MINIFS(B204:FO204,metrics.est,"MAE"),B204:FO204,0)+1)), ", ", INDIRECT(ADDRESS(2,MATCH(_xlfn.MINIFS(B204:FO204,metrics.est,"MAE"),B204:FO204,0)+1)))</f>
        <v>#NAME?</v>
      </c>
      <c r="FV204" s="1" t="e" cm="1">
        <f t="array" aca="1" ref="FV204" ca="1">CONCATENATE(INDIRECT(ADDRESS(1,MATCH(_xlfn.MINIFS(B204:FO204,metrics.est,"MSE"),B204:FO204,0)+1)), ", ", INDIRECT(ADDRESS(2,MATCH(_xlfn.MINIFS(B204:FO204,metrics.est,"MSE"),B204:FO204,0)+1)))</f>
        <v>#NAME?</v>
      </c>
      <c r="FW204" s="1" t="e" cm="1">
        <f t="array" aca="1" ref="FW204" ca="1">CONCATENATE(INDIRECT(ADDRESS(1,MATCH(_xlfn.MAXIFS(B204:FO204,metrics.est,"R"),B204:FO204,0)+1)), ", ", INDIRECT(ADDRESS(2,MATCH(_xlfn.MAXIFS(B204:FO204,metrics.est,"R"),B204:FO204,0)+1)))</f>
        <v>#NAME?</v>
      </c>
      <c r="FX204" s="1" t="e" cm="1">
        <f t="array" aca="1" ref="FX204" ca="1">CONCATENATE(INDIRECT(ADDRESS(1,MATCH(_xlfn.MAXIFS(B204:FO204,metrics.est,"Coverage"),B204:FO204,0)+1)), ", ", INDIRECT(ADDRESS(2,MATCH(_xlfn.MAXIFS(B204:FO204,metrics.est,"Coverage"),B204:FO204,0)+1)))</f>
        <v>#NAME?</v>
      </c>
      <c r="FY204" s="1" t="e" cm="1">
        <f t="array" aca="1" ref="FY204" ca="1">CONCATENATE(INDIRECT(ADDRESS(1,MATCH(_xlfn.MINIFS(B204:FO204,metrics.est,"Time"),B204:FO204,0)+1)), ", ", INDIRECT(ADDRESS(2,MATCH(_xlfn.MINIFS(B204:FO204,metrics.est,"Time"),B204:FO204,0)+1)))</f>
        <v>#NAME?</v>
      </c>
    </row>
    <row r="205" spans="1:181" x14ac:dyDescent="0.3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>
        <v>0.70950000000000002</v>
      </c>
      <c r="BP205" s="5">
        <v>0.86429999999999996</v>
      </c>
      <c r="BQ205" s="5">
        <v>8.1199999999999994E-2</v>
      </c>
      <c r="BR205" s="5">
        <v>0.70799999999999996</v>
      </c>
      <c r="BS205" s="5">
        <v>3.8E-3</v>
      </c>
      <c r="BT205" s="4">
        <v>0.6089</v>
      </c>
      <c r="BU205" s="4">
        <v>0.64429999999999998</v>
      </c>
      <c r="BV205" s="4">
        <v>0.20780000000000001</v>
      </c>
      <c r="BW205" s="4">
        <v>0.89739999999999998</v>
      </c>
      <c r="BX205" s="4">
        <v>3.5499999999999997E-2</v>
      </c>
      <c r="BY205" s="5">
        <v>0.61170000000000002</v>
      </c>
      <c r="BZ205" s="5">
        <v>0.64739999999999998</v>
      </c>
      <c r="CA205" s="5">
        <v>0.21590000000000001</v>
      </c>
      <c r="CB205" s="5">
        <v>0.88070000000000004</v>
      </c>
      <c r="CC205" s="5">
        <v>2.23E-2</v>
      </c>
      <c r="CD205" s="4">
        <v>0.61780000000000002</v>
      </c>
      <c r="CE205" s="4">
        <v>0.65480000000000005</v>
      </c>
      <c r="CF205" s="4">
        <v>0.193</v>
      </c>
      <c r="CG205" s="4">
        <v>0.85960000000000003</v>
      </c>
      <c r="CH205" s="4">
        <v>8.6E-3</v>
      </c>
      <c r="CI205" s="5">
        <v>0.63449999999999995</v>
      </c>
      <c r="CJ205" s="5">
        <v>0.68830000000000002</v>
      </c>
      <c r="CK205" s="5">
        <v>0.1583</v>
      </c>
      <c r="CL205" s="5">
        <v>0.82420000000000004</v>
      </c>
      <c r="CM205" s="5">
        <v>1.0800000000000001E-2</v>
      </c>
      <c r="CN205" s="4">
        <v>0.71319999999999995</v>
      </c>
      <c r="CO205" s="4">
        <v>0.87029999999999996</v>
      </c>
      <c r="CP205" s="4">
        <v>8.2600000000000007E-2</v>
      </c>
      <c r="CQ205" s="4">
        <v>0.7087</v>
      </c>
      <c r="CR205" s="4">
        <v>3.3E-3</v>
      </c>
      <c r="CS205" s="5">
        <v>0.61209999999999998</v>
      </c>
      <c r="CT205" s="5">
        <v>0.64659999999999995</v>
      </c>
      <c r="CU205" s="5">
        <v>0.20949999999999999</v>
      </c>
      <c r="CV205" s="5">
        <v>0.89529999999999998</v>
      </c>
      <c r="CW205" s="5">
        <v>2.2200000000000001E-2</v>
      </c>
      <c r="CX205" s="4">
        <v>0.61229999999999996</v>
      </c>
      <c r="CY205" s="4">
        <v>0.64490000000000003</v>
      </c>
      <c r="CZ205" s="4">
        <v>0.2155</v>
      </c>
      <c r="DA205" s="4">
        <v>0.88019999999999998</v>
      </c>
      <c r="DB205" s="4">
        <v>1.4999999999999999E-2</v>
      </c>
      <c r="DC205" s="5">
        <v>0.61760000000000004</v>
      </c>
      <c r="DD205" s="5">
        <v>0.65380000000000005</v>
      </c>
      <c r="DE205" s="5">
        <v>0.1988</v>
      </c>
      <c r="DF205" s="5">
        <v>0.85809999999999997</v>
      </c>
      <c r="DG205" s="5">
        <v>1.3299999999999999E-2</v>
      </c>
      <c r="DH205" s="4">
        <v>0.63470000000000004</v>
      </c>
      <c r="DI205" s="4">
        <v>0.69</v>
      </c>
      <c r="DJ205" s="4">
        <v>0.15659999999999999</v>
      </c>
      <c r="DK205" s="4">
        <v>0.82389999999999997</v>
      </c>
      <c r="DL205" s="4">
        <v>3.5999999999999999E-3</v>
      </c>
      <c r="DM205" s="5">
        <v>0.71120000000000005</v>
      </c>
      <c r="DN205" s="5">
        <v>0.86750000000000005</v>
      </c>
      <c r="DO205" s="5">
        <v>0.08</v>
      </c>
      <c r="DP205" s="5">
        <v>0.70860000000000001</v>
      </c>
      <c r="DQ205" s="5">
        <v>2.3999999999999998E-3</v>
      </c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>
        <v>0.63449999999999995</v>
      </c>
      <c r="EH205" s="5">
        <v>0.68830000000000002</v>
      </c>
      <c r="EI205" s="5">
        <v>0.15570000000000001</v>
      </c>
      <c r="EJ205" s="5">
        <v>0.82410000000000005</v>
      </c>
      <c r="EK205" s="5">
        <v>7.7000000000000002E-3</v>
      </c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>
        <v>0.63470000000000004</v>
      </c>
      <c r="FG205" s="4">
        <v>0.68859999999999999</v>
      </c>
      <c r="FH205" s="4">
        <v>0.15540000000000001</v>
      </c>
      <c r="FI205" s="4">
        <v>0.82489999999999997</v>
      </c>
      <c r="FJ205" s="4">
        <v>4.7000000000000002E-3</v>
      </c>
      <c r="FK205" s="5"/>
      <c r="FL205" s="5"/>
      <c r="FM205" s="5"/>
      <c r="FN205" s="5"/>
      <c r="FO205" s="5"/>
      <c r="FP205" s="4">
        <f t="shared" si="41"/>
        <v>0.63390714285714278</v>
      </c>
      <c r="FQ205" s="4">
        <f t="shared" si="37"/>
        <v>0.6918214285714287</v>
      </c>
      <c r="FR205" s="4">
        <f t="shared" si="38"/>
        <v>0.17576428571428573</v>
      </c>
      <c r="FS205" s="4">
        <f t="shared" si="39"/>
        <v>0.83708214285714266</v>
      </c>
      <c r="FT205" s="4">
        <f t="shared" si="40"/>
        <v>1.2403571428571425E-2</v>
      </c>
      <c r="FU205" s="1" t="e" cm="1">
        <f t="array" aca="1" ref="FU205" ca="1">CONCATENATE(INDIRECT(ADDRESS(1,MATCH(_xlfn.MINIFS(B205:FO205,metrics.est,"MAE"),B205:FO205,0)+1)), ", ", INDIRECT(ADDRESS(2,MATCH(_xlfn.MINIFS(B205:FO205,metrics.est,"MAE"),B205:FO205,0)+1)))</f>
        <v>#NAME?</v>
      </c>
      <c r="FV205" s="1" t="e" cm="1">
        <f t="array" aca="1" ref="FV205" ca="1">CONCATENATE(INDIRECT(ADDRESS(1,MATCH(_xlfn.MINIFS(B205:FO205,metrics.est,"MSE"),B205:FO205,0)+1)), ", ", INDIRECT(ADDRESS(2,MATCH(_xlfn.MINIFS(B205:FO205,metrics.est,"MSE"),B205:FO205,0)+1)))</f>
        <v>#NAME?</v>
      </c>
      <c r="FW205" s="1" t="e" cm="1">
        <f t="array" aca="1" ref="FW205" ca="1">CONCATENATE(INDIRECT(ADDRESS(1,MATCH(_xlfn.MAXIFS(B205:FO205,metrics.est,"R"),B205:FO205,0)+1)), ", ", INDIRECT(ADDRESS(2,MATCH(_xlfn.MAXIFS(B205:FO205,metrics.est,"R"),B205:FO205,0)+1)))</f>
        <v>#NAME?</v>
      </c>
      <c r="FX205" s="1" t="e" cm="1">
        <f t="array" aca="1" ref="FX205" ca="1">CONCATENATE(INDIRECT(ADDRESS(1,MATCH(_xlfn.MAXIFS(B205:FO205,metrics.est,"Coverage"),B205:FO205,0)+1)), ", ", INDIRECT(ADDRESS(2,MATCH(_xlfn.MAXIFS(B205:FO205,metrics.est,"Coverage"),B205:FO205,0)+1)))</f>
        <v>#NAME?</v>
      </c>
      <c r="FY205" s="1" t="e" cm="1">
        <f t="array" aca="1" ref="FY205" ca="1">CONCATENATE(INDIRECT(ADDRESS(1,MATCH(_xlfn.MINIFS(B205:FO205,metrics.est,"Time"),B205:FO205,0)+1)), ", ", INDIRECT(ADDRESS(2,MATCH(_xlfn.MINIFS(B205:FO205,metrics.est,"Time"),B205:FO205,0)+1)))</f>
        <v>#NAME?</v>
      </c>
    </row>
    <row r="206" spans="1:181" x14ac:dyDescent="0.3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>
        <v>0.72629999999999995</v>
      </c>
      <c r="BP206" s="5">
        <v>0.90939999999999999</v>
      </c>
      <c r="BQ206" s="5">
        <v>7.2300000000000003E-2</v>
      </c>
      <c r="BR206" s="5">
        <v>0.72970000000000002</v>
      </c>
      <c r="BS206" s="5">
        <v>3.2000000000000002E-3</v>
      </c>
      <c r="BT206" s="4">
        <v>0.61319999999999997</v>
      </c>
      <c r="BU206" s="4">
        <v>0.65580000000000005</v>
      </c>
      <c r="BV206" s="4">
        <v>0.1981</v>
      </c>
      <c r="BW206" s="4">
        <v>0.90059999999999996</v>
      </c>
      <c r="BX206" s="4">
        <v>6.8400000000000002E-2</v>
      </c>
      <c r="BY206" s="5">
        <v>0.61580000000000001</v>
      </c>
      <c r="BZ206" s="5">
        <v>0.65880000000000005</v>
      </c>
      <c r="CA206" s="5">
        <v>0.21010000000000001</v>
      </c>
      <c r="CB206" s="5">
        <v>0.88349999999999995</v>
      </c>
      <c r="CC206" s="5">
        <v>3.9300000000000002E-2</v>
      </c>
      <c r="CD206" s="4">
        <v>0.62260000000000004</v>
      </c>
      <c r="CE206" s="4">
        <v>0.66790000000000005</v>
      </c>
      <c r="CF206" s="4">
        <v>0.18329999999999999</v>
      </c>
      <c r="CG206" s="4">
        <v>0.86319999999999997</v>
      </c>
      <c r="CH206" s="4">
        <v>1.37E-2</v>
      </c>
      <c r="CI206" s="5">
        <v>0.64080000000000004</v>
      </c>
      <c r="CJ206" s="5">
        <v>0.70530000000000004</v>
      </c>
      <c r="CK206" s="5">
        <v>0.1462</v>
      </c>
      <c r="CL206" s="5">
        <v>0.83050000000000002</v>
      </c>
      <c r="CM206" s="5">
        <v>1.47E-2</v>
      </c>
      <c r="CN206" s="4">
        <v>0.73070000000000002</v>
      </c>
      <c r="CO206" s="4">
        <v>0.91679999999999995</v>
      </c>
      <c r="CP206" s="4">
        <v>7.3499999999999996E-2</v>
      </c>
      <c r="CQ206" s="4">
        <v>0.73009999999999997</v>
      </c>
      <c r="CR206" s="4">
        <v>2.5999999999999999E-3</v>
      </c>
      <c r="CS206" s="5">
        <v>0.6159</v>
      </c>
      <c r="CT206" s="5">
        <v>0.65890000000000004</v>
      </c>
      <c r="CU206" s="5">
        <v>0.2011</v>
      </c>
      <c r="CV206" s="5">
        <v>0.89729999999999999</v>
      </c>
      <c r="CW206" s="5">
        <v>3.9699999999999999E-2</v>
      </c>
      <c r="CX206" s="4">
        <v>0.61670000000000003</v>
      </c>
      <c r="CY206" s="4">
        <v>0.65800000000000003</v>
      </c>
      <c r="CZ206" s="4">
        <v>0.20599999999999999</v>
      </c>
      <c r="DA206" s="4">
        <v>0.88380000000000003</v>
      </c>
      <c r="DB206" s="4">
        <v>2.5399999999999999E-2</v>
      </c>
      <c r="DC206" s="5">
        <v>0.62190000000000001</v>
      </c>
      <c r="DD206" s="5">
        <v>0.66649999999999998</v>
      </c>
      <c r="DE206" s="5">
        <v>0.1893</v>
      </c>
      <c r="DF206" s="5">
        <v>0.8619</v>
      </c>
      <c r="DG206" s="5">
        <v>2.1899999999999999E-2</v>
      </c>
      <c r="DH206" s="4">
        <v>0.64139999999999997</v>
      </c>
      <c r="DI206" s="4">
        <v>0.70820000000000005</v>
      </c>
      <c r="DJ206" s="4">
        <v>0.14480000000000001</v>
      </c>
      <c r="DK206" s="4">
        <v>0.82979999999999998</v>
      </c>
      <c r="DL206" s="4">
        <v>4.4999999999999997E-3</v>
      </c>
      <c r="DM206" s="5">
        <v>0.72819999999999996</v>
      </c>
      <c r="DN206" s="5">
        <v>0.91269999999999996</v>
      </c>
      <c r="DO206" s="5">
        <v>7.1999999999999995E-2</v>
      </c>
      <c r="DP206" s="5">
        <v>0.73140000000000005</v>
      </c>
      <c r="DQ206" s="5">
        <v>2.2000000000000001E-3</v>
      </c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>
        <v>0.64100000000000001</v>
      </c>
      <c r="EH206" s="5">
        <v>0.70569999999999999</v>
      </c>
      <c r="EI206" s="5">
        <v>0.1477</v>
      </c>
      <c r="EJ206" s="5">
        <v>0.83</v>
      </c>
      <c r="EK206" s="5">
        <v>1.0200000000000001E-2</v>
      </c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>
        <v>0.64159999999999995</v>
      </c>
      <c r="FG206" s="4">
        <v>0.70640000000000003</v>
      </c>
      <c r="FH206" s="4">
        <v>0.1452</v>
      </c>
      <c r="FI206" s="4">
        <v>0.83089999999999997</v>
      </c>
      <c r="FJ206" s="4">
        <v>6.1000000000000004E-3</v>
      </c>
      <c r="FK206" s="5"/>
      <c r="FL206" s="5"/>
      <c r="FM206" s="5"/>
      <c r="FN206" s="5"/>
      <c r="FO206" s="5"/>
      <c r="FP206" s="4">
        <f t="shared" si="41"/>
        <v>0.64076071428571446</v>
      </c>
      <c r="FQ206" s="4">
        <f t="shared" si="37"/>
        <v>0.71042142857142854</v>
      </c>
      <c r="FR206" s="4">
        <f t="shared" si="38"/>
        <v>0.16533928571428574</v>
      </c>
      <c r="FS206" s="4">
        <f t="shared" si="39"/>
        <v>0.84390714285714274</v>
      </c>
      <c r="FT206" s="4">
        <f t="shared" si="40"/>
        <v>2.0242857142857142E-2</v>
      </c>
      <c r="FU206" s="1" t="e" cm="1">
        <f t="array" aca="1" ref="FU206" ca="1">CONCATENATE(INDIRECT(ADDRESS(1,MATCH(_xlfn.MINIFS(B206:FO206,metrics.est,"MAE"),B206:FO206,0)+1)), ", ", INDIRECT(ADDRESS(2,MATCH(_xlfn.MINIFS(B206:FO206,metrics.est,"MAE"),B206:FO206,0)+1)))</f>
        <v>#NAME?</v>
      </c>
      <c r="FV206" s="1" t="e" cm="1">
        <f t="array" aca="1" ref="FV206" ca="1">CONCATENATE(INDIRECT(ADDRESS(1,MATCH(_xlfn.MINIFS(B206:FO206,metrics.est,"MSE"),B206:FO206,0)+1)), ", ", INDIRECT(ADDRESS(2,MATCH(_xlfn.MINIFS(B206:FO206,metrics.est,"MSE"),B206:FO206,0)+1)))</f>
        <v>#NAME?</v>
      </c>
      <c r="FW206" s="1" t="e" cm="1">
        <f t="array" aca="1" ref="FW206" ca="1">CONCATENATE(INDIRECT(ADDRESS(1,MATCH(_xlfn.MAXIFS(B206:FO206,metrics.est,"R"),B206:FO206,0)+1)), ", ", INDIRECT(ADDRESS(2,MATCH(_xlfn.MAXIFS(B206:FO206,metrics.est,"R"),B206:FO206,0)+1)))</f>
        <v>#NAME?</v>
      </c>
      <c r="FX206" s="1" t="e" cm="1">
        <f t="array" aca="1" ref="FX206" ca="1">CONCATENATE(INDIRECT(ADDRESS(1,MATCH(_xlfn.MAXIFS(B206:FO206,metrics.est,"Coverage"),B206:FO206,0)+1)), ", ", INDIRECT(ADDRESS(2,MATCH(_xlfn.MAXIFS(B206:FO206,metrics.est,"Coverage"),B206:FO206,0)+1)))</f>
        <v>#NAME?</v>
      </c>
      <c r="FY206" s="1" t="e" cm="1">
        <f t="array" aca="1" ref="FY206" ca="1">CONCATENATE(INDIRECT(ADDRESS(1,MATCH(_xlfn.MINIFS(B206:FO206,metrics.est,"Time"),B206:FO206,0)+1)), ", ", INDIRECT(ADDRESS(2,MATCH(_xlfn.MINIFS(B206:FO206,metrics.est,"Time"),B206:FO206,0)+1)))</f>
        <v>#NAME?</v>
      </c>
    </row>
    <row r="207" spans="1:181" x14ac:dyDescent="0.3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>
        <v>0.72199999999999998</v>
      </c>
      <c r="BP207" s="5">
        <v>0.90039999999999998</v>
      </c>
      <c r="BQ207" s="5">
        <v>7.2900000000000006E-2</v>
      </c>
      <c r="BR207" s="5">
        <v>0.7288</v>
      </c>
      <c r="BS207" s="5">
        <v>3.5000000000000001E-3</v>
      </c>
      <c r="BT207" s="4">
        <v>0.61370000000000002</v>
      </c>
      <c r="BU207" s="4">
        <v>0.65780000000000005</v>
      </c>
      <c r="BV207" s="4">
        <v>0.19980000000000001</v>
      </c>
      <c r="BW207" s="4">
        <v>0.90029999999999999</v>
      </c>
      <c r="BX207" s="4">
        <v>8.8099999999999998E-2</v>
      </c>
      <c r="BY207" s="5">
        <v>0.61599999999999999</v>
      </c>
      <c r="BZ207" s="5">
        <v>0.65920000000000001</v>
      </c>
      <c r="CA207" s="5">
        <v>0.20880000000000001</v>
      </c>
      <c r="CB207" s="5">
        <v>0.88329999999999997</v>
      </c>
      <c r="CC207" s="5">
        <v>4.87E-2</v>
      </c>
      <c r="CD207" s="4">
        <v>0.62219999999999998</v>
      </c>
      <c r="CE207" s="4">
        <v>0.66720000000000002</v>
      </c>
      <c r="CF207" s="4">
        <v>0.1842</v>
      </c>
      <c r="CG207" s="4">
        <v>0.86280000000000001</v>
      </c>
      <c r="CH207" s="4">
        <v>1.6899999999999998E-2</v>
      </c>
      <c r="CI207" s="5">
        <v>0.64</v>
      </c>
      <c r="CJ207" s="5">
        <v>0.70409999999999995</v>
      </c>
      <c r="CK207" s="5">
        <v>0.14599999999999999</v>
      </c>
      <c r="CL207" s="5">
        <v>0.83020000000000005</v>
      </c>
      <c r="CM207" s="5">
        <v>1.7600000000000001E-2</v>
      </c>
      <c r="CN207" s="4">
        <v>0.72660000000000002</v>
      </c>
      <c r="CO207" s="4">
        <v>0.90839999999999999</v>
      </c>
      <c r="CP207" s="4">
        <v>7.3400000000000007E-2</v>
      </c>
      <c r="CQ207" s="4">
        <v>0.72909999999999997</v>
      </c>
      <c r="CR207" s="4">
        <v>2.7000000000000001E-3</v>
      </c>
      <c r="CS207" s="5">
        <v>0.61599999999999999</v>
      </c>
      <c r="CT207" s="5">
        <v>0.65859999999999996</v>
      </c>
      <c r="CU207" s="5">
        <v>0.20080000000000001</v>
      </c>
      <c r="CV207" s="5">
        <v>0.8972</v>
      </c>
      <c r="CW207" s="5">
        <v>4.87E-2</v>
      </c>
      <c r="CX207" s="4">
        <v>0.61670000000000003</v>
      </c>
      <c r="CY207" s="4">
        <v>0.65769999999999995</v>
      </c>
      <c r="CZ207" s="4">
        <v>0.20660000000000001</v>
      </c>
      <c r="DA207" s="4">
        <v>0.88329999999999997</v>
      </c>
      <c r="DB207" s="4">
        <v>3.1800000000000002E-2</v>
      </c>
      <c r="DC207" s="5">
        <v>0.62160000000000004</v>
      </c>
      <c r="DD207" s="5">
        <v>0.66620000000000001</v>
      </c>
      <c r="DE207" s="5">
        <v>0.19</v>
      </c>
      <c r="DF207" s="5">
        <v>0.86160000000000003</v>
      </c>
      <c r="DG207" s="5">
        <v>2.7300000000000001E-2</v>
      </c>
      <c r="DH207" s="4">
        <v>0.64059999999999995</v>
      </c>
      <c r="DI207" s="4">
        <v>0.70709999999999995</v>
      </c>
      <c r="DJ207" s="4">
        <v>0.14349999999999999</v>
      </c>
      <c r="DK207" s="4">
        <v>0.82969999999999999</v>
      </c>
      <c r="DL207" s="4">
        <v>5.3E-3</v>
      </c>
      <c r="DM207" s="5">
        <v>0.72419999999999995</v>
      </c>
      <c r="DN207" s="5">
        <v>0.90539999999999998</v>
      </c>
      <c r="DO207" s="5">
        <v>7.0400000000000004E-2</v>
      </c>
      <c r="DP207" s="5">
        <v>0.73070000000000002</v>
      </c>
      <c r="DQ207" s="5">
        <v>1.9E-3</v>
      </c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>
        <v>0.6401</v>
      </c>
      <c r="EH207" s="5">
        <v>0.70420000000000005</v>
      </c>
      <c r="EI207" s="5">
        <v>0.1449</v>
      </c>
      <c r="EJ207" s="5">
        <v>0.82979999999999998</v>
      </c>
      <c r="EK207" s="5">
        <v>1.24E-2</v>
      </c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>
        <v>0.64059999999999995</v>
      </c>
      <c r="FG207" s="4">
        <v>0.70489999999999997</v>
      </c>
      <c r="FH207" s="4">
        <v>0.1447</v>
      </c>
      <c r="FI207" s="4">
        <v>0.83050000000000002</v>
      </c>
      <c r="FJ207" s="4">
        <v>7.1999999999999998E-3</v>
      </c>
      <c r="FK207" s="5"/>
      <c r="FL207" s="5"/>
      <c r="FM207" s="5"/>
      <c r="FN207" s="5"/>
      <c r="FO207" s="5"/>
      <c r="FP207" s="4">
        <f t="shared" si="41"/>
        <v>0.63985714285714279</v>
      </c>
      <c r="FQ207" s="4">
        <f t="shared" si="37"/>
        <v>0.70871428571428563</v>
      </c>
      <c r="FR207" s="4">
        <f t="shared" si="38"/>
        <v>0.16482857142857146</v>
      </c>
      <c r="FS207" s="4">
        <f t="shared" si="39"/>
        <v>0.84353928571428571</v>
      </c>
      <c r="FT207" s="4">
        <f t="shared" si="40"/>
        <v>2.4567857142857141E-2</v>
      </c>
      <c r="FU207" s="1" t="e" cm="1">
        <f t="array" aca="1" ref="FU207" ca="1">CONCATENATE(INDIRECT(ADDRESS(1,MATCH(_xlfn.MINIFS(B207:FO207,metrics.est,"MAE"),B207:FO207,0)+1)), ", ", INDIRECT(ADDRESS(2,MATCH(_xlfn.MINIFS(B207:FO207,metrics.est,"MAE"),B207:FO207,0)+1)))</f>
        <v>#NAME?</v>
      </c>
      <c r="FV207" s="1" t="e" cm="1">
        <f t="array" aca="1" ref="FV207" ca="1">CONCATENATE(INDIRECT(ADDRESS(1,MATCH(_xlfn.MINIFS(B207:FO207,metrics.est,"MSE"),B207:FO207,0)+1)), ", ", INDIRECT(ADDRESS(2,MATCH(_xlfn.MINIFS(B207:FO207,metrics.est,"MSE"),B207:FO207,0)+1)))</f>
        <v>#NAME?</v>
      </c>
      <c r="FW207" s="1" t="e" cm="1">
        <f t="array" aca="1" ref="FW207" ca="1">CONCATENATE(INDIRECT(ADDRESS(1,MATCH(_xlfn.MAXIFS(B207:FO207,metrics.est,"R"),B207:FO207,0)+1)), ", ", INDIRECT(ADDRESS(2,MATCH(_xlfn.MAXIFS(B207:FO207,metrics.est,"R"),B207:FO207,0)+1)))</f>
        <v>#NAME?</v>
      </c>
      <c r="FX207" s="1" t="e" cm="1">
        <f t="array" aca="1" ref="FX207" ca="1">CONCATENATE(INDIRECT(ADDRESS(1,MATCH(_xlfn.MAXIFS(B207:FO207,metrics.est,"Coverage"),B207:FO207,0)+1)), ", ", INDIRECT(ADDRESS(2,MATCH(_xlfn.MAXIFS(B207:FO207,metrics.est,"Coverage"),B207:FO207,0)+1)))</f>
        <v>#NAME?</v>
      </c>
      <c r="FY207" s="1" t="e" cm="1">
        <f t="array" aca="1" ref="FY207" ca="1">CONCATENATE(INDIRECT(ADDRESS(1,MATCH(_xlfn.MINIFS(B207:FO207,metrics.est,"Time"),B207:FO207,0)+1)), ", ", INDIRECT(ADDRESS(2,MATCH(_xlfn.MINIFS(B207:FO207,metrics.est,"Time"),B207:FO207,0)+1)))</f>
        <v>#NAME?</v>
      </c>
    </row>
    <row r="208" spans="1:181" x14ac:dyDescent="0.3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>
        <v>0.69799999999999995</v>
      </c>
      <c r="BP208" s="5">
        <v>0.8478</v>
      </c>
      <c r="BQ208" s="5">
        <v>8.8300000000000003E-2</v>
      </c>
      <c r="BR208" s="5">
        <v>0.74329999999999996</v>
      </c>
      <c r="BS208" s="5">
        <v>3.2000000000000002E-3</v>
      </c>
      <c r="BT208" s="4">
        <v>0.61409999999999998</v>
      </c>
      <c r="BU208" s="4">
        <v>0.6633</v>
      </c>
      <c r="BV208" s="4">
        <v>0.1885</v>
      </c>
      <c r="BW208" s="4">
        <v>0.91600000000000004</v>
      </c>
      <c r="BX208" s="4">
        <v>6.6299999999999998E-2</v>
      </c>
      <c r="BY208" s="5">
        <v>0.61509999999999998</v>
      </c>
      <c r="BZ208" s="5">
        <v>0.66310000000000002</v>
      </c>
      <c r="CA208" s="5">
        <v>0.2024</v>
      </c>
      <c r="CB208" s="5">
        <v>0.90100000000000002</v>
      </c>
      <c r="CC208" s="5">
        <v>3.5099999999999999E-2</v>
      </c>
      <c r="CD208" s="4">
        <v>0.62050000000000005</v>
      </c>
      <c r="CE208" s="4">
        <v>0.6694</v>
      </c>
      <c r="CF208" s="4">
        <v>0.18809999999999999</v>
      </c>
      <c r="CG208" s="4">
        <v>0.88160000000000005</v>
      </c>
      <c r="CH208" s="4">
        <v>1.2999999999999999E-2</v>
      </c>
      <c r="CI208" s="5">
        <v>0.63280000000000003</v>
      </c>
      <c r="CJ208" s="5">
        <v>0.6946</v>
      </c>
      <c r="CK208" s="5">
        <v>0.16900000000000001</v>
      </c>
      <c r="CL208" s="5">
        <v>0.84670000000000001</v>
      </c>
      <c r="CM208" s="5">
        <v>1.32E-2</v>
      </c>
      <c r="CN208" s="4">
        <v>0.7016</v>
      </c>
      <c r="CO208" s="4">
        <v>0.85450000000000004</v>
      </c>
      <c r="CP208" s="4">
        <v>9.1399999999999995E-2</v>
      </c>
      <c r="CQ208" s="4">
        <v>0.74390000000000001</v>
      </c>
      <c r="CR208" s="4">
        <v>2.3999999999999998E-3</v>
      </c>
      <c r="CS208" s="5">
        <v>0.61750000000000005</v>
      </c>
      <c r="CT208" s="5">
        <v>0.66739999999999999</v>
      </c>
      <c r="CU208" s="5">
        <v>0.18160000000000001</v>
      </c>
      <c r="CV208" s="5">
        <v>0.91439999999999999</v>
      </c>
      <c r="CW208" s="5">
        <v>3.5499999999999997E-2</v>
      </c>
      <c r="CX208" s="4">
        <v>0.6159</v>
      </c>
      <c r="CY208" s="4">
        <v>0.66169999999999995</v>
      </c>
      <c r="CZ208" s="4">
        <v>0.20449999999999999</v>
      </c>
      <c r="DA208" s="4">
        <v>0.90159999999999996</v>
      </c>
      <c r="DB208" s="4">
        <v>2.3300000000000001E-2</v>
      </c>
      <c r="DC208" s="5">
        <v>0.62050000000000005</v>
      </c>
      <c r="DD208" s="5">
        <v>0.67</v>
      </c>
      <c r="DE208" s="5">
        <v>0.19120000000000001</v>
      </c>
      <c r="DF208" s="5">
        <v>0.88029999999999997</v>
      </c>
      <c r="DG208" s="5">
        <v>2.01E-2</v>
      </c>
      <c r="DH208" s="4">
        <v>0.63319999999999999</v>
      </c>
      <c r="DI208" s="4">
        <v>0.69740000000000002</v>
      </c>
      <c r="DJ208" s="4">
        <v>0.16389999999999999</v>
      </c>
      <c r="DK208" s="4">
        <v>0.84560000000000002</v>
      </c>
      <c r="DL208" s="4">
        <v>4.1999999999999997E-3</v>
      </c>
      <c r="DM208" s="5">
        <v>0.69930000000000003</v>
      </c>
      <c r="DN208" s="5">
        <v>0.85109999999999997</v>
      </c>
      <c r="DO208" s="5">
        <v>8.8900000000000007E-2</v>
      </c>
      <c r="DP208" s="5">
        <v>0.74539999999999995</v>
      </c>
      <c r="DQ208" s="5">
        <v>1.6000000000000001E-3</v>
      </c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>
        <v>0.63319999999999999</v>
      </c>
      <c r="EH208" s="5">
        <v>0.69520000000000004</v>
      </c>
      <c r="EI208" s="5">
        <v>0.1671</v>
      </c>
      <c r="EJ208" s="5">
        <v>0.84660000000000002</v>
      </c>
      <c r="EK208" s="5">
        <v>9.4000000000000004E-3</v>
      </c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>
        <v>0.63349999999999995</v>
      </c>
      <c r="FG208" s="4">
        <v>0.6956</v>
      </c>
      <c r="FH208" s="4">
        <v>0.1661</v>
      </c>
      <c r="FI208" s="4">
        <v>0.84709999999999996</v>
      </c>
      <c r="FJ208" s="4">
        <v>5.7999999999999996E-3</v>
      </c>
      <c r="FK208" s="5"/>
      <c r="FL208" s="5"/>
      <c r="FM208" s="5"/>
      <c r="FN208" s="5"/>
      <c r="FO208" s="5"/>
      <c r="FP208" s="4">
        <f t="shared" si="41"/>
        <v>0.63360357142857138</v>
      </c>
      <c r="FQ208" s="4">
        <f t="shared" si="37"/>
        <v>0.70006428571428558</v>
      </c>
      <c r="FR208" s="4">
        <f t="shared" si="38"/>
        <v>0.17290357142857141</v>
      </c>
      <c r="FS208" s="4">
        <f t="shared" si="39"/>
        <v>0.8603142857142857</v>
      </c>
      <c r="FT208" s="4">
        <f t="shared" si="40"/>
        <v>1.8378571428571432E-2</v>
      </c>
      <c r="FU208" s="1" t="e" cm="1">
        <f t="array" aca="1" ref="FU208" ca="1">CONCATENATE(INDIRECT(ADDRESS(1,MATCH(_xlfn.MINIFS(B208:FO208,metrics.est,"MAE"),B208:FO208,0)+1)), ", ", INDIRECT(ADDRESS(2,MATCH(_xlfn.MINIFS(B208:FO208,metrics.est,"MAE"),B208:FO208,0)+1)))</f>
        <v>#NAME?</v>
      </c>
      <c r="FV208" s="1" t="e" cm="1">
        <f t="array" aca="1" ref="FV208" ca="1">CONCATENATE(INDIRECT(ADDRESS(1,MATCH(_xlfn.MINIFS(B208:FO208,metrics.est,"MSE"),B208:FO208,0)+1)), ", ", INDIRECT(ADDRESS(2,MATCH(_xlfn.MINIFS(B208:FO208,metrics.est,"MSE"),B208:FO208,0)+1)))</f>
        <v>#NAME?</v>
      </c>
      <c r="FW208" s="1" t="e" cm="1">
        <f t="array" aca="1" ref="FW208" ca="1">CONCATENATE(INDIRECT(ADDRESS(1,MATCH(_xlfn.MAXIFS(B208:FO208,metrics.est,"R"),B208:FO208,0)+1)), ", ", INDIRECT(ADDRESS(2,MATCH(_xlfn.MAXIFS(B208:FO208,metrics.est,"R"),B208:FO208,0)+1)))</f>
        <v>#NAME?</v>
      </c>
      <c r="FX208" s="1" t="e" cm="1">
        <f t="array" aca="1" ref="FX208" ca="1">CONCATENATE(INDIRECT(ADDRESS(1,MATCH(_xlfn.MAXIFS(B208:FO208,metrics.est,"Coverage"),B208:FO208,0)+1)), ", ", INDIRECT(ADDRESS(2,MATCH(_xlfn.MAXIFS(B208:FO208,metrics.est,"Coverage"),B208:FO208,0)+1)))</f>
        <v>#NAME?</v>
      </c>
      <c r="FY208" s="1" t="e" cm="1">
        <f t="array" aca="1" ref="FY208" ca="1">CONCATENATE(INDIRECT(ADDRESS(1,MATCH(_xlfn.MINIFS(B208:FO208,metrics.est,"Time"),B208:FO208,0)+1)), ", ", INDIRECT(ADDRESS(2,MATCH(_xlfn.MINIFS(B208:FO208,metrics.est,"Time"),B208:FO208,0)+1)))</f>
        <v>#NAME?</v>
      </c>
    </row>
    <row r="209" spans="1:181" x14ac:dyDescent="0.3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>
        <v>0.69389999999999996</v>
      </c>
      <c r="BP209" s="5">
        <v>0.84060000000000001</v>
      </c>
      <c r="BQ209" s="5">
        <v>8.9200000000000002E-2</v>
      </c>
      <c r="BR209" s="5">
        <v>0.74280000000000002</v>
      </c>
      <c r="BS209" s="5">
        <v>3.3999999999999998E-3</v>
      </c>
      <c r="BT209" s="4">
        <v>0.61529999999999996</v>
      </c>
      <c r="BU209" s="4">
        <v>0.66690000000000005</v>
      </c>
      <c r="BV209" s="4">
        <v>0.19189999999999999</v>
      </c>
      <c r="BW209" s="4">
        <v>0.91679999999999995</v>
      </c>
      <c r="BX209" s="4">
        <v>8.4400000000000003E-2</v>
      </c>
      <c r="BY209" s="5">
        <v>0.61480000000000001</v>
      </c>
      <c r="BZ209" s="5">
        <v>0.66259999999999997</v>
      </c>
      <c r="CA209" s="5">
        <v>0.2044</v>
      </c>
      <c r="CB209" s="5">
        <v>0.90029999999999999</v>
      </c>
      <c r="CC209" s="5">
        <v>4.5100000000000001E-2</v>
      </c>
      <c r="CD209" s="4">
        <v>0.62039999999999995</v>
      </c>
      <c r="CE209" s="4">
        <v>0.66949999999999998</v>
      </c>
      <c r="CF209" s="4">
        <v>0.18640000000000001</v>
      </c>
      <c r="CG209" s="4">
        <v>0.88090000000000002</v>
      </c>
      <c r="CH209" s="4">
        <v>1.6500000000000001E-2</v>
      </c>
      <c r="CI209" s="5">
        <v>0.63280000000000003</v>
      </c>
      <c r="CJ209" s="5">
        <v>0.69520000000000004</v>
      </c>
      <c r="CK209" s="5">
        <v>0.16880000000000001</v>
      </c>
      <c r="CL209" s="5">
        <v>0.84640000000000004</v>
      </c>
      <c r="CM209" s="5">
        <v>1.3599999999999999E-2</v>
      </c>
      <c r="CN209" s="4">
        <v>0.69779999999999998</v>
      </c>
      <c r="CO209" s="4">
        <v>0.84770000000000001</v>
      </c>
      <c r="CP209" s="4">
        <v>9.01E-2</v>
      </c>
      <c r="CQ209" s="4">
        <v>0.74339999999999995</v>
      </c>
      <c r="CR209" s="4">
        <v>2.8E-3</v>
      </c>
      <c r="CS209" s="5">
        <v>0.6169</v>
      </c>
      <c r="CT209" s="5">
        <v>0.66600000000000004</v>
      </c>
      <c r="CU209" s="5">
        <v>0.18340000000000001</v>
      </c>
      <c r="CV209" s="5">
        <v>0.91400000000000003</v>
      </c>
      <c r="CW209" s="5">
        <v>4.4900000000000002E-2</v>
      </c>
      <c r="CX209" s="4">
        <v>0.61639999999999995</v>
      </c>
      <c r="CY209" s="4">
        <v>0.66290000000000004</v>
      </c>
      <c r="CZ209" s="4">
        <v>0.20349999999999999</v>
      </c>
      <c r="DA209" s="4">
        <v>0.90129999999999999</v>
      </c>
      <c r="DB209" s="4">
        <v>2.93E-2</v>
      </c>
      <c r="DC209" s="5">
        <v>0.62070000000000003</v>
      </c>
      <c r="DD209" s="5">
        <v>0.67079999999999995</v>
      </c>
      <c r="DE209" s="5">
        <v>0.1905</v>
      </c>
      <c r="DF209" s="5">
        <v>0.87990000000000002</v>
      </c>
      <c r="DG209" s="5">
        <v>2.86E-2</v>
      </c>
      <c r="DH209" s="4">
        <v>0.6331</v>
      </c>
      <c r="DI209" s="4">
        <v>0.69789999999999996</v>
      </c>
      <c r="DJ209" s="4">
        <v>0.1636</v>
      </c>
      <c r="DK209" s="4">
        <v>0.84540000000000004</v>
      </c>
      <c r="DL209" s="4">
        <v>5.0000000000000001E-3</v>
      </c>
      <c r="DM209" s="5">
        <v>0.69550000000000001</v>
      </c>
      <c r="DN209" s="5">
        <v>0.84460000000000002</v>
      </c>
      <c r="DO209" s="5">
        <v>8.7499999999999994E-2</v>
      </c>
      <c r="DP209" s="5">
        <v>0.74490000000000001</v>
      </c>
      <c r="DQ209" s="5">
        <v>1.8E-3</v>
      </c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>
        <v>0.6331</v>
      </c>
      <c r="EH209" s="5">
        <v>0.6956</v>
      </c>
      <c r="EI209" s="5">
        <v>0.1648</v>
      </c>
      <c r="EJ209" s="5">
        <v>0.84630000000000005</v>
      </c>
      <c r="EK209" s="5">
        <v>1.1299999999999999E-2</v>
      </c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>
        <v>0.63339999999999996</v>
      </c>
      <c r="FG209" s="4">
        <v>0.69599999999999995</v>
      </c>
      <c r="FH209" s="4">
        <v>0.16520000000000001</v>
      </c>
      <c r="FI209" s="4">
        <v>0.8468</v>
      </c>
      <c r="FJ209" s="4">
        <v>5.8999999999999999E-3</v>
      </c>
      <c r="FK209" s="5"/>
      <c r="FL209" s="5"/>
      <c r="FM209" s="5"/>
      <c r="FN209" s="5"/>
      <c r="FO209" s="5"/>
      <c r="FP209" s="4">
        <f t="shared" si="41"/>
        <v>0.6330607142857142</v>
      </c>
      <c r="FQ209" s="4">
        <f t="shared" si="37"/>
        <v>0.69935000000000003</v>
      </c>
      <c r="FR209" s="4">
        <f t="shared" si="38"/>
        <v>0.17171785714285712</v>
      </c>
      <c r="FS209" s="4">
        <f t="shared" si="39"/>
        <v>0.85991071428571453</v>
      </c>
      <c r="FT209" s="4">
        <f t="shared" si="40"/>
        <v>2.3100000000000002E-2</v>
      </c>
      <c r="FU209" s="1" t="e" cm="1">
        <f t="array" aca="1" ref="FU209" ca="1">CONCATENATE(INDIRECT(ADDRESS(1,MATCH(_xlfn.MINIFS(B209:FO209,metrics.est,"MAE"),B209:FO209,0)+1)), ", ", INDIRECT(ADDRESS(2,MATCH(_xlfn.MINIFS(B209:FO209,metrics.est,"MAE"),B209:FO209,0)+1)))</f>
        <v>#NAME?</v>
      </c>
      <c r="FV209" s="1" t="e" cm="1">
        <f t="array" aca="1" ref="FV209" ca="1">CONCATENATE(INDIRECT(ADDRESS(1,MATCH(_xlfn.MINIFS(B209:FO209,metrics.est,"MSE"),B209:FO209,0)+1)), ", ", INDIRECT(ADDRESS(2,MATCH(_xlfn.MINIFS(B209:FO209,metrics.est,"MSE"),B209:FO209,0)+1)))</f>
        <v>#NAME?</v>
      </c>
      <c r="FW209" s="1" t="e" cm="1">
        <f t="array" aca="1" ref="FW209" ca="1">CONCATENATE(INDIRECT(ADDRESS(1,MATCH(_xlfn.MAXIFS(B209:FO209,metrics.est,"R"),B209:FO209,0)+1)), ", ", INDIRECT(ADDRESS(2,MATCH(_xlfn.MAXIFS(B209:FO209,metrics.est,"R"),B209:FO209,0)+1)))</f>
        <v>#NAME?</v>
      </c>
      <c r="FX209" s="1" t="e" cm="1">
        <f t="array" aca="1" ref="FX209" ca="1">CONCATENATE(INDIRECT(ADDRESS(1,MATCH(_xlfn.MAXIFS(B209:FO209,metrics.est,"Coverage"),B209:FO209,0)+1)), ", ", INDIRECT(ADDRESS(2,MATCH(_xlfn.MAXIFS(B209:FO209,metrics.est,"Coverage"),B209:FO209,0)+1)))</f>
        <v>#NAME?</v>
      </c>
      <c r="FY209" s="1" t="e" cm="1">
        <f t="array" aca="1" ref="FY209" ca="1">CONCATENATE(INDIRECT(ADDRESS(1,MATCH(_xlfn.MINIFS(B209:FO209,metrics.est,"Time"),B209:FO209,0)+1)), ", ", INDIRECT(ADDRESS(2,MATCH(_xlfn.MINIFS(B209:FO209,metrics.est,"Time"),B209:FO209,0)+1)))</f>
        <v>#NAME?</v>
      </c>
    </row>
    <row r="210" spans="1:181" x14ac:dyDescent="0.3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>
        <v>0.71479999999999999</v>
      </c>
      <c r="BP210" s="5">
        <v>0.88370000000000004</v>
      </c>
      <c r="BQ210" s="5">
        <v>7.9000000000000001E-2</v>
      </c>
      <c r="BR210" s="5">
        <v>0.73609999999999998</v>
      </c>
      <c r="BS210" s="5">
        <v>3.2000000000000002E-3</v>
      </c>
      <c r="BT210" s="4">
        <v>0.6149</v>
      </c>
      <c r="BU210" s="4">
        <v>0.66349999999999998</v>
      </c>
      <c r="BV210" s="4">
        <v>0.1885</v>
      </c>
      <c r="BW210" s="4">
        <v>0.90990000000000004</v>
      </c>
      <c r="BX210" s="4">
        <v>6.5799999999999997E-2</v>
      </c>
      <c r="BY210" s="5">
        <v>0.61529999999999996</v>
      </c>
      <c r="BZ210" s="5">
        <v>0.66120000000000001</v>
      </c>
      <c r="CA210" s="5">
        <v>0.20810000000000001</v>
      </c>
      <c r="CB210" s="5">
        <v>0.89259999999999995</v>
      </c>
      <c r="CC210" s="5">
        <v>3.4299999999999997E-2</v>
      </c>
      <c r="CD210" s="4">
        <v>0.62060000000000004</v>
      </c>
      <c r="CE210" s="4">
        <v>0.66710000000000003</v>
      </c>
      <c r="CF210" s="4">
        <v>0.18559999999999999</v>
      </c>
      <c r="CG210" s="4">
        <v>0.87260000000000004</v>
      </c>
      <c r="CH210" s="4">
        <v>1.2500000000000001E-2</v>
      </c>
      <c r="CI210" s="5">
        <v>0.6351</v>
      </c>
      <c r="CJ210" s="5">
        <v>0.69650000000000001</v>
      </c>
      <c r="CK210" s="5">
        <v>0.16059999999999999</v>
      </c>
      <c r="CL210" s="5">
        <v>0.83840000000000003</v>
      </c>
      <c r="CM210" s="5">
        <v>9.4000000000000004E-3</v>
      </c>
      <c r="CN210" s="4">
        <v>0.71860000000000002</v>
      </c>
      <c r="CO210" s="4">
        <v>0.89059999999999995</v>
      </c>
      <c r="CP210" s="4">
        <v>8.2500000000000004E-2</v>
      </c>
      <c r="CQ210" s="4">
        <v>0.73640000000000005</v>
      </c>
      <c r="CR210" s="4">
        <v>2.5000000000000001E-3</v>
      </c>
      <c r="CS210" s="5">
        <v>0.61839999999999995</v>
      </c>
      <c r="CT210" s="5">
        <v>0.66779999999999995</v>
      </c>
      <c r="CU210" s="5">
        <v>0.18240000000000001</v>
      </c>
      <c r="CV210" s="5">
        <v>0.90710000000000002</v>
      </c>
      <c r="CW210" s="5">
        <v>3.5000000000000003E-2</v>
      </c>
      <c r="CX210" s="4">
        <v>0.61639999999999995</v>
      </c>
      <c r="CY210" s="4">
        <v>0.6603</v>
      </c>
      <c r="CZ210" s="4">
        <v>0.20319999999999999</v>
      </c>
      <c r="DA210" s="4">
        <v>0.89329999999999998</v>
      </c>
      <c r="DB210" s="4">
        <v>2.2599999999999999E-2</v>
      </c>
      <c r="DC210" s="5">
        <v>0.62109999999999999</v>
      </c>
      <c r="DD210" s="5">
        <v>0.66869999999999996</v>
      </c>
      <c r="DE210" s="5">
        <v>0.19070000000000001</v>
      </c>
      <c r="DF210" s="5">
        <v>0.87129999999999996</v>
      </c>
      <c r="DG210" s="5">
        <v>2.2700000000000001E-2</v>
      </c>
      <c r="DH210" s="4">
        <v>0.63570000000000004</v>
      </c>
      <c r="DI210" s="4">
        <v>0.7</v>
      </c>
      <c r="DJ210" s="4">
        <v>0.15759999999999999</v>
      </c>
      <c r="DK210" s="4">
        <v>0.83750000000000002</v>
      </c>
      <c r="DL210" s="4">
        <v>4.1999999999999997E-3</v>
      </c>
      <c r="DM210" s="5">
        <v>0.71599999999999997</v>
      </c>
      <c r="DN210" s="5">
        <v>0.88590000000000002</v>
      </c>
      <c r="DO210" s="5">
        <v>8.0399999999999999E-2</v>
      </c>
      <c r="DP210" s="5">
        <v>0.73770000000000002</v>
      </c>
      <c r="DQ210" s="5">
        <v>1.6000000000000001E-3</v>
      </c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>
        <v>0.63539999999999996</v>
      </c>
      <c r="EH210" s="5">
        <v>0.69699999999999995</v>
      </c>
      <c r="EI210" s="5">
        <v>0.15920000000000001</v>
      </c>
      <c r="EJ210" s="5">
        <v>0.83750000000000002</v>
      </c>
      <c r="EK210" s="5">
        <v>9.1999999999999998E-3</v>
      </c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>
        <v>0.63570000000000004</v>
      </c>
      <c r="FG210" s="4">
        <v>0.69750000000000001</v>
      </c>
      <c r="FH210" s="4">
        <v>0.1583</v>
      </c>
      <c r="FI210" s="4">
        <v>0.83819999999999995</v>
      </c>
      <c r="FJ210" s="4">
        <v>5.7999999999999996E-3</v>
      </c>
      <c r="FK210" s="5"/>
      <c r="FL210" s="5"/>
      <c r="FM210" s="5"/>
      <c r="FN210" s="5"/>
      <c r="FO210" s="5"/>
      <c r="FP210" s="4">
        <f t="shared" si="41"/>
        <v>0.63711785714285707</v>
      </c>
      <c r="FQ210" s="4">
        <f t="shared" si="37"/>
        <v>0.70552857142857139</v>
      </c>
      <c r="FR210" s="4">
        <f t="shared" si="38"/>
        <v>0.16912857142857138</v>
      </c>
      <c r="FS210" s="4">
        <f t="shared" si="39"/>
        <v>0.85218571428571432</v>
      </c>
      <c r="FT210" s="4">
        <f t="shared" si="40"/>
        <v>1.8421428571428571E-2</v>
      </c>
      <c r="FU210" s="1" t="e" cm="1">
        <f t="array" aca="1" ref="FU210" ca="1">CONCATENATE(INDIRECT(ADDRESS(1,MATCH(_xlfn.MINIFS(B210:FO210,metrics.est,"MAE"),B210:FO210,0)+1)), ", ", INDIRECT(ADDRESS(2,MATCH(_xlfn.MINIFS(B210:FO210,metrics.est,"MAE"),B210:FO210,0)+1)))</f>
        <v>#NAME?</v>
      </c>
      <c r="FV210" s="1" t="e" cm="1">
        <f t="array" aca="1" ref="FV210" ca="1">CONCATENATE(INDIRECT(ADDRESS(1,MATCH(_xlfn.MINIFS(B210:FO210,metrics.est,"MSE"),B210:FO210,0)+1)), ", ", INDIRECT(ADDRESS(2,MATCH(_xlfn.MINIFS(B210:FO210,metrics.est,"MSE"),B210:FO210,0)+1)))</f>
        <v>#NAME?</v>
      </c>
      <c r="FW210" s="1" t="e" cm="1">
        <f t="array" aca="1" ref="FW210" ca="1">CONCATENATE(INDIRECT(ADDRESS(1,MATCH(_xlfn.MAXIFS(B210:FO210,metrics.est,"R"),B210:FO210,0)+1)), ", ", INDIRECT(ADDRESS(2,MATCH(_xlfn.MAXIFS(B210:FO210,metrics.est,"R"),B210:FO210,0)+1)))</f>
        <v>#NAME?</v>
      </c>
      <c r="FX210" s="1" t="e" cm="1">
        <f t="array" aca="1" ref="FX210" ca="1">CONCATENATE(INDIRECT(ADDRESS(1,MATCH(_xlfn.MAXIFS(B210:FO210,metrics.est,"Coverage"),B210:FO210,0)+1)), ", ", INDIRECT(ADDRESS(2,MATCH(_xlfn.MAXIFS(B210:FO210,metrics.est,"Coverage"),B210:FO210,0)+1)))</f>
        <v>#NAME?</v>
      </c>
      <c r="FY210" s="1" t="e" cm="1">
        <f t="array" aca="1" ref="FY210" ca="1">CONCATENATE(INDIRECT(ADDRESS(1,MATCH(_xlfn.MINIFS(B210:FO210,metrics.est,"Time"),B210:FO210,0)+1)), ", ", INDIRECT(ADDRESS(2,MATCH(_xlfn.MINIFS(B210:FO210,metrics.est,"Time"),B210:FO210,0)+1)))</f>
        <v>#NAME?</v>
      </c>
    </row>
    <row r="211" spans="1:181" x14ac:dyDescent="0.3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>
        <v>0.71150000000000002</v>
      </c>
      <c r="BP211" s="5">
        <v>0.87739999999999996</v>
      </c>
      <c r="BQ211" s="5">
        <v>7.9100000000000004E-2</v>
      </c>
      <c r="BR211" s="5">
        <v>0.73419999999999996</v>
      </c>
      <c r="BS211" s="5">
        <v>3.5000000000000001E-3</v>
      </c>
      <c r="BT211" s="4">
        <v>0.61580000000000001</v>
      </c>
      <c r="BU211" s="4">
        <v>0.6653</v>
      </c>
      <c r="BV211" s="4">
        <v>0.1943</v>
      </c>
      <c r="BW211" s="4">
        <v>0.91069999999999995</v>
      </c>
      <c r="BX211" s="4">
        <v>7.0699999999999999E-2</v>
      </c>
      <c r="BY211" s="5">
        <v>0.61580000000000001</v>
      </c>
      <c r="BZ211" s="5">
        <v>0.66300000000000003</v>
      </c>
      <c r="CA211" s="5">
        <v>0.20630000000000001</v>
      </c>
      <c r="CB211" s="5">
        <v>0.89259999999999995</v>
      </c>
      <c r="CC211" s="5">
        <v>4.5100000000000001E-2</v>
      </c>
      <c r="CD211" s="4">
        <v>0.62070000000000003</v>
      </c>
      <c r="CE211" s="4">
        <v>0.66769999999999996</v>
      </c>
      <c r="CF211" s="4">
        <v>0.18479999999999999</v>
      </c>
      <c r="CG211" s="4">
        <v>0.87219999999999998</v>
      </c>
      <c r="CH211" s="4">
        <v>1.5699999999999999E-2</v>
      </c>
      <c r="CI211" s="5">
        <v>0.63500000000000001</v>
      </c>
      <c r="CJ211" s="5">
        <v>0.69689999999999996</v>
      </c>
      <c r="CK211" s="5">
        <v>0.16159999999999999</v>
      </c>
      <c r="CL211" s="5">
        <v>0.83819999999999995</v>
      </c>
      <c r="CM211" s="5">
        <v>1.2500000000000001E-2</v>
      </c>
      <c r="CN211" s="4">
        <v>0.71589999999999998</v>
      </c>
      <c r="CO211" s="4">
        <v>0.88500000000000001</v>
      </c>
      <c r="CP211" s="4">
        <v>8.1100000000000005E-2</v>
      </c>
      <c r="CQ211" s="4">
        <v>0.73450000000000004</v>
      </c>
      <c r="CR211" s="4">
        <v>2.7000000000000001E-3</v>
      </c>
      <c r="CS211" s="5">
        <v>0.61799999999999999</v>
      </c>
      <c r="CT211" s="5">
        <v>0.66579999999999995</v>
      </c>
      <c r="CU211" s="5">
        <v>0.1782</v>
      </c>
      <c r="CV211" s="5">
        <v>0.90669999999999995</v>
      </c>
      <c r="CW211" s="5">
        <v>4.5400000000000003E-2</v>
      </c>
      <c r="CX211" s="4">
        <v>0.61709999999999998</v>
      </c>
      <c r="CY211" s="4">
        <v>0.66180000000000005</v>
      </c>
      <c r="CZ211" s="4">
        <v>0.2006</v>
      </c>
      <c r="DA211" s="4">
        <v>0.89280000000000004</v>
      </c>
      <c r="DB211" s="4">
        <v>2.8400000000000002E-2</v>
      </c>
      <c r="DC211" s="5">
        <v>0.62119999999999997</v>
      </c>
      <c r="DD211" s="5">
        <v>0.66910000000000003</v>
      </c>
      <c r="DE211" s="5">
        <v>0.1903</v>
      </c>
      <c r="DF211" s="5">
        <v>0.87080000000000002</v>
      </c>
      <c r="DG211" s="5">
        <v>2.8299999999999999E-2</v>
      </c>
      <c r="DH211" s="4">
        <v>0.63519999999999999</v>
      </c>
      <c r="DI211" s="4">
        <v>0.6996</v>
      </c>
      <c r="DJ211" s="4">
        <v>0.15690000000000001</v>
      </c>
      <c r="DK211" s="4">
        <v>0.83709999999999996</v>
      </c>
      <c r="DL211" s="4">
        <v>5.1000000000000004E-3</v>
      </c>
      <c r="DM211" s="5">
        <v>0.71340000000000003</v>
      </c>
      <c r="DN211" s="5">
        <v>0.88139999999999996</v>
      </c>
      <c r="DO211" s="5">
        <v>7.7899999999999997E-2</v>
      </c>
      <c r="DP211" s="5">
        <v>0.73580000000000001</v>
      </c>
      <c r="DQ211" s="5">
        <v>1.8E-3</v>
      </c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>
        <v>0.63500000000000001</v>
      </c>
      <c r="EH211" s="5">
        <v>0.69669999999999999</v>
      </c>
      <c r="EI211" s="5">
        <v>0.1575</v>
      </c>
      <c r="EJ211" s="5">
        <v>0.83730000000000004</v>
      </c>
      <c r="EK211" s="5">
        <v>1.0999999999999999E-2</v>
      </c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>
        <v>0.63549999999999995</v>
      </c>
      <c r="FG211" s="4">
        <v>0.69750000000000001</v>
      </c>
      <c r="FH211" s="4">
        <v>0.1575</v>
      </c>
      <c r="FI211" s="4">
        <v>0.83799999999999997</v>
      </c>
      <c r="FJ211" s="4">
        <v>6.6E-3</v>
      </c>
      <c r="FK211" s="5"/>
      <c r="FL211" s="5"/>
      <c r="FM211" s="5"/>
      <c r="FN211" s="5"/>
      <c r="FO211" s="5"/>
      <c r="FP211" s="4">
        <f t="shared" si="41"/>
        <v>0.6368071428571429</v>
      </c>
      <c r="FQ211" s="4">
        <f t="shared" si="37"/>
        <v>0.70510714285714282</v>
      </c>
      <c r="FR211" s="4">
        <f t="shared" si="38"/>
        <v>0.16712499999999997</v>
      </c>
      <c r="FS211" s="4">
        <f t="shared" si="39"/>
        <v>0.8517892857142858</v>
      </c>
      <c r="FT211" s="4">
        <f t="shared" si="40"/>
        <v>2.251071428571429E-2</v>
      </c>
      <c r="FU211" s="1" t="e" cm="1">
        <f t="array" aca="1" ref="FU211" ca="1">CONCATENATE(INDIRECT(ADDRESS(1,MATCH(_xlfn.MINIFS(B211:FO211,metrics.est,"MAE"),B211:FO211,0)+1)), ", ", INDIRECT(ADDRESS(2,MATCH(_xlfn.MINIFS(B211:FO211,metrics.est,"MAE"),B211:FO211,0)+1)))</f>
        <v>#NAME?</v>
      </c>
      <c r="FV211" s="1" t="e" cm="1">
        <f t="array" aca="1" ref="FV211" ca="1">CONCATENATE(INDIRECT(ADDRESS(1,MATCH(_xlfn.MINIFS(B211:FO211,metrics.est,"MSE"),B211:FO211,0)+1)), ", ", INDIRECT(ADDRESS(2,MATCH(_xlfn.MINIFS(B211:FO211,metrics.est,"MSE"),B211:FO211,0)+1)))</f>
        <v>#NAME?</v>
      </c>
      <c r="FW211" s="1" t="e" cm="1">
        <f t="array" aca="1" ref="FW211" ca="1">CONCATENATE(INDIRECT(ADDRESS(1,MATCH(_xlfn.MAXIFS(B211:FO211,metrics.est,"R"),B211:FO211,0)+1)), ", ", INDIRECT(ADDRESS(2,MATCH(_xlfn.MAXIFS(B211:FO211,metrics.est,"R"),B211:FO211,0)+1)))</f>
        <v>#NAME?</v>
      </c>
      <c r="FX211" s="1" t="e" cm="1">
        <f t="array" aca="1" ref="FX211" ca="1">CONCATENATE(INDIRECT(ADDRESS(1,MATCH(_xlfn.MAXIFS(B211:FO211,metrics.est,"Coverage"),B211:FO211,0)+1)), ", ", INDIRECT(ADDRESS(2,MATCH(_xlfn.MAXIFS(B211:FO211,metrics.est,"Coverage"),B211:FO211,0)+1)))</f>
        <v>#NAME?</v>
      </c>
      <c r="FY211" s="1" t="e" cm="1">
        <f t="array" aca="1" ref="FY211" ca="1">CONCATENATE(INDIRECT(ADDRESS(1,MATCH(_xlfn.MINIFS(B211:FO211,metrics.est,"Time"),B211:FO211,0)+1)), ", ", INDIRECT(ADDRESS(2,MATCH(_xlfn.MINIFS(B211:FO211,metrics.est,"Time"),B211:FO211,0)+1)))</f>
        <v>#NAME?</v>
      </c>
    </row>
    <row r="212" spans="1:181" x14ac:dyDescent="0.3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>
        <v>0.72289999999999999</v>
      </c>
      <c r="BP212" s="5">
        <v>0.89429999999999998</v>
      </c>
      <c r="BQ212" s="5">
        <v>7.3400000000000007E-2</v>
      </c>
      <c r="BR212" s="5">
        <v>0.70979999999999999</v>
      </c>
      <c r="BS212" s="5">
        <v>4.1000000000000003E-3</v>
      </c>
      <c r="BT212" s="4">
        <v>0.61370000000000002</v>
      </c>
      <c r="BU212" s="4">
        <v>0.65339999999999998</v>
      </c>
      <c r="BV212" s="4">
        <v>0.19209999999999999</v>
      </c>
      <c r="BW212" s="4">
        <v>0.89980000000000004</v>
      </c>
      <c r="BX212" s="4">
        <v>3.9399999999999998E-2</v>
      </c>
      <c r="BY212" s="5">
        <v>0.61680000000000001</v>
      </c>
      <c r="BZ212" s="5">
        <v>0.65780000000000005</v>
      </c>
      <c r="CA212" s="5">
        <v>0.20369999999999999</v>
      </c>
      <c r="CB212" s="5">
        <v>0.88249999999999995</v>
      </c>
      <c r="CC212" s="5">
        <v>1.7500000000000002E-2</v>
      </c>
      <c r="CD212" s="4">
        <v>0.623</v>
      </c>
      <c r="CE212" s="4">
        <v>0.66559999999999997</v>
      </c>
      <c r="CF212" s="4">
        <v>0.18090000000000001</v>
      </c>
      <c r="CG212" s="4">
        <v>0.86129999999999995</v>
      </c>
      <c r="CH212" s="4">
        <v>1.11E-2</v>
      </c>
      <c r="CI212" s="5">
        <v>0.64080000000000004</v>
      </c>
      <c r="CJ212" s="5">
        <v>0.70189999999999997</v>
      </c>
      <c r="CK212" s="5">
        <v>0.1426</v>
      </c>
      <c r="CL212" s="5">
        <v>0.82630000000000003</v>
      </c>
      <c r="CM212" s="5">
        <v>9.9000000000000008E-3</v>
      </c>
      <c r="CN212" s="4">
        <v>0.72709999999999997</v>
      </c>
      <c r="CO212" s="4">
        <v>0.90139999999999998</v>
      </c>
      <c r="CP212" s="4">
        <v>7.4800000000000005E-2</v>
      </c>
      <c r="CQ212" s="4">
        <v>0.71089999999999998</v>
      </c>
      <c r="CR212" s="4">
        <v>3.0999999999999999E-3</v>
      </c>
      <c r="CS212" s="5">
        <v>0.61650000000000005</v>
      </c>
      <c r="CT212" s="5">
        <v>0.65600000000000003</v>
      </c>
      <c r="CU212" s="5">
        <v>0.19939999999999999</v>
      </c>
      <c r="CV212" s="5">
        <v>0.89729999999999999</v>
      </c>
      <c r="CW212" s="5">
        <v>2.9700000000000001E-2</v>
      </c>
      <c r="CX212" s="4">
        <v>0.61760000000000004</v>
      </c>
      <c r="CY212" s="4">
        <v>0.65629999999999999</v>
      </c>
      <c r="CZ212" s="4">
        <v>0.20169999999999999</v>
      </c>
      <c r="DA212" s="4">
        <v>0.88260000000000005</v>
      </c>
      <c r="DB212" s="4">
        <v>1.89E-2</v>
      </c>
      <c r="DC212" s="5">
        <v>0.62270000000000003</v>
      </c>
      <c r="DD212" s="5">
        <v>0.66490000000000005</v>
      </c>
      <c r="DE212" s="5">
        <v>0.1875</v>
      </c>
      <c r="DF212" s="5">
        <v>0.86029999999999995</v>
      </c>
      <c r="DG212" s="5">
        <v>0.02</v>
      </c>
      <c r="DH212" s="4">
        <v>0.6411</v>
      </c>
      <c r="DI212" s="4">
        <v>0.70399999999999996</v>
      </c>
      <c r="DJ212" s="4">
        <v>0.14330000000000001</v>
      </c>
      <c r="DK212" s="4">
        <v>0.82599999999999996</v>
      </c>
      <c r="DL212" s="4">
        <v>4.1999999999999997E-3</v>
      </c>
      <c r="DM212" s="5">
        <v>0.72489999999999999</v>
      </c>
      <c r="DN212" s="5">
        <v>0.89829999999999999</v>
      </c>
      <c r="DO212" s="5">
        <v>7.1199999999999999E-2</v>
      </c>
      <c r="DP212" s="5">
        <v>0.71099999999999997</v>
      </c>
      <c r="DQ212" s="5">
        <v>2.3E-3</v>
      </c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>
        <v>0.64080000000000004</v>
      </c>
      <c r="EH212" s="5">
        <v>0.70179999999999998</v>
      </c>
      <c r="EI212" s="5">
        <v>0.14430000000000001</v>
      </c>
      <c r="EJ212" s="5">
        <v>0.82630000000000003</v>
      </c>
      <c r="EK212" s="5">
        <v>8.5000000000000006E-3</v>
      </c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>
        <v>0.64119999999999999</v>
      </c>
      <c r="FG212" s="4">
        <v>0.70220000000000005</v>
      </c>
      <c r="FH212" s="4">
        <v>0.14269999999999999</v>
      </c>
      <c r="FI212" s="4">
        <v>0.82699999999999996</v>
      </c>
      <c r="FJ212" s="4">
        <v>5.4999999999999997E-3</v>
      </c>
      <c r="FK212" s="5"/>
      <c r="FL212" s="5"/>
      <c r="FM212" s="5"/>
      <c r="FN212" s="5"/>
      <c r="FO212" s="5"/>
      <c r="FP212" s="4">
        <f t="shared" si="41"/>
        <v>0.64063571428571409</v>
      </c>
      <c r="FQ212" s="4">
        <f t="shared" si="37"/>
        <v>0.7063071428571428</v>
      </c>
      <c r="FR212" s="4">
        <f t="shared" si="38"/>
        <v>0.16351071428571426</v>
      </c>
      <c r="FS212" s="4">
        <f t="shared" si="39"/>
        <v>0.83934999999999982</v>
      </c>
      <c r="FT212" s="4">
        <f t="shared" si="40"/>
        <v>1.4907142857142858E-2</v>
      </c>
      <c r="FU212" s="1" t="e" cm="1">
        <f t="array" aca="1" ref="FU212" ca="1">CONCATENATE(INDIRECT(ADDRESS(1,MATCH(_xlfn.MINIFS(B212:FO212,metrics.est,"MAE"),B212:FO212,0)+1)), ", ", INDIRECT(ADDRESS(2,MATCH(_xlfn.MINIFS(B212:FO212,metrics.est,"MAE"),B212:FO212,0)+1)))</f>
        <v>#NAME?</v>
      </c>
      <c r="FV212" s="1" t="e" cm="1">
        <f t="array" aca="1" ref="FV212" ca="1">CONCATENATE(INDIRECT(ADDRESS(1,MATCH(_xlfn.MINIFS(B212:FO212,metrics.est,"MSE"),B212:FO212,0)+1)), ", ", INDIRECT(ADDRESS(2,MATCH(_xlfn.MINIFS(B212:FO212,metrics.est,"MSE"),B212:FO212,0)+1)))</f>
        <v>#NAME?</v>
      </c>
      <c r="FW212" s="1" t="e" cm="1">
        <f t="array" aca="1" ref="FW212" ca="1">CONCATENATE(INDIRECT(ADDRESS(1,MATCH(_xlfn.MAXIFS(B212:FO212,metrics.est,"R"),B212:FO212,0)+1)), ", ", INDIRECT(ADDRESS(2,MATCH(_xlfn.MAXIFS(B212:FO212,metrics.est,"R"),B212:FO212,0)+1)))</f>
        <v>#NAME?</v>
      </c>
      <c r="FX212" s="1" t="e" cm="1">
        <f t="array" aca="1" ref="FX212" ca="1">CONCATENATE(INDIRECT(ADDRESS(1,MATCH(_xlfn.MAXIFS(B212:FO212,metrics.est,"Coverage"),B212:FO212,0)+1)), ", ", INDIRECT(ADDRESS(2,MATCH(_xlfn.MAXIFS(B212:FO212,metrics.est,"Coverage"),B212:FO212,0)+1)))</f>
        <v>#NAME?</v>
      </c>
      <c r="FY212" s="1" t="e" cm="1">
        <f t="array" aca="1" ref="FY212" ca="1">CONCATENATE(INDIRECT(ADDRESS(1,MATCH(_xlfn.MINIFS(B212:FO212,metrics.est,"Time"),B212:FO212,0)+1)), ", ", INDIRECT(ADDRESS(2,MATCH(_xlfn.MINIFS(B212:FO212,metrics.est,"Time"),B212:FO212,0)+1)))</f>
        <v>#NAME?</v>
      </c>
    </row>
    <row r="213" spans="1:181" x14ac:dyDescent="0.3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>
        <v>0.70760000000000001</v>
      </c>
      <c r="BP213" s="5">
        <v>0.85670000000000002</v>
      </c>
      <c r="BQ213" s="5">
        <v>8.0699999999999994E-2</v>
      </c>
      <c r="BR213" s="5">
        <v>0.71899999999999997</v>
      </c>
      <c r="BS213" s="5">
        <v>3.7000000000000002E-3</v>
      </c>
      <c r="BT213" s="4">
        <v>0.61209999999999998</v>
      </c>
      <c r="BU213" s="4">
        <v>0.65529999999999999</v>
      </c>
      <c r="BV213" s="4">
        <v>0.21129999999999999</v>
      </c>
      <c r="BW213" s="4">
        <v>0.91239999999999999</v>
      </c>
      <c r="BX213" s="4">
        <v>3.0499999999999999E-2</v>
      </c>
      <c r="BY213" s="5">
        <v>0.61370000000000002</v>
      </c>
      <c r="BZ213" s="5">
        <v>0.65590000000000004</v>
      </c>
      <c r="CA213" s="5">
        <v>0.21440000000000001</v>
      </c>
      <c r="CB213" s="5">
        <v>0.89419999999999999</v>
      </c>
      <c r="CC213" s="5">
        <v>1.6299999999999999E-2</v>
      </c>
      <c r="CD213" s="4">
        <v>0.61970000000000003</v>
      </c>
      <c r="CE213" s="4">
        <v>0.66220000000000001</v>
      </c>
      <c r="CF213" s="4">
        <v>0.19189999999999999</v>
      </c>
      <c r="CG213" s="4">
        <v>0.87319999999999998</v>
      </c>
      <c r="CH213" s="4">
        <v>8.8000000000000005E-3</v>
      </c>
      <c r="CI213" s="5">
        <v>0.63360000000000005</v>
      </c>
      <c r="CJ213" s="5">
        <v>0.68930000000000002</v>
      </c>
      <c r="CK213" s="5">
        <v>0.16839999999999999</v>
      </c>
      <c r="CL213" s="5">
        <v>0.83589999999999998</v>
      </c>
      <c r="CM213" s="5">
        <v>8.5000000000000006E-3</v>
      </c>
      <c r="CN213" s="4">
        <v>0.71040000000000003</v>
      </c>
      <c r="CO213" s="4">
        <v>0.86099999999999999</v>
      </c>
      <c r="CP213" s="4">
        <v>8.77E-2</v>
      </c>
      <c r="CQ213" s="4">
        <v>0.72</v>
      </c>
      <c r="CR213" s="4">
        <v>3.0000000000000001E-3</v>
      </c>
      <c r="CS213" s="5">
        <v>0.61570000000000003</v>
      </c>
      <c r="CT213" s="5">
        <v>0.65959999999999996</v>
      </c>
      <c r="CU213" s="5">
        <v>0.20230000000000001</v>
      </c>
      <c r="CV213" s="5">
        <v>0.90959999999999996</v>
      </c>
      <c r="CW213" s="5">
        <v>2.3400000000000001E-2</v>
      </c>
      <c r="CX213" s="4">
        <v>0.61480000000000001</v>
      </c>
      <c r="CY213" s="4">
        <v>0.65380000000000005</v>
      </c>
      <c r="CZ213" s="4">
        <v>0.21410000000000001</v>
      </c>
      <c r="DA213" s="4">
        <v>0.89470000000000005</v>
      </c>
      <c r="DB213" s="4">
        <v>1.4800000000000001E-2</v>
      </c>
      <c r="DC213" s="5">
        <v>0.61980000000000002</v>
      </c>
      <c r="DD213" s="5">
        <v>0.66279999999999994</v>
      </c>
      <c r="DE213" s="5">
        <v>0.20119999999999999</v>
      </c>
      <c r="DF213" s="5">
        <v>0.87150000000000005</v>
      </c>
      <c r="DG213" s="5">
        <v>1.6799999999999999E-2</v>
      </c>
      <c r="DH213" s="4">
        <v>0.63400000000000001</v>
      </c>
      <c r="DI213" s="4">
        <v>0.69189999999999996</v>
      </c>
      <c r="DJ213" s="4">
        <v>0.1628</v>
      </c>
      <c r="DK213" s="4">
        <v>0.83530000000000004</v>
      </c>
      <c r="DL213" s="4">
        <v>3.5999999999999999E-3</v>
      </c>
      <c r="DM213" s="5">
        <v>0.70879999999999999</v>
      </c>
      <c r="DN213" s="5">
        <v>0.85919999999999996</v>
      </c>
      <c r="DO213" s="5">
        <v>8.2400000000000001E-2</v>
      </c>
      <c r="DP213" s="5">
        <v>0.71970000000000001</v>
      </c>
      <c r="DQ213" s="5">
        <v>2.2000000000000001E-3</v>
      </c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>
        <v>0.63380000000000003</v>
      </c>
      <c r="EH213" s="5">
        <v>0.68940000000000001</v>
      </c>
      <c r="EI213" s="5">
        <v>0.1643</v>
      </c>
      <c r="EJ213" s="5">
        <v>0.83530000000000004</v>
      </c>
      <c r="EK213" s="5">
        <v>7.3000000000000001E-3</v>
      </c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>
        <v>0.6341</v>
      </c>
      <c r="FG213" s="4">
        <v>0.68969999999999998</v>
      </c>
      <c r="FH213" s="4">
        <v>0.1648</v>
      </c>
      <c r="FI213" s="4">
        <v>0.83609999999999995</v>
      </c>
      <c r="FJ213" s="4">
        <v>4.7999999999999996E-3</v>
      </c>
      <c r="FK213" s="5"/>
      <c r="FL213" s="5"/>
      <c r="FM213" s="5"/>
      <c r="FN213" s="5"/>
      <c r="FO213" s="5"/>
      <c r="FP213" s="4">
        <f t="shared" si="41"/>
        <v>0.63472857142857131</v>
      </c>
      <c r="FQ213" s="4">
        <f t="shared" si="37"/>
        <v>0.69605714285714282</v>
      </c>
      <c r="FR213" s="4">
        <f t="shared" si="38"/>
        <v>0.17799999999999996</v>
      </c>
      <c r="FS213" s="4">
        <f t="shared" si="39"/>
        <v>0.84994642857142855</v>
      </c>
      <c r="FT213" s="4">
        <f t="shared" si="40"/>
        <v>1.2124999999999999E-2</v>
      </c>
      <c r="FU213" s="1" t="e" cm="1">
        <f t="array" aca="1" ref="FU213" ca="1">CONCATENATE(INDIRECT(ADDRESS(1,MATCH(_xlfn.MINIFS(B213:FO213,metrics.est,"MAE"),B213:FO213,0)+1)), ", ", INDIRECT(ADDRESS(2,MATCH(_xlfn.MINIFS(B213:FO213,metrics.est,"MAE"),B213:FO213,0)+1)))</f>
        <v>#NAME?</v>
      </c>
      <c r="FV213" s="1" t="e" cm="1">
        <f t="array" aca="1" ref="FV213" ca="1">CONCATENATE(INDIRECT(ADDRESS(1,MATCH(_xlfn.MINIFS(B213:FO213,metrics.est,"MSE"),B213:FO213,0)+1)), ", ", INDIRECT(ADDRESS(2,MATCH(_xlfn.MINIFS(B213:FO213,metrics.est,"MSE"),B213:FO213,0)+1)))</f>
        <v>#NAME?</v>
      </c>
      <c r="FW213" s="1" t="e" cm="1">
        <f t="array" aca="1" ref="FW213" ca="1">CONCATENATE(INDIRECT(ADDRESS(1,MATCH(_xlfn.MAXIFS(B213:FO213,metrics.est,"R"),B213:FO213,0)+1)), ", ", INDIRECT(ADDRESS(2,MATCH(_xlfn.MAXIFS(B213:FO213,metrics.est,"R"),B213:FO213,0)+1)))</f>
        <v>#NAME?</v>
      </c>
      <c r="FX213" s="1" t="e" cm="1">
        <f t="array" aca="1" ref="FX213" ca="1">CONCATENATE(INDIRECT(ADDRESS(1,MATCH(_xlfn.MAXIFS(B213:FO213,metrics.est,"Coverage"),B213:FO213,0)+1)), ", ", INDIRECT(ADDRESS(2,MATCH(_xlfn.MAXIFS(B213:FO213,metrics.est,"Coverage"),B213:FO213,0)+1)))</f>
        <v>#NAME?</v>
      </c>
      <c r="FY213" s="1" t="e" cm="1">
        <f t="array" aca="1" ref="FY213" ca="1">CONCATENATE(INDIRECT(ADDRESS(1,MATCH(_xlfn.MINIFS(B213:FO213,metrics.est,"Time"),B213:FO213,0)+1)), ", ", INDIRECT(ADDRESS(2,MATCH(_xlfn.MINIFS(B213:FO213,metrics.est,"Time"),B213:FO213,0)+1)))</f>
        <v>#NAME?</v>
      </c>
    </row>
    <row r="214" spans="1:181" x14ac:dyDescent="0.3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>
        <v>0.71260000000000001</v>
      </c>
      <c r="BP214" s="5">
        <v>0.83960000000000001</v>
      </c>
      <c r="BQ214" s="5">
        <v>5.6000000000000001E-2</v>
      </c>
      <c r="BR214" s="5">
        <v>0.57530000000000003</v>
      </c>
      <c r="BS214" s="5">
        <v>4.4999999999999997E-3</v>
      </c>
      <c r="BT214" s="4">
        <v>0.59660000000000002</v>
      </c>
      <c r="BU214" s="4">
        <v>0.61780000000000002</v>
      </c>
      <c r="BV214" s="4">
        <v>0.26040000000000002</v>
      </c>
      <c r="BW214" s="4">
        <v>0.86990000000000001</v>
      </c>
      <c r="BX214" s="4">
        <v>3.9800000000000002E-2</v>
      </c>
      <c r="BY214" s="5">
        <v>0.60499999999999998</v>
      </c>
      <c r="BZ214" s="5">
        <v>0.63029999999999997</v>
      </c>
      <c r="CA214" s="5">
        <v>0.2475</v>
      </c>
      <c r="CB214" s="5">
        <v>0.85050000000000003</v>
      </c>
      <c r="CC214" s="5">
        <v>2.06E-2</v>
      </c>
      <c r="CD214" s="4">
        <v>0.61650000000000005</v>
      </c>
      <c r="CE214" s="4">
        <v>0.64410000000000001</v>
      </c>
      <c r="CF214" s="4">
        <v>0.2208</v>
      </c>
      <c r="CG214" s="4">
        <v>0.82440000000000002</v>
      </c>
      <c r="CH214" s="4">
        <v>1.11E-2</v>
      </c>
      <c r="CI214" s="5">
        <v>0.63970000000000005</v>
      </c>
      <c r="CJ214" s="5">
        <v>0.68459999999999999</v>
      </c>
      <c r="CK214" s="5">
        <v>0.1736</v>
      </c>
      <c r="CL214" s="5">
        <v>0.77429999999999999</v>
      </c>
      <c r="CM214" s="5">
        <v>1.0500000000000001E-2</v>
      </c>
      <c r="CN214" s="4">
        <v>0.71299999999999997</v>
      </c>
      <c r="CO214" s="4">
        <v>0.83589999999999998</v>
      </c>
      <c r="CP214" s="4">
        <v>5.96E-2</v>
      </c>
      <c r="CQ214" s="4">
        <v>0.57030000000000003</v>
      </c>
      <c r="CR214" s="4">
        <v>3.7000000000000002E-3</v>
      </c>
      <c r="CS214" s="5">
        <v>0.59919999999999995</v>
      </c>
      <c r="CT214" s="5">
        <v>0.61809999999999998</v>
      </c>
      <c r="CU214" s="5">
        <v>0.25540000000000002</v>
      </c>
      <c r="CV214" s="5">
        <v>0.86670000000000003</v>
      </c>
      <c r="CW214" s="5">
        <v>2.8000000000000001E-2</v>
      </c>
      <c r="CX214" s="4">
        <v>0.60550000000000004</v>
      </c>
      <c r="CY214" s="4">
        <v>0.62760000000000005</v>
      </c>
      <c r="CZ214" s="4">
        <v>0.25390000000000001</v>
      </c>
      <c r="DA214" s="4">
        <v>0.85019999999999996</v>
      </c>
      <c r="DB214" s="4">
        <v>1.8599999999999998E-2</v>
      </c>
      <c r="DC214" s="5">
        <v>0.6159</v>
      </c>
      <c r="DD214" s="5">
        <v>0.64300000000000002</v>
      </c>
      <c r="DE214" s="5">
        <v>0.22770000000000001</v>
      </c>
      <c r="DF214" s="5">
        <v>0.82350000000000001</v>
      </c>
      <c r="DG214" s="5">
        <v>2.1100000000000001E-2</v>
      </c>
      <c r="DH214" s="4">
        <v>0.6401</v>
      </c>
      <c r="DI214" s="4">
        <v>0.68679999999999997</v>
      </c>
      <c r="DJ214" s="4">
        <v>0.1671</v>
      </c>
      <c r="DK214" s="4">
        <v>0.77439999999999998</v>
      </c>
      <c r="DL214" s="4">
        <v>4.4000000000000003E-3</v>
      </c>
      <c r="DM214" s="5">
        <v>0.71250000000000002</v>
      </c>
      <c r="DN214" s="5">
        <v>0.83689999999999998</v>
      </c>
      <c r="DO214" s="5">
        <v>5.7299999999999997E-2</v>
      </c>
      <c r="DP214" s="5">
        <v>0.57099999999999995</v>
      </c>
      <c r="DQ214" s="5">
        <v>2.7000000000000001E-3</v>
      </c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>
        <v>0.64029999999999998</v>
      </c>
      <c r="EH214" s="5">
        <v>0.68669999999999998</v>
      </c>
      <c r="EI214" s="5">
        <v>0.1699</v>
      </c>
      <c r="EJ214" s="5">
        <v>0.77439999999999998</v>
      </c>
      <c r="EK214" s="5">
        <v>9.1999999999999998E-3</v>
      </c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>
        <v>0.63929999999999998</v>
      </c>
      <c r="FG214" s="4">
        <v>0.68500000000000005</v>
      </c>
      <c r="FH214" s="4">
        <v>0.17169999999999999</v>
      </c>
      <c r="FI214" s="4">
        <v>0.77569999999999995</v>
      </c>
      <c r="FJ214" s="4">
        <v>5.7000000000000002E-3</v>
      </c>
      <c r="FK214" s="5"/>
      <c r="FL214" s="5"/>
      <c r="FM214" s="5"/>
      <c r="FN214" s="5"/>
      <c r="FO214" s="5"/>
      <c r="FP214" s="4">
        <f t="shared" si="41"/>
        <v>0.63182857142857141</v>
      </c>
      <c r="FQ214" s="4">
        <f t="shared" si="37"/>
        <v>0.6758249999999999</v>
      </c>
      <c r="FR214" s="4">
        <f t="shared" si="38"/>
        <v>0.19712499999999999</v>
      </c>
      <c r="FS214" s="4">
        <f t="shared" si="39"/>
        <v>0.78451428571428572</v>
      </c>
      <c r="FT214" s="4">
        <f t="shared" si="40"/>
        <v>1.485E-2</v>
      </c>
      <c r="FU214" s="1" t="e" cm="1">
        <f t="array" aca="1" ref="FU214" ca="1">CONCATENATE(INDIRECT(ADDRESS(1,MATCH(_xlfn.MINIFS(B214:FO214,metrics.est,"MAE"),B214:FO214,0)+1)), ", ", INDIRECT(ADDRESS(2,MATCH(_xlfn.MINIFS(B214:FO214,metrics.est,"MAE"),B214:FO214,0)+1)))</f>
        <v>#NAME?</v>
      </c>
      <c r="FV214" s="1" t="e" cm="1">
        <f t="array" aca="1" ref="FV214" ca="1">CONCATENATE(INDIRECT(ADDRESS(1,MATCH(_xlfn.MINIFS(B214:FO214,metrics.est,"MSE"),B214:FO214,0)+1)), ", ", INDIRECT(ADDRESS(2,MATCH(_xlfn.MINIFS(B214:FO214,metrics.est,"MSE"),B214:FO214,0)+1)))</f>
        <v>#NAME?</v>
      </c>
      <c r="FW214" s="1" t="e" cm="1">
        <f t="array" aca="1" ref="FW214" ca="1">CONCATENATE(INDIRECT(ADDRESS(1,MATCH(_xlfn.MAXIFS(B214:FO214,metrics.est,"R"),B214:FO214,0)+1)), ", ", INDIRECT(ADDRESS(2,MATCH(_xlfn.MAXIFS(B214:FO214,metrics.est,"R"),B214:FO214,0)+1)))</f>
        <v>#NAME?</v>
      </c>
      <c r="FX214" s="1" t="e" cm="1">
        <f t="array" aca="1" ref="FX214" ca="1">CONCATENATE(INDIRECT(ADDRESS(1,MATCH(_xlfn.MAXIFS(B214:FO214,metrics.est,"Coverage"),B214:FO214,0)+1)), ", ", INDIRECT(ADDRESS(2,MATCH(_xlfn.MAXIFS(B214:FO214,metrics.est,"Coverage"),B214:FO214,0)+1)))</f>
        <v>#NAME?</v>
      </c>
      <c r="FY214" s="1" t="e" cm="1">
        <f t="array" aca="1" ref="FY214" ca="1">CONCATENATE(INDIRECT(ADDRESS(1,MATCH(_xlfn.MINIFS(B214:FO214,metrics.est,"Time"),B214:FO214,0)+1)), ", ", INDIRECT(ADDRESS(2,MATCH(_xlfn.MINIFS(B214:FO214,metrics.est,"Time"),B214:FO214,0)+1)))</f>
        <v>#NAME?</v>
      </c>
    </row>
    <row r="215" spans="1:181" x14ac:dyDescent="0.3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>
        <v>0.7379</v>
      </c>
      <c r="BP215" s="5">
        <v>0.93010000000000004</v>
      </c>
      <c r="BQ215" s="5">
        <v>6.9199999999999998E-2</v>
      </c>
      <c r="BR215" s="5">
        <v>0.72070000000000001</v>
      </c>
      <c r="BS215" s="5">
        <v>4.4000000000000003E-3</v>
      </c>
      <c r="BT215" s="4">
        <v>0.6159</v>
      </c>
      <c r="BU215" s="4">
        <v>0.65949999999999998</v>
      </c>
      <c r="BV215" s="4">
        <v>0.19139999999999999</v>
      </c>
      <c r="BW215" s="4">
        <v>0.8962</v>
      </c>
      <c r="BX215" s="4">
        <v>3.61E-2</v>
      </c>
      <c r="BY215" s="5">
        <v>0.61819999999999997</v>
      </c>
      <c r="BZ215" s="5">
        <v>0.66220000000000001</v>
      </c>
      <c r="CA215" s="5">
        <v>0.1966</v>
      </c>
      <c r="CB215" s="5">
        <v>0.87790000000000001</v>
      </c>
      <c r="CC215" s="5">
        <v>1.8499999999999999E-2</v>
      </c>
      <c r="CD215" s="4">
        <v>0.62370000000000003</v>
      </c>
      <c r="CE215" s="4">
        <v>0.66700000000000004</v>
      </c>
      <c r="CF215" s="4">
        <v>0.17399999999999999</v>
      </c>
      <c r="CG215" s="4">
        <v>0.85499999999999998</v>
      </c>
      <c r="CH215" s="4">
        <v>1.0200000000000001E-2</v>
      </c>
      <c r="CI215" s="5">
        <v>0.64529999999999998</v>
      </c>
      <c r="CJ215" s="5">
        <v>0.70989999999999998</v>
      </c>
      <c r="CK215" s="5">
        <v>0.1358</v>
      </c>
      <c r="CL215" s="5">
        <v>0.82150000000000001</v>
      </c>
      <c r="CM215" s="5">
        <v>0.01</v>
      </c>
      <c r="CN215" s="4">
        <v>0.74170000000000003</v>
      </c>
      <c r="CO215" s="4">
        <v>0.93689999999999996</v>
      </c>
      <c r="CP215" s="4">
        <v>7.1499999999999994E-2</v>
      </c>
      <c r="CQ215" s="4">
        <v>0.7208</v>
      </c>
      <c r="CR215" s="4">
        <v>4.1999999999999997E-3</v>
      </c>
      <c r="CS215" s="5">
        <v>0.61880000000000002</v>
      </c>
      <c r="CT215" s="5">
        <v>0.66249999999999998</v>
      </c>
      <c r="CU215" s="5">
        <v>0.18629999999999999</v>
      </c>
      <c r="CV215" s="5">
        <v>0.89300000000000002</v>
      </c>
      <c r="CW215" s="5">
        <v>2.5600000000000001E-2</v>
      </c>
      <c r="CX215" s="4">
        <v>0.61870000000000003</v>
      </c>
      <c r="CY215" s="4">
        <v>0.65939999999999999</v>
      </c>
      <c r="CZ215" s="4">
        <v>0.1963</v>
      </c>
      <c r="DA215" s="4">
        <v>0.87760000000000005</v>
      </c>
      <c r="DB215" s="4">
        <v>1.67E-2</v>
      </c>
      <c r="DC215" s="5">
        <v>0.62339999999999995</v>
      </c>
      <c r="DD215" s="5">
        <v>0.66669999999999996</v>
      </c>
      <c r="DE215" s="5">
        <v>0.18099999999999999</v>
      </c>
      <c r="DF215" s="5">
        <v>0.85429999999999995</v>
      </c>
      <c r="DG215" s="5">
        <v>1.9300000000000001E-2</v>
      </c>
      <c r="DH215" s="4">
        <v>0.64439999999999997</v>
      </c>
      <c r="DI215" s="4">
        <v>0.7097</v>
      </c>
      <c r="DJ215" s="4">
        <v>0.13450000000000001</v>
      </c>
      <c r="DK215" s="4">
        <v>0.82099999999999995</v>
      </c>
      <c r="DL215" s="4">
        <v>4.1000000000000003E-3</v>
      </c>
      <c r="DM215" s="5">
        <v>0.73939999999999995</v>
      </c>
      <c r="DN215" s="5">
        <v>0.93389999999999995</v>
      </c>
      <c r="DO215" s="5">
        <v>6.7599999999999993E-2</v>
      </c>
      <c r="DP215" s="5">
        <v>0.72209999999999996</v>
      </c>
      <c r="DQ215" s="5">
        <v>2.5000000000000001E-3</v>
      </c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>
        <v>0.64480000000000004</v>
      </c>
      <c r="EH215" s="5">
        <v>0.70879999999999999</v>
      </c>
      <c r="EI215" s="5">
        <v>0.1353</v>
      </c>
      <c r="EJ215" s="5">
        <v>0.82110000000000005</v>
      </c>
      <c r="EK215" s="5">
        <v>8.6E-3</v>
      </c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>
        <v>0.64510000000000001</v>
      </c>
      <c r="FG215" s="4">
        <v>0.70899999999999996</v>
      </c>
      <c r="FH215" s="4">
        <v>0.13489999999999999</v>
      </c>
      <c r="FI215" s="4">
        <v>0.82189999999999996</v>
      </c>
      <c r="FJ215" s="4">
        <v>5.7000000000000002E-3</v>
      </c>
      <c r="FK215" s="5"/>
      <c r="FL215" s="5"/>
      <c r="FM215" s="5"/>
      <c r="FN215" s="5"/>
      <c r="FO215" s="5"/>
      <c r="FP215" s="4">
        <f t="shared" si="41"/>
        <v>0.64458571428571432</v>
      </c>
      <c r="FQ215" s="4">
        <f t="shared" si="37"/>
        <v>0.71520357142857127</v>
      </c>
      <c r="FR215" s="4">
        <f t="shared" si="38"/>
        <v>0.15730000000000002</v>
      </c>
      <c r="FS215" s="4">
        <f t="shared" si="39"/>
        <v>0.83641785714285732</v>
      </c>
      <c r="FT215" s="4">
        <f t="shared" si="40"/>
        <v>1.3789285714285711E-2</v>
      </c>
      <c r="FU215" s="1" t="e" cm="1">
        <f t="array" aca="1" ref="FU215" ca="1">CONCATENATE(INDIRECT(ADDRESS(1,MATCH(_xlfn.MINIFS(B215:FO215,metrics.est,"MAE"),B215:FO215,0)+1)), ", ", INDIRECT(ADDRESS(2,MATCH(_xlfn.MINIFS(B215:FO215,metrics.est,"MAE"),B215:FO215,0)+1)))</f>
        <v>#NAME?</v>
      </c>
      <c r="FV215" s="1" t="e" cm="1">
        <f t="array" aca="1" ref="FV215" ca="1">CONCATENATE(INDIRECT(ADDRESS(1,MATCH(_xlfn.MINIFS(B215:FO215,metrics.est,"MSE"),B215:FO215,0)+1)), ", ", INDIRECT(ADDRESS(2,MATCH(_xlfn.MINIFS(B215:FO215,metrics.est,"MSE"),B215:FO215,0)+1)))</f>
        <v>#NAME?</v>
      </c>
      <c r="FW215" s="1" t="e" cm="1">
        <f t="array" aca="1" ref="FW215" ca="1">CONCATENATE(INDIRECT(ADDRESS(1,MATCH(_xlfn.MAXIFS(B215:FO215,metrics.est,"R"),B215:FO215,0)+1)), ", ", INDIRECT(ADDRESS(2,MATCH(_xlfn.MAXIFS(B215:FO215,metrics.est,"R"),B215:FO215,0)+1)))</f>
        <v>#NAME?</v>
      </c>
      <c r="FX215" s="1" t="e" cm="1">
        <f t="array" aca="1" ref="FX215" ca="1">CONCATENATE(INDIRECT(ADDRESS(1,MATCH(_xlfn.MAXIFS(B215:FO215,metrics.est,"Coverage"),B215:FO215,0)+1)), ", ", INDIRECT(ADDRESS(2,MATCH(_xlfn.MAXIFS(B215:FO215,metrics.est,"Coverage"),B215:FO215,0)+1)))</f>
        <v>#NAME?</v>
      </c>
      <c r="FY215" s="1" t="e" cm="1">
        <f t="array" aca="1" ref="FY215" ca="1">CONCATENATE(INDIRECT(ADDRESS(1,MATCH(_xlfn.MINIFS(B215:FO215,metrics.est,"Time"),B215:FO215,0)+1)), ", ", INDIRECT(ADDRESS(2,MATCH(_xlfn.MINIFS(B215:FO215,metrics.est,"Time"),B215:FO215,0)+1)))</f>
        <v>#NAME?</v>
      </c>
    </row>
    <row r="216" spans="1:181" x14ac:dyDescent="0.3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>
        <v>0.70720000000000005</v>
      </c>
      <c r="BP216" s="5">
        <v>0.85440000000000005</v>
      </c>
      <c r="BQ216" s="5">
        <v>8.2400000000000001E-2</v>
      </c>
      <c r="BR216" s="5">
        <v>0.71189999999999998</v>
      </c>
      <c r="BS216" s="5">
        <v>3.8E-3</v>
      </c>
      <c r="BT216" s="4">
        <v>0.6079</v>
      </c>
      <c r="BU216" s="4">
        <v>0.64190000000000003</v>
      </c>
      <c r="BV216" s="4">
        <v>0.21820000000000001</v>
      </c>
      <c r="BW216" s="4">
        <v>0.89649999999999996</v>
      </c>
      <c r="BX216" s="4">
        <v>3.2800000000000003E-2</v>
      </c>
      <c r="BY216" s="5">
        <v>0.60980000000000001</v>
      </c>
      <c r="BZ216" s="5">
        <v>0.64249999999999996</v>
      </c>
      <c r="CA216" s="5">
        <v>0.224</v>
      </c>
      <c r="CB216" s="5">
        <v>0.88019999999999998</v>
      </c>
      <c r="CC216" s="5">
        <v>1.38E-2</v>
      </c>
      <c r="CD216" s="4">
        <v>0.61599999999999999</v>
      </c>
      <c r="CE216" s="4">
        <v>0.65010000000000001</v>
      </c>
      <c r="CF216" s="4">
        <v>0.20050000000000001</v>
      </c>
      <c r="CG216" s="4">
        <v>0.85980000000000001</v>
      </c>
      <c r="CH216" s="4">
        <v>8.8999999999999999E-3</v>
      </c>
      <c r="CI216" s="5">
        <v>0.63349999999999995</v>
      </c>
      <c r="CJ216" s="5">
        <v>0.68420000000000003</v>
      </c>
      <c r="CK216" s="5">
        <v>0.16500000000000001</v>
      </c>
      <c r="CL216" s="5">
        <v>0.82499999999999996</v>
      </c>
      <c r="CM216" s="5">
        <v>8.6E-3</v>
      </c>
      <c r="CN216" s="4">
        <v>0.71050000000000002</v>
      </c>
      <c r="CO216" s="4">
        <v>0.85970000000000002</v>
      </c>
      <c r="CP216" s="4">
        <v>8.6400000000000005E-2</v>
      </c>
      <c r="CQ216" s="4">
        <v>0.71309999999999996</v>
      </c>
      <c r="CR216" s="4">
        <v>3.3999999999999998E-3</v>
      </c>
      <c r="CS216" s="5">
        <v>0.61029999999999995</v>
      </c>
      <c r="CT216" s="5">
        <v>0.64380000000000004</v>
      </c>
      <c r="CU216" s="5">
        <v>0.2114</v>
      </c>
      <c r="CV216" s="5">
        <v>0.89410000000000001</v>
      </c>
      <c r="CW216" s="5">
        <v>2.3099999999999999E-2</v>
      </c>
      <c r="CX216" s="4">
        <v>0.61060000000000003</v>
      </c>
      <c r="CY216" s="4">
        <v>0.6411</v>
      </c>
      <c r="CZ216" s="4">
        <v>0.22539999999999999</v>
      </c>
      <c r="DA216" s="4">
        <v>0.88009999999999999</v>
      </c>
      <c r="DB216" s="4">
        <v>1.52E-2</v>
      </c>
      <c r="DC216" s="5">
        <v>0.61619999999999997</v>
      </c>
      <c r="DD216" s="5">
        <v>0.6502</v>
      </c>
      <c r="DE216" s="5">
        <v>0.2069</v>
      </c>
      <c r="DF216" s="5">
        <v>0.85850000000000004</v>
      </c>
      <c r="DG216" s="5">
        <v>1.72E-2</v>
      </c>
      <c r="DH216" s="4">
        <v>0.6341</v>
      </c>
      <c r="DI216" s="4">
        <v>0.6865</v>
      </c>
      <c r="DJ216" s="4">
        <v>0.15890000000000001</v>
      </c>
      <c r="DK216" s="4">
        <v>0.82479999999999998</v>
      </c>
      <c r="DL216" s="4">
        <v>3.5999999999999999E-3</v>
      </c>
      <c r="DM216" s="5">
        <v>0.70830000000000004</v>
      </c>
      <c r="DN216" s="5">
        <v>0.85709999999999997</v>
      </c>
      <c r="DO216" s="5">
        <v>8.3699999999999997E-2</v>
      </c>
      <c r="DP216" s="5">
        <v>0.71260000000000001</v>
      </c>
      <c r="DQ216" s="5">
        <v>1.8E-3</v>
      </c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>
        <v>0.63370000000000004</v>
      </c>
      <c r="EH216" s="5">
        <v>0.68420000000000003</v>
      </c>
      <c r="EI216" s="5">
        <v>0.1618</v>
      </c>
      <c r="EJ216" s="5">
        <v>0.82489999999999997</v>
      </c>
      <c r="EK216" s="5">
        <v>7.3000000000000001E-3</v>
      </c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>
        <v>0.63390000000000002</v>
      </c>
      <c r="FG216" s="4">
        <v>0.68440000000000001</v>
      </c>
      <c r="FH216" s="4">
        <v>0.1608</v>
      </c>
      <c r="FI216" s="4">
        <v>0.82569999999999999</v>
      </c>
      <c r="FJ216" s="4">
        <v>3.5999999999999999E-3</v>
      </c>
      <c r="FK216" s="5"/>
      <c r="FL216" s="5"/>
      <c r="FM216" s="5"/>
      <c r="FN216" s="5"/>
      <c r="FO216" s="5"/>
      <c r="FP216" s="4">
        <f t="shared" ref="FP216:FP217" si="72">AVERAGEIFS(B216:FO216,metrics.est,"MAE")</f>
        <v>0.63237500000000002</v>
      </c>
      <c r="FQ216" s="4">
        <f t="shared" ref="FQ216:FQ217" si="73">AVERAGEIFS(B216:FO216,metrics.est,"MSE")</f>
        <v>0.68684285714285731</v>
      </c>
      <c r="FR216" s="4">
        <f t="shared" ref="FR216:FR217" si="74">AVERAGEIFS(B216:FO216,metrics.est,"R")</f>
        <v>0.18152499999999999</v>
      </c>
      <c r="FS216" s="4">
        <f t="shared" ref="FS216:FS217" si="75">AVERAGEIFS(B216:FO216,metrics.est,"Coverage")</f>
        <v>0.8377107142857142</v>
      </c>
      <c r="FT216" s="4">
        <f t="shared" ref="FT216:FT217" si="76">AVERAGEIFS(B216:FO216,metrics.est,"Time")</f>
        <v>1.2232142857142855E-2</v>
      </c>
      <c r="FU216" s="1" t="e" cm="1">
        <f t="array" aca="1" ref="FU216" ca="1">CONCATENATE(INDIRECT(ADDRESS(1,MATCH(_xlfn.MINIFS(B216:FO216,metrics.est,"MAE"),B216:FO216,0)+1)), ", ", INDIRECT(ADDRESS(2,MATCH(_xlfn.MINIFS(B216:FO216,metrics.est,"MAE"),B216:FO216,0)+1)))</f>
        <v>#NAME?</v>
      </c>
      <c r="FV216" s="1" t="e" cm="1">
        <f t="array" aca="1" ref="FV216" ca="1">CONCATENATE(INDIRECT(ADDRESS(1,MATCH(_xlfn.MINIFS(B216:FO216,metrics.est,"MSE"),B216:FO216,0)+1)), ", ", INDIRECT(ADDRESS(2,MATCH(_xlfn.MINIFS(B216:FO216,metrics.est,"MSE"),B216:FO216,0)+1)))</f>
        <v>#NAME?</v>
      </c>
      <c r="FW216" s="1" t="e" cm="1">
        <f t="array" aca="1" ref="FW216" ca="1">CONCATENATE(INDIRECT(ADDRESS(1,MATCH(_xlfn.MAXIFS(B216:FO216,metrics.est,"R"),B216:FO216,0)+1)), ", ", INDIRECT(ADDRESS(2,MATCH(_xlfn.MAXIFS(B216:FO216,metrics.est,"R"),B216:FO216,0)+1)))</f>
        <v>#NAME?</v>
      </c>
      <c r="FX216" s="1" t="e" cm="1">
        <f t="array" aca="1" ref="FX216" ca="1">CONCATENATE(INDIRECT(ADDRESS(1,MATCH(_xlfn.MAXIFS(B216:FO216,metrics.est,"Coverage"),B216:FO216,0)+1)), ", ", INDIRECT(ADDRESS(2,MATCH(_xlfn.MAXIFS(B216:FO216,metrics.est,"Coverage"),B216:FO216,0)+1)))</f>
        <v>#NAME?</v>
      </c>
      <c r="FY216" s="1" t="e" cm="1">
        <f t="array" aca="1" ref="FY216" ca="1">CONCATENATE(INDIRECT(ADDRESS(1,MATCH(_xlfn.MINIFS(B216:FO216,metrics.est,"Time"),B216:FO216,0)+1)), ", ", INDIRECT(ADDRESS(2,MATCH(_xlfn.MINIFS(B216:FO216,metrics.est,"Time"),B216:FO216,0)+1)))</f>
        <v>#NAME?</v>
      </c>
    </row>
    <row r="217" spans="1:181" x14ac:dyDescent="0.3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0.67476000000000003</v>
      </c>
      <c r="FQ217" s="4">
        <f t="shared" si="73"/>
        <v>0.78734000000000004</v>
      </c>
      <c r="FR217" s="4">
        <f t="shared" si="74"/>
        <v>0.12766</v>
      </c>
      <c r="FS217" s="4">
        <f t="shared" si="75"/>
        <v>0.65738000000000008</v>
      </c>
      <c r="FT217" s="4">
        <f t="shared" si="76"/>
        <v>1.2699999999999999E-2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#NAME?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#NAME?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#NAME?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#NAME?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#NAME?</v>
      </c>
    </row>
    <row r="218" spans="1:181" x14ac:dyDescent="0.3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0.64717999999999998</v>
      </c>
      <c r="FQ218" s="4">
        <f t="shared" ref="FQ218" si="78">AVERAGEIFS(B218:FO218,metrics.est,"MSE")</f>
        <v>0.72240000000000004</v>
      </c>
      <c r="FR218" s="4">
        <f t="shared" ref="FR218" si="79">AVERAGEIFS(B218:FO218,metrics.est,"R")</f>
        <v>0.15478</v>
      </c>
      <c r="FS218" s="4">
        <f t="shared" ref="FS218" si="80">AVERAGEIFS(B218:FO218,metrics.est,"Coverage")</f>
        <v>0.83596000000000004</v>
      </c>
      <c r="FT218" s="4">
        <f t="shared" ref="FT218" si="81">AVERAGEIFS(B218:FO218,metrics.est,"Time")</f>
        <v>1.3280000000000004E-2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#NAME?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#NAME?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#NAME?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#NAME?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#NAME?</v>
      </c>
    </row>
    <row r="219" spans="1:181" x14ac:dyDescent="0.3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>
        <v>0.69569999999999999</v>
      </c>
      <c r="BP219" s="5">
        <v>0.84370000000000001</v>
      </c>
      <c r="BQ219" s="5">
        <v>0.13780000000000001</v>
      </c>
      <c r="BR219" s="5">
        <v>0.72919999999999996</v>
      </c>
      <c r="BS219" s="5">
        <v>1.6999999999999999E-3</v>
      </c>
      <c r="BT219" s="4">
        <v>0.61709999999999998</v>
      </c>
      <c r="BU219" s="4">
        <v>0.66830000000000001</v>
      </c>
      <c r="BV219" s="4">
        <v>0.22090000000000001</v>
      </c>
      <c r="BW219" s="4">
        <v>0.97399999999999998</v>
      </c>
      <c r="BX219" s="4">
        <v>8.0000000000000002E-3</v>
      </c>
      <c r="BY219" s="5">
        <v>0.62209999999999999</v>
      </c>
      <c r="BZ219" s="5">
        <v>0.68279999999999996</v>
      </c>
      <c r="CA219" s="5">
        <v>0.23749999999999999</v>
      </c>
      <c r="CB219" s="5">
        <v>0.95930000000000004</v>
      </c>
      <c r="CC219" s="5">
        <v>5.4000000000000003E-3</v>
      </c>
      <c r="CD219" s="4">
        <v>0.62839999999999996</v>
      </c>
      <c r="CE219" s="4">
        <v>0.69520000000000004</v>
      </c>
      <c r="CF219" s="4">
        <v>0.23480000000000001</v>
      </c>
      <c r="CG219" s="4">
        <v>0.93869999999999998</v>
      </c>
      <c r="CH219" s="4">
        <v>4.3E-3</v>
      </c>
      <c r="CI219" s="5">
        <v>0.63670000000000004</v>
      </c>
      <c r="CJ219" s="5">
        <v>0.71519999999999995</v>
      </c>
      <c r="CK219" s="5">
        <v>0.22259999999999999</v>
      </c>
      <c r="CL219" s="5">
        <v>0.88890000000000002</v>
      </c>
      <c r="CM219" s="5">
        <v>4.4000000000000003E-3</v>
      </c>
      <c r="CN219" s="4">
        <v>0.70009999999999994</v>
      </c>
      <c r="CO219" s="4">
        <v>0.85050000000000003</v>
      </c>
      <c r="CP219" s="4">
        <v>0.1406</v>
      </c>
      <c r="CQ219" s="4">
        <v>0.73029999999999995</v>
      </c>
      <c r="CR219" s="4">
        <v>1.6999999999999999E-3</v>
      </c>
      <c r="CS219" s="5">
        <v>0.62229999999999996</v>
      </c>
      <c r="CT219" s="5">
        <v>0.67789999999999995</v>
      </c>
      <c r="CU219" s="5">
        <v>0.2225</v>
      </c>
      <c r="CV219" s="5">
        <v>0.97170000000000001</v>
      </c>
      <c r="CW219" s="5">
        <v>5.7999999999999996E-3</v>
      </c>
      <c r="CX219" s="4">
        <v>0.62419999999999998</v>
      </c>
      <c r="CY219" s="4">
        <v>0.68259999999999998</v>
      </c>
      <c r="CZ219" s="4">
        <v>0.23580000000000001</v>
      </c>
      <c r="DA219" s="4">
        <v>0.95909999999999995</v>
      </c>
      <c r="DB219" s="4">
        <v>6.4999999999999997E-3</v>
      </c>
      <c r="DC219" s="5">
        <v>0.62739999999999996</v>
      </c>
      <c r="DD219" s="5">
        <v>0.69220000000000004</v>
      </c>
      <c r="DE219" s="5">
        <v>0.2419</v>
      </c>
      <c r="DF219" s="5">
        <v>0.93700000000000006</v>
      </c>
      <c r="DG219" s="5">
        <v>8.9999999999999993E-3</v>
      </c>
      <c r="DH219" s="4">
        <v>0.63649999999999995</v>
      </c>
      <c r="DI219" s="4">
        <v>0.71579999999999999</v>
      </c>
      <c r="DJ219" s="4">
        <v>0.22090000000000001</v>
      </c>
      <c r="DK219" s="4">
        <v>0.8891</v>
      </c>
      <c r="DL219" s="4">
        <v>1.9E-3</v>
      </c>
      <c r="DM219" s="5">
        <v>0.69540000000000002</v>
      </c>
      <c r="DN219" s="5">
        <v>0.84389999999999998</v>
      </c>
      <c r="DO219" s="5">
        <v>0.13819999999999999</v>
      </c>
      <c r="DP219" s="5">
        <v>0.73070000000000002</v>
      </c>
      <c r="DQ219" s="5">
        <v>8.0000000000000004E-4</v>
      </c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>
        <v>0.63719999999999999</v>
      </c>
      <c r="EH219" s="5">
        <v>0.71609999999999996</v>
      </c>
      <c r="EI219" s="5">
        <v>0.2203</v>
      </c>
      <c r="EJ219" s="5">
        <v>0.88939999999999997</v>
      </c>
      <c r="EK219" s="5">
        <v>3.8E-3</v>
      </c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>
        <v>0.63729999999999998</v>
      </c>
      <c r="FG219" s="4">
        <v>0.71579999999999999</v>
      </c>
      <c r="FH219" s="4">
        <v>0.21890000000000001</v>
      </c>
      <c r="FI219" s="4">
        <v>0.88990000000000002</v>
      </c>
      <c r="FJ219" s="4">
        <v>2.7000000000000001E-3</v>
      </c>
      <c r="FK219" s="5"/>
      <c r="FL219" s="5"/>
      <c r="FM219" s="5"/>
      <c r="FN219" s="5"/>
      <c r="FO219" s="5"/>
      <c r="FP219" s="4">
        <f t="shared" si="41"/>
        <v>0.6379999999999999</v>
      </c>
      <c r="FQ219" s="4">
        <f t="shared" si="37"/>
        <v>0.71549285714285749</v>
      </c>
      <c r="FR219" s="4">
        <f t="shared" si="38"/>
        <v>0.2170607142857143</v>
      </c>
      <c r="FS219" s="4">
        <f t="shared" si="39"/>
        <v>0.90306428571428554</v>
      </c>
      <c r="FT219" s="4">
        <f t="shared" si="40"/>
        <v>4.9857142857142852E-3</v>
      </c>
      <c r="FU219" s="1" t="e" cm="1">
        <f t="array" aca="1" ref="FU219" ca="1">CONCATENATE(INDIRECT(ADDRESS(1,MATCH(_xlfn.MINIFS(B219:FO219,metrics.est,"MAE"),B219:FO219,0)+1)), ", ", INDIRECT(ADDRESS(2,MATCH(_xlfn.MINIFS(B219:FO219,metrics.est,"MAE"),B219:FO219,0)+1)))</f>
        <v>#NAME?</v>
      </c>
      <c r="FV219" s="1" t="e" cm="1">
        <f t="array" aca="1" ref="FV219" ca="1">CONCATENATE(INDIRECT(ADDRESS(1,MATCH(_xlfn.MINIFS(B219:FO219,metrics.est,"MSE"),B219:FO219,0)+1)), ", ", INDIRECT(ADDRESS(2,MATCH(_xlfn.MINIFS(B219:FO219,metrics.est,"MSE"),B219:FO219,0)+1)))</f>
        <v>#NAME?</v>
      </c>
      <c r="FW219" s="1" t="e" cm="1">
        <f t="array" aca="1" ref="FW219" ca="1">CONCATENATE(INDIRECT(ADDRESS(1,MATCH(_xlfn.MAXIFS(B219:FO219,metrics.est,"R"),B219:FO219,0)+1)), ", ", INDIRECT(ADDRESS(2,MATCH(_xlfn.MAXIFS(B219:FO219,metrics.est,"R"),B219:FO219,0)+1)))</f>
        <v>#NAME?</v>
      </c>
      <c r="FX219" s="1" t="e" cm="1">
        <f t="array" aca="1" ref="FX219" ca="1">CONCATENATE(INDIRECT(ADDRESS(1,MATCH(_xlfn.MAXIFS(B219:FO219,metrics.est,"Coverage"),B219:FO219,0)+1)), ", ", INDIRECT(ADDRESS(2,MATCH(_xlfn.MAXIFS(B219:FO219,metrics.est,"Coverage"),B219:FO219,0)+1)))</f>
        <v>#NAME?</v>
      </c>
      <c r="FY219" s="1" t="e" cm="1">
        <f t="array" aca="1" ref="FY219" ca="1">CONCATENATE(INDIRECT(ADDRESS(1,MATCH(_xlfn.MINIFS(B219:FO219,metrics.est,"Time"),B219:FO219,0)+1)), ", ", INDIRECT(ADDRESS(2,MATCH(_xlfn.MINIFS(B219:FO219,metrics.est,"Time"),B219:FO219,0)+1)))</f>
        <v>#NAME?</v>
      </c>
    </row>
    <row r="220" spans="1:181" x14ac:dyDescent="0.3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>
        <v>0.69669999999999999</v>
      </c>
      <c r="BP220" s="5">
        <v>0.84499999999999997</v>
      </c>
      <c r="BQ220" s="5">
        <v>8.3699999999999997E-2</v>
      </c>
      <c r="BR220" s="5">
        <v>0.74129999999999996</v>
      </c>
      <c r="BS220" s="5">
        <v>4.5999999999999999E-3</v>
      </c>
      <c r="BT220" s="4">
        <v>0.61860000000000004</v>
      </c>
      <c r="BU220" s="4">
        <v>0.67210000000000003</v>
      </c>
      <c r="BV220" s="4">
        <v>0.16489999999999999</v>
      </c>
      <c r="BW220" s="4">
        <v>0.9173</v>
      </c>
      <c r="BX220" s="4">
        <v>3.5099999999999999E-2</v>
      </c>
      <c r="BY220" s="5">
        <v>0.61829999999999996</v>
      </c>
      <c r="BZ220" s="5">
        <v>0.67059999999999997</v>
      </c>
      <c r="CA220" s="5">
        <v>0.18190000000000001</v>
      </c>
      <c r="CB220" s="5">
        <v>0.90029999999999999</v>
      </c>
      <c r="CC220" s="5">
        <v>1.6500000000000001E-2</v>
      </c>
      <c r="CD220" s="4">
        <v>0.62360000000000004</v>
      </c>
      <c r="CE220" s="4">
        <v>0.67559999999999998</v>
      </c>
      <c r="CF220" s="4">
        <v>0.17299999999999999</v>
      </c>
      <c r="CG220" s="4">
        <v>0.88090000000000002</v>
      </c>
      <c r="CH220" s="4">
        <v>1.04E-2</v>
      </c>
      <c r="CI220" s="5">
        <v>0.63470000000000004</v>
      </c>
      <c r="CJ220" s="5">
        <v>0.69910000000000005</v>
      </c>
      <c r="CK220" s="5">
        <v>0.15690000000000001</v>
      </c>
      <c r="CL220" s="5">
        <v>0.84540000000000004</v>
      </c>
      <c r="CM220" s="5">
        <v>1.01E-2</v>
      </c>
      <c r="CN220" s="4">
        <v>0.70050000000000001</v>
      </c>
      <c r="CO220" s="4">
        <v>0.85260000000000002</v>
      </c>
      <c r="CP220" s="4">
        <v>8.3400000000000002E-2</v>
      </c>
      <c r="CQ220" s="4">
        <v>0.7419</v>
      </c>
      <c r="CR220" s="4">
        <v>4.3E-3</v>
      </c>
      <c r="CS220" s="5">
        <v>0.62119999999999997</v>
      </c>
      <c r="CT220" s="5">
        <v>0.67390000000000005</v>
      </c>
      <c r="CU220" s="5">
        <v>0.16250000000000001</v>
      </c>
      <c r="CV220" s="5">
        <v>0.91500000000000004</v>
      </c>
      <c r="CW220" s="5">
        <v>2.46E-2</v>
      </c>
      <c r="CX220" s="4">
        <v>0.62</v>
      </c>
      <c r="CY220" s="4">
        <v>0.66969999999999996</v>
      </c>
      <c r="CZ220" s="4">
        <v>0.18440000000000001</v>
      </c>
      <c r="DA220" s="4">
        <v>0.90129999999999999</v>
      </c>
      <c r="DB220" s="4">
        <v>1.6899999999999998E-2</v>
      </c>
      <c r="DC220" s="5">
        <v>0.62360000000000004</v>
      </c>
      <c r="DD220" s="5">
        <v>0.67630000000000001</v>
      </c>
      <c r="DE220" s="5">
        <v>0.1767</v>
      </c>
      <c r="DF220" s="5">
        <v>0.87949999999999995</v>
      </c>
      <c r="DG220" s="5">
        <v>1.89E-2</v>
      </c>
      <c r="DH220" s="4">
        <v>0.63500000000000001</v>
      </c>
      <c r="DI220" s="4">
        <v>0.70179999999999998</v>
      </c>
      <c r="DJ220" s="4">
        <v>0.15140000000000001</v>
      </c>
      <c r="DK220" s="4">
        <v>0.84450000000000003</v>
      </c>
      <c r="DL220" s="4">
        <v>4.1999999999999997E-3</v>
      </c>
      <c r="DM220" s="5">
        <v>0.69830000000000003</v>
      </c>
      <c r="DN220" s="5">
        <v>0.84960000000000002</v>
      </c>
      <c r="DO220" s="5">
        <v>8.2299999999999998E-2</v>
      </c>
      <c r="DP220" s="5">
        <v>0.74350000000000005</v>
      </c>
      <c r="DQ220" s="5">
        <v>1.9E-3</v>
      </c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>
        <v>0.63529999999999998</v>
      </c>
      <c r="EH220" s="5">
        <v>0.70020000000000004</v>
      </c>
      <c r="EI220" s="5">
        <v>0.15529999999999999</v>
      </c>
      <c r="EJ220" s="5">
        <v>0.84570000000000001</v>
      </c>
      <c r="EK220" s="5">
        <v>8.5000000000000006E-3</v>
      </c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>
        <v>0.63549999999999995</v>
      </c>
      <c r="FG220" s="4">
        <v>0.70040000000000002</v>
      </c>
      <c r="FH220" s="4">
        <v>0.15290000000000001</v>
      </c>
      <c r="FI220" s="4">
        <v>0.84589999999999999</v>
      </c>
      <c r="FJ220" s="4">
        <v>5.4999999999999997E-3</v>
      </c>
      <c r="FK220" s="5"/>
      <c r="FL220" s="5"/>
      <c r="FM220" s="5"/>
      <c r="FN220" s="5"/>
      <c r="FO220" s="5"/>
      <c r="FP220" s="4">
        <f t="shared" si="41"/>
        <v>0.63596428571428565</v>
      </c>
      <c r="FQ220" s="4">
        <f t="shared" si="37"/>
        <v>0.70501785714285692</v>
      </c>
      <c r="FR220" s="4">
        <f t="shared" si="38"/>
        <v>0.15752857142857143</v>
      </c>
      <c r="FS220" s="4">
        <f t="shared" si="39"/>
        <v>0.85968214285714295</v>
      </c>
      <c r="FT220" s="4">
        <f t="shared" si="40"/>
        <v>1.3510714285714287E-2</v>
      </c>
      <c r="FU220" s="1" t="e" cm="1">
        <f t="array" aca="1" ref="FU220" ca="1">CONCATENATE(INDIRECT(ADDRESS(1,MATCH(_xlfn.MINIFS(B220:FO220,metrics.est,"MAE"),B220:FO220,0)+1)), ", ", INDIRECT(ADDRESS(2,MATCH(_xlfn.MINIFS(B220:FO220,metrics.est,"MAE"),B220:FO220,0)+1)))</f>
        <v>#NAME?</v>
      </c>
      <c r="FV220" s="1" t="e" cm="1">
        <f t="array" aca="1" ref="FV220" ca="1">CONCATENATE(INDIRECT(ADDRESS(1,MATCH(_xlfn.MINIFS(B220:FO220,metrics.est,"MSE"),B220:FO220,0)+1)), ", ", INDIRECT(ADDRESS(2,MATCH(_xlfn.MINIFS(B220:FO220,metrics.est,"MSE"),B220:FO220,0)+1)))</f>
        <v>#NAME?</v>
      </c>
      <c r="FW220" s="1" t="e" cm="1">
        <f t="array" aca="1" ref="FW220" ca="1">CONCATENATE(INDIRECT(ADDRESS(1,MATCH(_xlfn.MAXIFS(B220:FO220,metrics.est,"R"),B220:FO220,0)+1)), ", ", INDIRECT(ADDRESS(2,MATCH(_xlfn.MAXIFS(B220:FO220,metrics.est,"R"),B220:FO220,0)+1)))</f>
        <v>#NAME?</v>
      </c>
      <c r="FX220" s="1" t="e" cm="1">
        <f t="array" aca="1" ref="FX220" ca="1">CONCATENATE(INDIRECT(ADDRESS(1,MATCH(_xlfn.MAXIFS(B220:FO220,metrics.est,"Coverage"),B220:FO220,0)+1)), ", ", INDIRECT(ADDRESS(2,MATCH(_xlfn.MAXIFS(B220:FO220,metrics.est,"Coverage"),B220:FO220,0)+1)))</f>
        <v>#NAME?</v>
      </c>
      <c r="FY220" s="1" t="e" cm="1">
        <f t="array" aca="1" ref="FY220" ca="1">CONCATENATE(INDIRECT(ADDRESS(1,MATCH(_xlfn.MINIFS(B220:FO220,metrics.est,"Time"),B220:FO220,0)+1)), ", ", INDIRECT(ADDRESS(2,MATCH(_xlfn.MINIFS(B220:FO220,metrics.est,"Time"),B220:FO220,0)+1)))</f>
        <v>#NAME?</v>
      </c>
    </row>
    <row r="221" spans="1:181" x14ac:dyDescent="0.3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>
        <v>0.67469999999999997</v>
      </c>
      <c r="BP221" s="5">
        <v>0.8054</v>
      </c>
      <c r="BQ221" s="5">
        <v>0.1714</v>
      </c>
      <c r="BR221" s="5">
        <v>0.72919999999999996</v>
      </c>
      <c r="BS221" s="5">
        <v>1.8E-3</v>
      </c>
      <c r="BT221" s="4">
        <v>0.62</v>
      </c>
      <c r="BU221" s="4">
        <v>0.67820000000000003</v>
      </c>
      <c r="BV221" s="4">
        <v>0.2089</v>
      </c>
      <c r="BW221" s="4">
        <v>0.97399999999999998</v>
      </c>
      <c r="BX221" s="4">
        <v>8.0999999999999996E-3</v>
      </c>
      <c r="BY221" s="5">
        <v>0.62309999999999999</v>
      </c>
      <c r="BZ221" s="5">
        <v>0.68820000000000003</v>
      </c>
      <c r="CA221" s="5">
        <v>0.22889999999999999</v>
      </c>
      <c r="CB221" s="5">
        <v>0.95930000000000004</v>
      </c>
      <c r="CC221" s="5">
        <v>5.4999999999999997E-3</v>
      </c>
      <c r="CD221" s="4">
        <v>0.62890000000000001</v>
      </c>
      <c r="CE221" s="4">
        <v>0.69850000000000001</v>
      </c>
      <c r="CF221" s="4">
        <v>0.2278</v>
      </c>
      <c r="CG221" s="4">
        <v>0.93869999999999998</v>
      </c>
      <c r="CH221" s="4">
        <v>4.1999999999999997E-3</v>
      </c>
      <c r="CI221" s="5">
        <v>0.63590000000000002</v>
      </c>
      <c r="CJ221" s="5">
        <v>0.71450000000000002</v>
      </c>
      <c r="CK221" s="5">
        <v>0.221</v>
      </c>
      <c r="CL221" s="5">
        <v>0.88890000000000002</v>
      </c>
      <c r="CM221" s="5">
        <v>4.4000000000000003E-3</v>
      </c>
      <c r="CN221" s="4">
        <v>0.67830000000000001</v>
      </c>
      <c r="CO221" s="4">
        <v>0.81120000000000003</v>
      </c>
      <c r="CP221" s="4">
        <v>0.17430000000000001</v>
      </c>
      <c r="CQ221" s="4">
        <v>0.73029999999999995</v>
      </c>
      <c r="CR221" s="4">
        <v>1.6000000000000001E-3</v>
      </c>
      <c r="CS221" s="5">
        <v>0.62429999999999997</v>
      </c>
      <c r="CT221" s="5">
        <v>0.68530000000000002</v>
      </c>
      <c r="CU221" s="5">
        <v>0.21279999999999999</v>
      </c>
      <c r="CV221" s="5">
        <v>0.97170000000000001</v>
      </c>
      <c r="CW221" s="5">
        <v>5.7000000000000002E-3</v>
      </c>
      <c r="CX221" s="4">
        <v>0.62560000000000004</v>
      </c>
      <c r="CY221" s="4">
        <v>0.68979999999999997</v>
      </c>
      <c r="CZ221" s="4">
        <v>0.2268</v>
      </c>
      <c r="DA221" s="4">
        <v>0.95909999999999995</v>
      </c>
      <c r="DB221" s="4">
        <v>6.6E-3</v>
      </c>
      <c r="DC221" s="5">
        <v>0.62829999999999997</v>
      </c>
      <c r="DD221" s="5">
        <v>0.69689999999999996</v>
      </c>
      <c r="DE221" s="5">
        <v>0.2329</v>
      </c>
      <c r="DF221" s="5">
        <v>0.93700000000000006</v>
      </c>
      <c r="DG221" s="5">
        <v>8.6999999999999994E-3</v>
      </c>
      <c r="DH221" s="4">
        <v>0.63680000000000003</v>
      </c>
      <c r="DI221" s="4">
        <v>0.7177</v>
      </c>
      <c r="DJ221" s="4">
        <v>0.21759999999999999</v>
      </c>
      <c r="DK221" s="4">
        <v>0.8891</v>
      </c>
      <c r="DL221" s="4">
        <v>2E-3</v>
      </c>
      <c r="DM221" s="5">
        <v>0.67520000000000002</v>
      </c>
      <c r="DN221" s="5">
        <v>0.80679999999999996</v>
      </c>
      <c r="DO221" s="5">
        <v>0.17249999999999999</v>
      </c>
      <c r="DP221" s="5">
        <v>0.73070000000000002</v>
      </c>
      <c r="DQ221" s="5">
        <v>8.0000000000000004E-4</v>
      </c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>
        <v>0.63700000000000001</v>
      </c>
      <c r="EH221" s="5">
        <v>0.71679999999999999</v>
      </c>
      <c r="EI221" s="5">
        <v>0.21809999999999999</v>
      </c>
      <c r="EJ221" s="5">
        <v>0.88939999999999997</v>
      </c>
      <c r="EK221" s="5">
        <v>3.8E-3</v>
      </c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>
        <v>0.63719999999999999</v>
      </c>
      <c r="FG221" s="4">
        <v>0.71719999999999995</v>
      </c>
      <c r="FH221" s="4">
        <v>0.21679999999999999</v>
      </c>
      <c r="FI221" s="4">
        <v>0.88990000000000002</v>
      </c>
      <c r="FJ221" s="4">
        <v>2.0999999999999999E-3</v>
      </c>
      <c r="FK221" s="5"/>
      <c r="FL221" s="5"/>
      <c r="FM221" s="5"/>
      <c r="FN221" s="5"/>
      <c r="FO221" s="5"/>
      <c r="FP221" s="4">
        <f t="shared" ref="FP221:FP232" si="82">AVERAGEIFS(B221:FO221,metrics.est,"MAE")</f>
        <v>0.63553214285714266</v>
      </c>
      <c r="FQ221" s="4">
        <f t="shared" ref="FQ221:FQ233" si="83">AVERAGEIFS(B221:FO221,metrics.est,"MSE")</f>
        <v>0.71346428571428544</v>
      </c>
      <c r="FR221" s="4">
        <f t="shared" ref="FR221:FR233" si="84">AVERAGEIFS(B221:FO221,metrics.est,"R")</f>
        <v>0.21567857142857139</v>
      </c>
      <c r="FS221" s="4">
        <f t="shared" ref="FS221:FS233" si="85">AVERAGEIFS(B221:FO221,metrics.est,"Coverage")</f>
        <v>0.90306428571428554</v>
      </c>
      <c r="FT221" s="4">
        <f t="shared" ref="FT221:FT233" si="86">AVERAGEIFS(B221:FO221,metrics.est,"Time")</f>
        <v>5.0071428571428558E-3</v>
      </c>
      <c r="FU221" s="1" t="e" cm="1">
        <f t="array" aca="1" ref="FU221" ca="1">CONCATENATE(INDIRECT(ADDRESS(1,MATCH(_xlfn.MINIFS(B221:FO221,metrics.est,"MAE"),B221:FO221,0)+1)), ", ", INDIRECT(ADDRESS(2,MATCH(_xlfn.MINIFS(B221:FO221,metrics.est,"MAE"),B221:FO221,0)+1)))</f>
        <v>#NAME?</v>
      </c>
      <c r="FV221" s="1" t="e" cm="1">
        <f t="array" aca="1" ref="FV221" ca="1">CONCATENATE(INDIRECT(ADDRESS(1,MATCH(_xlfn.MINIFS(B221:FO221,metrics.est,"MSE"),B221:FO221,0)+1)), ", ", INDIRECT(ADDRESS(2,MATCH(_xlfn.MINIFS(B221:FO221,metrics.est,"MSE"),B221:FO221,0)+1)))</f>
        <v>#NAME?</v>
      </c>
      <c r="FW221" s="1" t="e" cm="1">
        <f t="array" aca="1" ref="FW221" ca="1">CONCATENATE(INDIRECT(ADDRESS(1,MATCH(_xlfn.MAXIFS(B221:FO221,metrics.est,"R"),B221:FO221,0)+1)), ", ", INDIRECT(ADDRESS(2,MATCH(_xlfn.MAXIFS(B221:FO221,metrics.est,"R"),B221:FO221,0)+1)))</f>
        <v>#NAME?</v>
      </c>
      <c r="FX221" s="1" t="e" cm="1">
        <f t="array" aca="1" ref="FX221" ca="1">CONCATENATE(INDIRECT(ADDRESS(1,MATCH(_xlfn.MAXIFS(B221:FO221,metrics.est,"Coverage"),B221:FO221,0)+1)), ", ", INDIRECT(ADDRESS(2,MATCH(_xlfn.MAXIFS(B221:FO221,metrics.est,"Coverage"),B221:FO221,0)+1)))</f>
        <v>#NAME?</v>
      </c>
      <c r="FY221" s="1" t="e" cm="1">
        <f t="array" aca="1" ref="FY221" ca="1">CONCATENATE(INDIRECT(ADDRESS(1,MATCH(_xlfn.MINIFS(B221:FO221,metrics.est,"Time"),B221:FO221,0)+1)), ", ", INDIRECT(ADDRESS(2,MATCH(_xlfn.MINIFS(B221:FO221,metrics.est,"Time"),B221:FO221,0)+1)))</f>
        <v>#NAME?</v>
      </c>
    </row>
    <row r="222" spans="1:181" x14ac:dyDescent="0.3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>
        <v>0.71030000000000004</v>
      </c>
      <c r="BP222" s="5">
        <v>0.91020000000000001</v>
      </c>
      <c r="BQ222" s="5">
        <v>0.15290000000000001</v>
      </c>
      <c r="BR222" s="5">
        <v>0.80379999999999996</v>
      </c>
      <c r="BS222" s="5">
        <v>1.6999999999999999E-3</v>
      </c>
      <c r="BT222" s="4">
        <v>0.61870000000000003</v>
      </c>
      <c r="BU222" s="4">
        <v>0.68359999999999999</v>
      </c>
      <c r="BV222" s="4">
        <v>0.22259999999999999</v>
      </c>
      <c r="BW222" s="4">
        <v>0.97640000000000005</v>
      </c>
      <c r="BX222" s="4">
        <v>1.2E-2</v>
      </c>
      <c r="BY222" s="5">
        <v>0.62290000000000001</v>
      </c>
      <c r="BZ222" s="5">
        <v>0.69540000000000002</v>
      </c>
      <c r="CA222" s="5">
        <v>0.23930000000000001</v>
      </c>
      <c r="CB222" s="5">
        <v>0.96379999999999999</v>
      </c>
      <c r="CC222" s="5">
        <v>7.0000000000000001E-3</v>
      </c>
      <c r="CD222" s="4">
        <v>0.63109999999999999</v>
      </c>
      <c r="CE222" s="4">
        <v>0.71160000000000001</v>
      </c>
      <c r="CF222" s="4">
        <v>0.2321</v>
      </c>
      <c r="CG222" s="4">
        <v>0.94869999999999999</v>
      </c>
      <c r="CH222" s="4">
        <v>4.7999999999999996E-3</v>
      </c>
      <c r="CI222" s="5">
        <v>0.64680000000000004</v>
      </c>
      <c r="CJ222" s="5">
        <v>0.75049999999999994</v>
      </c>
      <c r="CK222" s="5">
        <v>0.2122</v>
      </c>
      <c r="CL222" s="5">
        <v>0.91800000000000004</v>
      </c>
      <c r="CM222" s="5">
        <v>4.0000000000000001E-3</v>
      </c>
      <c r="CN222" s="4">
        <v>0.71330000000000005</v>
      </c>
      <c r="CO222" s="4">
        <v>0.9153</v>
      </c>
      <c r="CP222" s="4">
        <v>0.1522</v>
      </c>
      <c r="CQ222" s="4">
        <v>0.80389999999999995</v>
      </c>
      <c r="CR222" s="4">
        <v>1.6000000000000001E-3</v>
      </c>
      <c r="CS222" s="5">
        <v>0.623</v>
      </c>
      <c r="CT222" s="5">
        <v>0.68899999999999995</v>
      </c>
      <c r="CU222" s="5">
        <v>0.22459999999999999</v>
      </c>
      <c r="CV222" s="5">
        <v>0.9738</v>
      </c>
      <c r="CW222" s="5">
        <v>8.6E-3</v>
      </c>
      <c r="CX222" s="4">
        <v>0.62560000000000004</v>
      </c>
      <c r="CY222" s="4">
        <v>0.69730000000000003</v>
      </c>
      <c r="CZ222" s="4">
        <v>0.2356</v>
      </c>
      <c r="DA222" s="4">
        <v>0.96350000000000002</v>
      </c>
      <c r="DB222" s="4">
        <v>8.3000000000000001E-3</v>
      </c>
      <c r="DC222" s="5">
        <v>0.63070000000000004</v>
      </c>
      <c r="DD222" s="5">
        <v>0.70960000000000001</v>
      </c>
      <c r="DE222" s="5">
        <v>0.23960000000000001</v>
      </c>
      <c r="DF222" s="5">
        <v>0.94699999999999995</v>
      </c>
      <c r="DG222" s="5">
        <v>9.4000000000000004E-3</v>
      </c>
      <c r="DH222" s="4">
        <v>0.64680000000000004</v>
      </c>
      <c r="DI222" s="4">
        <v>0.75049999999999994</v>
      </c>
      <c r="DJ222" s="4">
        <v>0.21229999999999999</v>
      </c>
      <c r="DK222" s="4">
        <v>0.91779999999999995</v>
      </c>
      <c r="DL222" s="4">
        <v>1.9E-3</v>
      </c>
      <c r="DM222" s="5">
        <v>0.71020000000000005</v>
      </c>
      <c r="DN222" s="5">
        <v>0.90920000000000001</v>
      </c>
      <c r="DO222" s="5">
        <v>0.15129999999999999</v>
      </c>
      <c r="DP222" s="5">
        <v>0.80500000000000005</v>
      </c>
      <c r="DQ222" s="5">
        <v>8.0000000000000004E-4</v>
      </c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>
        <v>0.6472</v>
      </c>
      <c r="EH222" s="5">
        <v>0.75019999999999998</v>
      </c>
      <c r="EI222" s="5">
        <v>0.21060000000000001</v>
      </c>
      <c r="EJ222" s="5">
        <v>0.91779999999999995</v>
      </c>
      <c r="EK222" s="5">
        <v>3.5000000000000001E-3</v>
      </c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>
        <v>0.64729999999999999</v>
      </c>
      <c r="FG222" s="4">
        <v>0.75039999999999996</v>
      </c>
      <c r="FH222" s="4">
        <v>0.20960000000000001</v>
      </c>
      <c r="FI222" s="4">
        <v>0.91859999999999997</v>
      </c>
      <c r="FJ222" s="4">
        <v>2E-3</v>
      </c>
      <c r="FK222" s="5"/>
      <c r="FL222" s="5"/>
      <c r="FM222" s="5"/>
      <c r="FN222" s="5"/>
      <c r="FO222" s="5"/>
      <c r="FP222" s="4">
        <f t="shared" si="82"/>
        <v>0.64390357142857169</v>
      </c>
      <c r="FQ222" s="4">
        <f t="shared" si="83"/>
        <v>0.74339285714285708</v>
      </c>
      <c r="FR222" s="4">
        <f t="shared" si="84"/>
        <v>0.21649999999999997</v>
      </c>
      <c r="FS222" s="4">
        <f t="shared" si="85"/>
        <v>0.92561071428571429</v>
      </c>
      <c r="FT222" s="4">
        <f t="shared" si="86"/>
        <v>5.8999999999999999E-3</v>
      </c>
      <c r="FU222" s="1" t="e" cm="1">
        <f t="array" aca="1" ref="FU222" ca="1">CONCATENATE(INDIRECT(ADDRESS(1,MATCH(_xlfn.MINIFS(B222:FO222,metrics.est,"MAE"),B222:FO222,0)+1)), ", ", INDIRECT(ADDRESS(2,MATCH(_xlfn.MINIFS(B222:FO222,metrics.est,"MAE"),B222:FO222,0)+1)))</f>
        <v>#NAME?</v>
      </c>
      <c r="FV222" s="1" t="e" cm="1">
        <f t="array" aca="1" ref="FV222" ca="1">CONCATENATE(INDIRECT(ADDRESS(1,MATCH(_xlfn.MINIFS(B222:FO222,metrics.est,"MSE"),B222:FO222,0)+1)), ", ", INDIRECT(ADDRESS(2,MATCH(_xlfn.MINIFS(B222:FO222,metrics.est,"MSE"),B222:FO222,0)+1)))</f>
        <v>#NAME?</v>
      </c>
      <c r="FW222" s="1" t="e" cm="1">
        <f t="array" aca="1" ref="FW222" ca="1">CONCATENATE(INDIRECT(ADDRESS(1,MATCH(_xlfn.MAXIFS(B222:FO222,metrics.est,"R"),B222:FO222,0)+1)), ", ", INDIRECT(ADDRESS(2,MATCH(_xlfn.MAXIFS(B222:FO222,metrics.est,"R"),B222:FO222,0)+1)))</f>
        <v>#NAME?</v>
      </c>
      <c r="FX222" s="1" t="e" cm="1">
        <f t="array" aca="1" ref="FX222" ca="1">CONCATENATE(INDIRECT(ADDRESS(1,MATCH(_xlfn.MAXIFS(B222:FO222,metrics.est,"Coverage"),B222:FO222,0)+1)), ", ", INDIRECT(ADDRESS(2,MATCH(_xlfn.MAXIFS(B222:FO222,metrics.est,"Coverage"),B222:FO222,0)+1)))</f>
        <v>#NAME?</v>
      </c>
      <c r="FY222" s="1" t="e" cm="1">
        <f t="array" aca="1" ref="FY222" ca="1">CONCATENATE(INDIRECT(ADDRESS(1,MATCH(_xlfn.MINIFS(B222:FO222,metrics.est,"Time"),B222:FO222,0)+1)), ", ", INDIRECT(ADDRESS(2,MATCH(_xlfn.MINIFS(B222:FO222,metrics.est,"Time"),B222:FO222,0)+1)))</f>
        <v>#NAME?</v>
      </c>
    </row>
    <row r="223" spans="1:181" x14ac:dyDescent="0.3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>
        <v>0.71040000000000003</v>
      </c>
      <c r="BP223" s="5">
        <v>0.91</v>
      </c>
      <c r="BQ223" s="5">
        <v>0.15290000000000001</v>
      </c>
      <c r="BR223" s="5">
        <v>0.80379999999999996</v>
      </c>
      <c r="BS223" s="5">
        <v>1.8E-3</v>
      </c>
      <c r="BT223" s="4">
        <v>0.62019999999999997</v>
      </c>
      <c r="BU223" s="4">
        <v>0.68730000000000002</v>
      </c>
      <c r="BV223" s="4">
        <v>0.2203</v>
      </c>
      <c r="BW223" s="4">
        <v>0.97640000000000005</v>
      </c>
      <c r="BX223" s="4">
        <v>1.46E-2</v>
      </c>
      <c r="BY223" s="5">
        <v>0.62409999999999999</v>
      </c>
      <c r="BZ223" s="5">
        <v>0.69830000000000003</v>
      </c>
      <c r="CA223" s="5">
        <v>0.2384</v>
      </c>
      <c r="CB223" s="5">
        <v>0.96379999999999999</v>
      </c>
      <c r="CC223" s="5">
        <v>8.6E-3</v>
      </c>
      <c r="CD223" s="4">
        <v>0.63200000000000001</v>
      </c>
      <c r="CE223" s="4">
        <v>0.71340000000000003</v>
      </c>
      <c r="CF223" s="4">
        <v>0.23119999999999999</v>
      </c>
      <c r="CG223" s="4">
        <v>0.94869999999999999</v>
      </c>
      <c r="CH223" s="4">
        <v>5.4999999999999997E-3</v>
      </c>
      <c r="CI223" s="5">
        <v>0.64729999999999999</v>
      </c>
      <c r="CJ223" s="5">
        <v>0.75109999999999999</v>
      </c>
      <c r="CK223" s="5">
        <v>0.21190000000000001</v>
      </c>
      <c r="CL223" s="5">
        <v>0.91800000000000004</v>
      </c>
      <c r="CM223" s="5">
        <v>4.1999999999999997E-3</v>
      </c>
      <c r="CN223" s="4">
        <v>0.71340000000000003</v>
      </c>
      <c r="CO223" s="4">
        <v>0.91500000000000004</v>
      </c>
      <c r="CP223" s="4">
        <v>0.1522</v>
      </c>
      <c r="CQ223" s="4">
        <v>0.80389999999999995</v>
      </c>
      <c r="CR223" s="4">
        <v>1.6999999999999999E-3</v>
      </c>
      <c r="CS223" s="5">
        <v>0.62450000000000006</v>
      </c>
      <c r="CT223" s="5">
        <v>0.69269999999999998</v>
      </c>
      <c r="CU223" s="5">
        <v>0.2235</v>
      </c>
      <c r="CV223" s="5">
        <v>0.9738</v>
      </c>
      <c r="CW223" s="5">
        <v>1.06E-2</v>
      </c>
      <c r="CX223" s="4">
        <v>0.62670000000000003</v>
      </c>
      <c r="CY223" s="4">
        <v>0.7</v>
      </c>
      <c r="CZ223" s="4">
        <v>0.2346</v>
      </c>
      <c r="DA223" s="4">
        <v>0.96350000000000002</v>
      </c>
      <c r="DB223" s="4">
        <v>1.0200000000000001E-2</v>
      </c>
      <c r="DC223" s="5">
        <v>0.63149999999999995</v>
      </c>
      <c r="DD223" s="5">
        <v>0.71150000000000002</v>
      </c>
      <c r="DE223" s="5">
        <v>0.2392</v>
      </c>
      <c r="DF223" s="5">
        <v>0.94699999999999995</v>
      </c>
      <c r="DG223" s="5">
        <v>1.06E-2</v>
      </c>
      <c r="DH223" s="4">
        <v>0.6472</v>
      </c>
      <c r="DI223" s="4">
        <v>0.75109999999999999</v>
      </c>
      <c r="DJ223" s="4">
        <v>0.21179999999999999</v>
      </c>
      <c r="DK223" s="4">
        <v>0.91779999999999995</v>
      </c>
      <c r="DL223" s="4">
        <v>2E-3</v>
      </c>
      <c r="DM223" s="5">
        <v>0.71030000000000004</v>
      </c>
      <c r="DN223" s="5">
        <v>0.90900000000000003</v>
      </c>
      <c r="DO223" s="5">
        <v>0.15129999999999999</v>
      </c>
      <c r="DP223" s="5">
        <v>0.80500000000000005</v>
      </c>
      <c r="DQ223" s="5">
        <v>8.0000000000000004E-4</v>
      </c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>
        <v>0.64770000000000005</v>
      </c>
      <c r="EH223" s="5">
        <v>0.75090000000000001</v>
      </c>
      <c r="EI223" s="5">
        <v>0.2104</v>
      </c>
      <c r="EJ223" s="5">
        <v>0.91779999999999995</v>
      </c>
      <c r="EK223" s="5">
        <v>3.8E-3</v>
      </c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>
        <v>0.64770000000000005</v>
      </c>
      <c r="FG223" s="4">
        <v>0.751</v>
      </c>
      <c r="FH223" s="4">
        <v>0.2094</v>
      </c>
      <c r="FI223" s="4">
        <v>0.91859999999999997</v>
      </c>
      <c r="FJ223" s="4">
        <v>2.3999999999999998E-3</v>
      </c>
      <c r="FK223" s="5"/>
      <c r="FL223" s="5"/>
      <c r="FM223" s="5"/>
      <c r="FN223" s="5"/>
      <c r="FO223" s="5"/>
      <c r="FP223" s="4">
        <f t="shared" si="82"/>
        <v>0.64464285714285707</v>
      </c>
      <c r="FQ223" s="4">
        <f t="shared" si="83"/>
        <v>0.74492142857142862</v>
      </c>
      <c r="FR223" s="4">
        <f t="shared" si="84"/>
        <v>0.21592857142857139</v>
      </c>
      <c r="FS223" s="4">
        <f t="shared" si="85"/>
        <v>0.92561071428571429</v>
      </c>
      <c r="FT223" s="4">
        <f t="shared" si="86"/>
        <v>6.810714285714288E-3</v>
      </c>
      <c r="FU223" s="1" t="e" cm="1">
        <f t="array" aca="1" ref="FU223" ca="1">CONCATENATE(INDIRECT(ADDRESS(1,MATCH(_xlfn.MINIFS(B223:FO223,metrics.est,"MAE"),B223:FO223,0)+1)), ", ", INDIRECT(ADDRESS(2,MATCH(_xlfn.MINIFS(B223:FO223,metrics.est,"MAE"),B223:FO223,0)+1)))</f>
        <v>#NAME?</v>
      </c>
      <c r="FV223" s="1" t="e" cm="1">
        <f t="array" aca="1" ref="FV223" ca="1">CONCATENATE(INDIRECT(ADDRESS(1,MATCH(_xlfn.MINIFS(B223:FO223,metrics.est,"MSE"),B223:FO223,0)+1)), ", ", INDIRECT(ADDRESS(2,MATCH(_xlfn.MINIFS(B223:FO223,metrics.est,"MSE"),B223:FO223,0)+1)))</f>
        <v>#NAME?</v>
      </c>
      <c r="FW223" s="1" t="e" cm="1">
        <f t="array" aca="1" ref="FW223" ca="1">CONCATENATE(INDIRECT(ADDRESS(1,MATCH(_xlfn.MAXIFS(B223:FO223,metrics.est,"R"),B223:FO223,0)+1)), ", ", INDIRECT(ADDRESS(2,MATCH(_xlfn.MAXIFS(B223:FO223,metrics.est,"R"),B223:FO223,0)+1)))</f>
        <v>#NAME?</v>
      </c>
      <c r="FX223" s="1" t="e" cm="1">
        <f t="array" aca="1" ref="FX223" ca="1">CONCATENATE(INDIRECT(ADDRESS(1,MATCH(_xlfn.MAXIFS(B223:FO223,metrics.est,"Coverage"),B223:FO223,0)+1)), ", ", INDIRECT(ADDRESS(2,MATCH(_xlfn.MAXIFS(B223:FO223,metrics.est,"Coverage"),B223:FO223,0)+1)))</f>
        <v>#NAME?</v>
      </c>
      <c r="FY223" s="1" t="e" cm="1">
        <f t="array" aca="1" ref="FY223" ca="1">CONCATENATE(INDIRECT(ADDRESS(1,MATCH(_xlfn.MINIFS(B223:FO223,metrics.est,"Time"),B223:FO223,0)+1)), ", ", INDIRECT(ADDRESS(2,MATCH(_xlfn.MINIFS(B223:FO223,metrics.est,"Time"),B223:FO223,0)+1)))</f>
        <v>#NAME?</v>
      </c>
    </row>
    <row r="224" spans="1:181" x14ac:dyDescent="0.3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>
        <v>0.69089999999999996</v>
      </c>
      <c r="BP224" s="5">
        <v>0.85289999999999999</v>
      </c>
      <c r="BQ224" s="5">
        <v>0.1714</v>
      </c>
      <c r="BR224" s="5">
        <v>0.80379999999999996</v>
      </c>
      <c r="BS224" s="5">
        <v>1.8E-3</v>
      </c>
      <c r="BT224" s="4">
        <v>0.62170000000000003</v>
      </c>
      <c r="BU224" s="4">
        <v>0.67979999999999996</v>
      </c>
      <c r="BV224" s="4">
        <v>0.20619999999999999</v>
      </c>
      <c r="BW224" s="4">
        <v>0.97640000000000005</v>
      </c>
      <c r="BX224" s="4">
        <v>1.0999999999999999E-2</v>
      </c>
      <c r="BY224" s="5">
        <v>0.62549999999999994</v>
      </c>
      <c r="BZ224" s="5">
        <v>0.6915</v>
      </c>
      <c r="CA224" s="5">
        <v>0.2283</v>
      </c>
      <c r="CB224" s="5">
        <v>0.96379999999999999</v>
      </c>
      <c r="CC224" s="5">
        <v>6.7000000000000002E-3</v>
      </c>
      <c r="CD224" s="4">
        <v>0.63290000000000002</v>
      </c>
      <c r="CE224" s="4">
        <v>0.70689999999999997</v>
      </c>
      <c r="CF224" s="4">
        <v>0.22589999999999999</v>
      </c>
      <c r="CG224" s="4">
        <v>0.94869999999999999</v>
      </c>
      <c r="CH224" s="4">
        <v>4.5999999999999999E-3</v>
      </c>
      <c r="CI224" s="5">
        <v>0.64629999999999999</v>
      </c>
      <c r="CJ224" s="5">
        <v>0.74280000000000002</v>
      </c>
      <c r="CK224" s="5">
        <v>0.21640000000000001</v>
      </c>
      <c r="CL224" s="5">
        <v>0.91800000000000004</v>
      </c>
      <c r="CM224" s="5">
        <v>3.8E-3</v>
      </c>
      <c r="CN224" s="4">
        <v>0.69430000000000003</v>
      </c>
      <c r="CO224" s="4">
        <v>0.85819999999999996</v>
      </c>
      <c r="CP224" s="4">
        <v>0.1704</v>
      </c>
      <c r="CQ224" s="4">
        <v>0.80389999999999995</v>
      </c>
      <c r="CR224" s="4">
        <v>1.4E-3</v>
      </c>
      <c r="CS224" s="5">
        <v>0.62639999999999996</v>
      </c>
      <c r="CT224" s="5">
        <v>0.68740000000000001</v>
      </c>
      <c r="CU224" s="5">
        <v>0.21</v>
      </c>
      <c r="CV224" s="5">
        <v>0.9738</v>
      </c>
      <c r="CW224" s="5">
        <v>8.0000000000000002E-3</v>
      </c>
      <c r="CX224" s="4">
        <v>0.62829999999999997</v>
      </c>
      <c r="CY224" s="4">
        <v>0.69359999999999999</v>
      </c>
      <c r="CZ224" s="4">
        <v>0.22500000000000001</v>
      </c>
      <c r="DA224" s="4">
        <v>0.96350000000000002</v>
      </c>
      <c r="DB224" s="4">
        <v>7.7000000000000002E-3</v>
      </c>
      <c r="DC224" s="5">
        <v>0.63229999999999997</v>
      </c>
      <c r="DD224" s="5">
        <v>0.70540000000000003</v>
      </c>
      <c r="DE224" s="5">
        <v>0.23250000000000001</v>
      </c>
      <c r="DF224" s="5">
        <v>0.94699999999999995</v>
      </c>
      <c r="DG224" s="5">
        <v>9.1000000000000004E-3</v>
      </c>
      <c r="DH224" s="4">
        <v>0.64639999999999997</v>
      </c>
      <c r="DI224" s="4">
        <v>0.74329999999999996</v>
      </c>
      <c r="DJ224" s="4">
        <v>0.21560000000000001</v>
      </c>
      <c r="DK224" s="4">
        <v>0.91779999999999995</v>
      </c>
      <c r="DL224" s="4">
        <v>3.3999999999999998E-3</v>
      </c>
      <c r="DM224" s="5">
        <v>0.69089999999999996</v>
      </c>
      <c r="DN224" s="5">
        <v>0.8528</v>
      </c>
      <c r="DO224" s="5">
        <v>0.1686</v>
      </c>
      <c r="DP224" s="5">
        <v>0.80500000000000005</v>
      </c>
      <c r="DQ224" s="5">
        <v>8.0000000000000004E-4</v>
      </c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>
        <v>0.64680000000000004</v>
      </c>
      <c r="EH224" s="5">
        <v>0.74299999999999999</v>
      </c>
      <c r="EI224" s="5">
        <v>0.21429999999999999</v>
      </c>
      <c r="EJ224" s="5">
        <v>0.91779999999999995</v>
      </c>
      <c r="EK224" s="5">
        <v>3.3999999999999998E-3</v>
      </c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>
        <v>0.64680000000000004</v>
      </c>
      <c r="FG224" s="4">
        <v>0.7429</v>
      </c>
      <c r="FH224" s="4">
        <v>0.2135</v>
      </c>
      <c r="FI224" s="4">
        <v>0.91859999999999997</v>
      </c>
      <c r="FJ224" s="4">
        <v>2E-3</v>
      </c>
      <c r="FK224" s="5"/>
      <c r="FL224" s="5"/>
      <c r="FM224" s="5"/>
      <c r="FN224" s="5"/>
      <c r="FO224" s="5"/>
      <c r="FP224" s="4">
        <f t="shared" si="82"/>
        <v>0.6424035714285713</v>
      </c>
      <c r="FQ224" s="4">
        <f t="shared" si="83"/>
        <v>0.73108214285714268</v>
      </c>
      <c r="FR224" s="4">
        <f t="shared" si="84"/>
        <v>0.21356785714285711</v>
      </c>
      <c r="FS224" s="4">
        <f t="shared" si="85"/>
        <v>0.92561071428571429</v>
      </c>
      <c r="FT224" s="4">
        <f t="shared" si="86"/>
        <v>5.5714285714285701E-3</v>
      </c>
      <c r="FU224" s="1" t="e" cm="1">
        <f t="array" aca="1" ref="FU224" ca="1">CONCATENATE(INDIRECT(ADDRESS(1,MATCH(_xlfn.MINIFS(B224:FO224,metrics.est,"MAE"),B224:FO224,0)+1)), ", ", INDIRECT(ADDRESS(2,MATCH(_xlfn.MINIFS(B224:FO224,metrics.est,"MAE"),B224:FO224,0)+1)))</f>
        <v>#NAME?</v>
      </c>
      <c r="FV224" s="1" t="e" cm="1">
        <f t="array" aca="1" ref="FV224" ca="1">CONCATENATE(INDIRECT(ADDRESS(1,MATCH(_xlfn.MINIFS(B224:FO224,metrics.est,"MSE"),B224:FO224,0)+1)), ", ", INDIRECT(ADDRESS(2,MATCH(_xlfn.MINIFS(B224:FO224,metrics.est,"MSE"),B224:FO224,0)+1)))</f>
        <v>#NAME?</v>
      </c>
      <c r="FW224" s="1" t="e" cm="1">
        <f t="array" aca="1" ref="FW224" ca="1">CONCATENATE(INDIRECT(ADDRESS(1,MATCH(_xlfn.MAXIFS(B224:FO224,metrics.est,"R"),B224:FO224,0)+1)), ", ", INDIRECT(ADDRESS(2,MATCH(_xlfn.MAXIFS(B224:FO224,metrics.est,"R"),B224:FO224,0)+1)))</f>
        <v>#NAME?</v>
      </c>
      <c r="FX224" s="1" t="e" cm="1">
        <f t="array" aca="1" ref="FX224" ca="1">CONCATENATE(INDIRECT(ADDRESS(1,MATCH(_xlfn.MAXIFS(B224:FO224,metrics.est,"Coverage"),B224:FO224,0)+1)), ", ", INDIRECT(ADDRESS(2,MATCH(_xlfn.MAXIFS(B224:FO224,metrics.est,"Coverage"),B224:FO224,0)+1)))</f>
        <v>#NAME?</v>
      </c>
      <c r="FY224" s="1" t="e" cm="1">
        <f t="array" aca="1" ref="FY224" ca="1">CONCATENATE(INDIRECT(ADDRESS(1,MATCH(_xlfn.MINIFS(B224:FO224,metrics.est,"Time"),B224:FO224,0)+1)), ", ", INDIRECT(ADDRESS(2,MATCH(_xlfn.MINIFS(B224:FO224,metrics.est,"Time"),B224:FO224,0)+1)))</f>
        <v>#NAME?</v>
      </c>
    </row>
    <row r="225" spans="1:181" x14ac:dyDescent="0.3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>
        <v>0.69110000000000005</v>
      </c>
      <c r="BP225" s="5">
        <v>0.85289999999999999</v>
      </c>
      <c r="BQ225" s="5">
        <v>0.1714</v>
      </c>
      <c r="BR225" s="5">
        <v>0.80379999999999996</v>
      </c>
      <c r="BS225" s="5">
        <v>1.8E-3</v>
      </c>
      <c r="BT225" s="4">
        <v>0.62360000000000004</v>
      </c>
      <c r="BU225" s="4">
        <v>0.68430000000000002</v>
      </c>
      <c r="BV225" s="4">
        <v>0.20549999999999999</v>
      </c>
      <c r="BW225" s="4">
        <v>0.97640000000000005</v>
      </c>
      <c r="BX225" s="4">
        <v>1.4E-2</v>
      </c>
      <c r="BY225" s="5">
        <v>0.62709999999999999</v>
      </c>
      <c r="BZ225" s="5">
        <v>0.69540000000000002</v>
      </c>
      <c r="CA225" s="5">
        <v>0.22700000000000001</v>
      </c>
      <c r="CB225" s="5">
        <v>0.96379999999999999</v>
      </c>
      <c r="CC225" s="5">
        <v>8.0999999999999996E-3</v>
      </c>
      <c r="CD225" s="4">
        <v>0.6341</v>
      </c>
      <c r="CE225" s="4">
        <v>0.70960000000000001</v>
      </c>
      <c r="CF225" s="4">
        <v>0.2253</v>
      </c>
      <c r="CG225" s="4">
        <v>0.94869999999999999</v>
      </c>
      <c r="CH225" s="4">
        <v>5.1000000000000004E-3</v>
      </c>
      <c r="CI225" s="5">
        <v>0.64710000000000001</v>
      </c>
      <c r="CJ225" s="5">
        <v>0.74439999999999995</v>
      </c>
      <c r="CK225" s="5">
        <v>0.21579999999999999</v>
      </c>
      <c r="CL225" s="5">
        <v>0.91800000000000004</v>
      </c>
      <c r="CM225" s="5">
        <v>4.1999999999999997E-3</v>
      </c>
      <c r="CN225" s="4">
        <v>0.69450000000000001</v>
      </c>
      <c r="CO225" s="4">
        <v>0.85819999999999996</v>
      </c>
      <c r="CP225" s="4">
        <v>0.1704</v>
      </c>
      <c r="CQ225" s="4">
        <v>0.80389999999999995</v>
      </c>
      <c r="CR225" s="4">
        <v>1.6000000000000001E-3</v>
      </c>
      <c r="CS225" s="5">
        <v>0.62819999999999998</v>
      </c>
      <c r="CT225" s="5">
        <v>0.69140000000000001</v>
      </c>
      <c r="CU225" s="5">
        <v>0.2094</v>
      </c>
      <c r="CV225" s="5">
        <v>0.9738</v>
      </c>
      <c r="CW225" s="5">
        <v>9.9000000000000008E-3</v>
      </c>
      <c r="CX225" s="4">
        <v>0.62970000000000004</v>
      </c>
      <c r="CY225" s="4">
        <v>0.69710000000000005</v>
      </c>
      <c r="CZ225" s="4">
        <v>0.224</v>
      </c>
      <c r="DA225" s="4">
        <v>0.96350000000000002</v>
      </c>
      <c r="DB225" s="4">
        <v>9.4000000000000004E-3</v>
      </c>
      <c r="DC225" s="5">
        <v>0.63339999999999996</v>
      </c>
      <c r="DD225" s="5">
        <v>0.70789999999999997</v>
      </c>
      <c r="DE225" s="5">
        <v>0.23150000000000001</v>
      </c>
      <c r="DF225" s="5">
        <v>0.94699999999999995</v>
      </c>
      <c r="DG225" s="5">
        <v>1.0800000000000001E-2</v>
      </c>
      <c r="DH225" s="4">
        <v>0.64710000000000001</v>
      </c>
      <c r="DI225" s="4">
        <v>0.74450000000000005</v>
      </c>
      <c r="DJ225" s="4">
        <v>0.2147</v>
      </c>
      <c r="DK225" s="4">
        <v>0.91779999999999995</v>
      </c>
      <c r="DL225" s="4">
        <v>5.5999999999999999E-3</v>
      </c>
      <c r="DM225" s="5">
        <v>0.69110000000000005</v>
      </c>
      <c r="DN225" s="5">
        <v>0.8528</v>
      </c>
      <c r="DO225" s="5">
        <v>0.16869999999999999</v>
      </c>
      <c r="DP225" s="5">
        <v>0.80500000000000005</v>
      </c>
      <c r="DQ225" s="5">
        <v>8.0000000000000004E-4</v>
      </c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>
        <v>0.64759999999999995</v>
      </c>
      <c r="EH225" s="5">
        <v>0.74439999999999995</v>
      </c>
      <c r="EI225" s="5">
        <v>0.2137</v>
      </c>
      <c r="EJ225" s="5">
        <v>0.91779999999999995</v>
      </c>
      <c r="EK225" s="5">
        <v>3.8E-3</v>
      </c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>
        <v>0.64749999999999996</v>
      </c>
      <c r="FG225" s="4">
        <v>0.74419999999999997</v>
      </c>
      <c r="FH225" s="4">
        <v>0.21290000000000001</v>
      </c>
      <c r="FI225" s="4">
        <v>0.91859999999999997</v>
      </c>
      <c r="FJ225" s="4">
        <v>2.0999999999999999E-3</v>
      </c>
      <c r="FK225" s="5"/>
      <c r="FL225" s="5"/>
      <c r="FM225" s="5"/>
      <c r="FN225" s="5"/>
      <c r="FO225" s="5"/>
      <c r="FP225" s="4">
        <f t="shared" si="82"/>
        <v>0.64344285714285721</v>
      </c>
      <c r="FQ225" s="4">
        <f t="shared" si="83"/>
        <v>0.73332142857142846</v>
      </c>
      <c r="FR225" s="4">
        <f t="shared" si="84"/>
        <v>0.21296071428571425</v>
      </c>
      <c r="FS225" s="4">
        <f t="shared" si="85"/>
        <v>0.92561071428571429</v>
      </c>
      <c r="FT225" s="4">
        <f t="shared" si="86"/>
        <v>6.6857142857142835E-3</v>
      </c>
      <c r="FU225" s="1" t="e" cm="1">
        <f t="array" aca="1" ref="FU225" ca="1">CONCATENATE(INDIRECT(ADDRESS(1,MATCH(_xlfn.MINIFS(B225:FO225,metrics.est,"MAE"),B225:FO225,0)+1)), ", ", INDIRECT(ADDRESS(2,MATCH(_xlfn.MINIFS(B225:FO225,metrics.est,"MAE"),B225:FO225,0)+1)))</f>
        <v>#NAME?</v>
      </c>
      <c r="FV225" s="1" t="e" cm="1">
        <f t="array" aca="1" ref="FV225" ca="1">CONCATENATE(INDIRECT(ADDRESS(1,MATCH(_xlfn.MINIFS(B225:FO225,metrics.est,"MSE"),B225:FO225,0)+1)), ", ", INDIRECT(ADDRESS(2,MATCH(_xlfn.MINIFS(B225:FO225,metrics.est,"MSE"),B225:FO225,0)+1)))</f>
        <v>#NAME?</v>
      </c>
      <c r="FW225" s="1" t="e" cm="1">
        <f t="array" aca="1" ref="FW225" ca="1">CONCATENATE(INDIRECT(ADDRESS(1,MATCH(_xlfn.MAXIFS(B225:FO225,metrics.est,"R"),B225:FO225,0)+1)), ", ", INDIRECT(ADDRESS(2,MATCH(_xlfn.MAXIFS(B225:FO225,metrics.est,"R"),B225:FO225,0)+1)))</f>
        <v>#NAME?</v>
      </c>
      <c r="FX225" s="1" t="e" cm="1">
        <f t="array" aca="1" ref="FX225" ca="1">CONCATENATE(INDIRECT(ADDRESS(1,MATCH(_xlfn.MAXIFS(B225:FO225,metrics.est,"Coverage"),B225:FO225,0)+1)), ", ", INDIRECT(ADDRESS(2,MATCH(_xlfn.MAXIFS(B225:FO225,metrics.est,"Coverage"),B225:FO225,0)+1)))</f>
        <v>#NAME?</v>
      </c>
      <c r="FY225" s="1" t="e" cm="1">
        <f t="array" aca="1" ref="FY225" ca="1">CONCATENATE(INDIRECT(ADDRESS(1,MATCH(_xlfn.MINIFS(B225:FO225,metrics.est,"Time"),B225:FO225,0)+1)), ", ", INDIRECT(ADDRESS(2,MATCH(_xlfn.MINIFS(B225:FO225,metrics.est,"Time"),B225:FO225,0)+1)))</f>
        <v>#NAME?</v>
      </c>
    </row>
    <row r="226" spans="1:181" x14ac:dyDescent="0.3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>
        <v>0.70140000000000002</v>
      </c>
      <c r="BP226" s="5">
        <v>0.88239999999999996</v>
      </c>
      <c r="BQ226" s="5">
        <v>0.16020000000000001</v>
      </c>
      <c r="BR226" s="5">
        <v>0.80379999999999996</v>
      </c>
      <c r="BS226" s="5">
        <v>1.8E-3</v>
      </c>
      <c r="BT226" s="4">
        <v>0.62060000000000004</v>
      </c>
      <c r="BU226" s="4">
        <v>0.68049999999999999</v>
      </c>
      <c r="BV226" s="4">
        <v>0.21479999999999999</v>
      </c>
      <c r="BW226" s="4">
        <v>0.97640000000000005</v>
      </c>
      <c r="BX226" s="4">
        <v>1.11E-2</v>
      </c>
      <c r="BY226" s="5">
        <v>0.62470000000000003</v>
      </c>
      <c r="BZ226" s="5">
        <v>0.69279999999999997</v>
      </c>
      <c r="CA226" s="5">
        <v>0.23619999999999999</v>
      </c>
      <c r="CB226" s="5">
        <v>0.96379999999999999</v>
      </c>
      <c r="CC226" s="5">
        <v>6.4000000000000003E-3</v>
      </c>
      <c r="CD226" s="4">
        <v>0.63270000000000004</v>
      </c>
      <c r="CE226" s="4">
        <v>0.70899999999999996</v>
      </c>
      <c r="CF226" s="4">
        <v>0.23080000000000001</v>
      </c>
      <c r="CG226" s="4">
        <v>0.94869999999999999</v>
      </c>
      <c r="CH226" s="4">
        <v>4.1999999999999997E-3</v>
      </c>
      <c r="CI226" s="5">
        <v>0.64700000000000002</v>
      </c>
      <c r="CJ226" s="5">
        <v>0.74619999999999997</v>
      </c>
      <c r="CK226" s="5">
        <v>0.21560000000000001</v>
      </c>
      <c r="CL226" s="5">
        <v>0.91800000000000004</v>
      </c>
      <c r="CM226" s="5">
        <v>3.8999999999999998E-3</v>
      </c>
      <c r="CN226" s="4">
        <v>0.70450000000000002</v>
      </c>
      <c r="CO226" s="4">
        <v>0.88749999999999996</v>
      </c>
      <c r="CP226" s="4">
        <v>0.159</v>
      </c>
      <c r="CQ226" s="4">
        <v>0.80389999999999995</v>
      </c>
      <c r="CR226" s="4">
        <v>1.6000000000000001E-3</v>
      </c>
      <c r="CS226" s="5">
        <v>0.62509999999999999</v>
      </c>
      <c r="CT226" s="5">
        <v>0.68769999999999998</v>
      </c>
      <c r="CU226" s="5">
        <v>0.21859999999999999</v>
      </c>
      <c r="CV226" s="5">
        <v>0.9738</v>
      </c>
      <c r="CW226" s="5">
        <v>7.7999999999999996E-3</v>
      </c>
      <c r="CX226" s="4">
        <v>0.62729999999999997</v>
      </c>
      <c r="CY226" s="4">
        <v>0.69420000000000004</v>
      </c>
      <c r="CZ226" s="4">
        <v>0.23150000000000001</v>
      </c>
      <c r="DA226" s="4">
        <v>0.96350000000000002</v>
      </c>
      <c r="DB226" s="4">
        <v>7.6E-3</v>
      </c>
      <c r="DC226" s="5">
        <v>0.63190000000000002</v>
      </c>
      <c r="DD226" s="5">
        <v>0.70699999999999996</v>
      </c>
      <c r="DE226" s="5">
        <v>0.23769999999999999</v>
      </c>
      <c r="DF226" s="5">
        <v>0.94699999999999995</v>
      </c>
      <c r="DG226" s="5">
        <v>9.1999999999999998E-3</v>
      </c>
      <c r="DH226" s="4">
        <v>0.6472</v>
      </c>
      <c r="DI226" s="4">
        <v>0.74650000000000005</v>
      </c>
      <c r="DJ226" s="4">
        <v>0.21540000000000001</v>
      </c>
      <c r="DK226" s="4">
        <v>0.91779999999999995</v>
      </c>
      <c r="DL226" s="4">
        <v>5.4000000000000003E-3</v>
      </c>
      <c r="DM226" s="5">
        <v>0.70109999999999995</v>
      </c>
      <c r="DN226" s="5">
        <v>0.88160000000000005</v>
      </c>
      <c r="DO226" s="5">
        <v>0.158</v>
      </c>
      <c r="DP226" s="5">
        <v>0.80500000000000005</v>
      </c>
      <c r="DQ226" s="5">
        <v>8.0000000000000004E-4</v>
      </c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>
        <v>0.64749999999999996</v>
      </c>
      <c r="EH226" s="5">
        <v>0.74619999999999997</v>
      </c>
      <c r="EI226" s="5">
        <v>0.21379999999999999</v>
      </c>
      <c r="EJ226" s="5">
        <v>0.91779999999999995</v>
      </c>
      <c r="EK226" s="5">
        <v>3.3999999999999998E-3</v>
      </c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>
        <v>0.64749999999999996</v>
      </c>
      <c r="FG226" s="4">
        <v>0.74619999999999997</v>
      </c>
      <c r="FH226" s="4">
        <v>0.21290000000000001</v>
      </c>
      <c r="FI226" s="4">
        <v>0.91859999999999997</v>
      </c>
      <c r="FJ226" s="4">
        <v>2E-3</v>
      </c>
      <c r="FK226" s="5"/>
      <c r="FL226" s="5"/>
      <c r="FM226" s="5"/>
      <c r="FN226" s="5"/>
      <c r="FO226" s="5"/>
      <c r="FP226" s="4">
        <f t="shared" si="82"/>
        <v>0.64363571428571442</v>
      </c>
      <c r="FQ226" s="4">
        <f t="shared" si="83"/>
        <v>0.73678214285714283</v>
      </c>
      <c r="FR226" s="4">
        <f t="shared" si="84"/>
        <v>0.21568214285714288</v>
      </c>
      <c r="FS226" s="4">
        <f t="shared" si="85"/>
        <v>0.92561071428571429</v>
      </c>
      <c r="FT226" s="4">
        <f t="shared" si="86"/>
        <v>5.6142857142857132E-3</v>
      </c>
      <c r="FU226" s="1" t="e" cm="1">
        <f t="array" aca="1" ref="FU226" ca="1">CONCATENATE(INDIRECT(ADDRESS(1,MATCH(_xlfn.MINIFS(B226:FO226,metrics.est,"MAE"),B226:FO226,0)+1)), ", ", INDIRECT(ADDRESS(2,MATCH(_xlfn.MINIFS(B226:FO226,metrics.est,"MAE"),B226:FO226,0)+1)))</f>
        <v>#NAME?</v>
      </c>
      <c r="FV226" s="1" t="e" cm="1">
        <f t="array" aca="1" ref="FV226" ca="1">CONCATENATE(INDIRECT(ADDRESS(1,MATCH(_xlfn.MINIFS(B226:FO226,metrics.est,"MSE"),B226:FO226,0)+1)), ", ", INDIRECT(ADDRESS(2,MATCH(_xlfn.MINIFS(B226:FO226,metrics.est,"MSE"),B226:FO226,0)+1)))</f>
        <v>#NAME?</v>
      </c>
      <c r="FW226" s="1" t="e" cm="1">
        <f t="array" aca="1" ref="FW226" ca="1">CONCATENATE(INDIRECT(ADDRESS(1,MATCH(_xlfn.MAXIFS(B226:FO226,metrics.est,"R"),B226:FO226,0)+1)), ", ", INDIRECT(ADDRESS(2,MATCH(_xlfn.MAXIFS(B226:FO226,metrics.est,"R"),B226:FO226,0)+1)))</f>
        <v>#NAME?</v>
      </c>
      <c r="FX226" s="1" t="e" cm="1">
        <f t="array" aca="1" ref="FX226" ca="1">CONCATENATE(INDIRECT(ADDRESS(1,MATCH(_xlfn.MAXIFS(B226:FO226,metrics.est,"Coverage"),B226:FO226,0)+1)), ", ", INDIRECT(ADDRESS(2,MATCH(_xlfn.MAXIFS(B226:FO226,metrics.est,"Coverage"),B226:FO226,0)+1)))</f>
        <v>#NAME?</v>
      </c>
      <c r="FY226" s="1" t="e" cm="1">
        <f t="array" aca="1" ref="FY226" ca="1">CONCATENATE(INDIRECT(ADDRESS(1,MATCH(_xlfn.MINIFS(B226:FO226,metrics.est,"Time"),B226:FO226,0)+1)), ", ", INDIRECT(ADDRESS(2,MATCH(_xlfn.MINIFS(B226:FO226,metrics.est,"Time"),B226:FO226,0)+1)))</f>
        <v>#NAME?</v>
      </c>
    </row>
    <row r="227" spans="1:181" x14ac:dyDescent="0.3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>
        <v>0.7016</v>
      </c>
      <c r="BP227" s="5">
        <v>0.88239999999999996</v>
      </c>
      <c r="BQ227" s="5">
        <v>0.16020000000000001</v>
      </c>
      <c r="BR227" s="5">
        <v>0.80379999999999996</v>
      </c>
      <c r="BS227" s="5">
        <v>1.8E-3</v>
      </c>
      <c r="BT227" s="4">
        <v>0.62219999999999998</v>
      </c>
      <c r="BU227" s="4">
        <v>0.6845</v>
      </c>
      <c r="BV227" s="4">
        <v>0.21440000000000001</v>
      </c>
      <c r="BW227" s="4">
        <v>0.97640000000000005</v>
      </c>
      <c r="BX227" s="4">
        <v>1.38E-2</v>
      </c>
      <c r="BY227" s="5">
        <v>0.62609999999999999</v>
      </c>
      <c r="BZ227" s="5">
        <v>0.69620000000000004</v>
      </c>
      <c r="CA227" s="5">
        <v>0.23400000000000001</v>
      </c>
      <c r="CB227" s="5">
        <v>0.96379999999999999</v>
      </c>
      <c r="CC227" s="5">
        <v>8.0999999999999996E-3</v>
      </c>
      <c r="CD227" s="4">
        <v>0.63360000000000005</v>
      </c>
      <c r="CE227" s="4">
        <v>0.71120000000000005</v>
      </c>
      <c r="CF227" s="4">
        <v>0.2301</v>
      </c>
      <c r="CG227" s="4">
        <v>0.94869999999999999</v>
      </c>
      <c r="CH227" s="4">
        <v>4.8999999999999998E-3</v>
      </c>
      <c r="CI227" s="5">
        <v>0.64770000000000005</v>
      </c>
      <c r="CJ227" s="5">
        <v>0.74739999999999995</v>
      </c>
      <c r="CK227" s="5">
        <v>0.2147</v>
      </c>
      <c r="CL227" s="5">
        <v>0.91800000000000004</v>
      </c>
      <c r="CM227" s="5">
        <v>4.4000000000000003E-3</v>
      </c>
      <c r="CN227" s="4">
        <v>0.7046</v>
      </c>
      <c r="CO227" s="4">
        <v>0.88739999999999997</v>
      </c>
      <c r="CP227" s="4">
        <v>0.15909999999999999</v>
      </c>
      <c r="CQ227" s="4">
        <v>0.80389999999999995</v>
      </c>
      <c r="CR227" s="4">
        <v>1.6999999999999999E-3</v>
      </c>
      <c r="CS227" s="5">
        <v>0.62670000000000003</v>
      </c>
      <c r="CT227" s="5">
        <v>0.69120000000000004</v>
      </c>
      <c r="CU227" s="5">
        <v>0.21920000000000001</v>
      </c>
      <c r="CV227" s="5">
        <v>0.9738</v>
      </c>
      <c r="CW227" s="5">
        <v>9.7000000000000003E-3</v>
      </c>
      <c r="CX227" s="4">
        <v>0.62849999999999995</v>
      </c>
      <c r="CY227" s="4">
        <v>0.69720000000000004</v>
      </c>
      <c r="CZ227" s="4">
        <v>0.23139999999999999</v>
      </c>
      <c r="DA227" s="4">
        <v>0.96350000000000002</v>
      </c>
      <c r="DB227" s="4">
        <v>9.2999999999999992E-3</v>
      </c>
      <c r="DC227" s="5">
        <v>0.63290000000000002</v>
      </c>
      <c r="DD227" s="5">
        <v>0.70920000000000005</v>
      </c>
      <c r="DE227" s="5">
        <v>0.23669999999999999</v>
      </c>
      <c r="DF227" s="5">
        <v>0.94699999999999995</v>
      </c>
      <c r="DG227" s="5">
        <v>1.0500000000000001E-2</v>
      </c>
      <c r="DH227" s="4">
        <v>0.64780000000000004</v>
      </c>
      <c r="DI227" s="4">
        <v>0.74750000000000005</v>
      </c>
      <c r="DJ227" s="4">
        <v>0.2147</v>
      </c>
      <c r="DK227" s="4">
        <v>0.91779999999999995</v>
      </c>
      <c r="DL227" s="4">
        <v>5.3E-3</v>
      </c>
      <c r="DM227" s="5">
        <v>0.70130000000000003</v>
      </c>
      <c r="DN227" s="5">
        <v>0.88149999999999995</v>
      </c>
      <c r="DO227" s="5">
        <v>0.158</v>
      </c>
      <c r="DP227" s="5">
        <v>0.80500000000000005</v>
      </c>
      <c r="DQ227" s="5">
        <v>8.0000000000000004E-4</v>
      </c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>
        <v>0.6482</v>
      </c>
      <c r="EH227" s="5">
        <v>0.74739999999999995</v>
      </c>
      <c r="EI227" s="5">
        <v>0.2132</v>
      </c>
      <c r="EJ227" s="5">
        <v>0.91779999999999995</v>
      </c>
      <c r="EK227" s="5">
        <v>3.7000000000000002E-3</v>
      </c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>
        <v>0.64810000000000001</v>
      </c>
      <c r="FG227" s="4">
        <v>0.74729999999999996</v>
      </c>
      <c r="FH227" s="4">
        <v>0.21240000000000001</v>
      </c>
      <c r="FI227" s="4">
        <v>0.91859999999999997</v>
      </c>
      <c r="FJ227" s="4">
        <v>2.3E-3</v>
      </c>
      <c r="FK227" s="5"/>
      <c r="FL227" s="5"/>
      <c r="FM227" s="5"/>
      <c r="FN227" s="5"/>
      <c r="FO227" s="5"/>
      <c r="FP227" s="4">
        <f t="shared" si="82"/>
        <v>0.64451785714285692</v>
      </c>
      <c r="FQ227" s="4">
        <f t="shared" si="83"/>
        <v>0.73861071428571423</v>
      </c>
      <c r="FR227" s="4">
        <f t="shared" si="84"/>
        <v>0.21506071428571424</v>
      </c>
      <c r="FS227" s="4">
        <f t="shared" si="85"/>
        <v>0.92561071428571429</v>
      </c>
      <c r="FT227" s="4">
        <f t="shared" si="86"/>
        <v>6.5785714285714284E-3</v>
      </c>
      <c r="FU227" s="1" t="e" cm="1">
        <f t="array" aca="1" ref="FU227" ca="1">CONCATENATE(INDIRECT(ADDRESS(1,MATCH(_xlfn.MINIFS(B227:FO227,metrics.est,"MAE"),B227:FO227,0)+1)), ", ", INDIRECT(ADDRESS(2,MATCH(_xlfn.MINIFS(B227:FO227,metrics.est,"MAE"),B227:FO227,0)+1)))</f>
        <v>#NAME?</v>
      </c>
      <c r="FV227" s="1" t="e" cm="1">
        <f t="array" aca="1" ref="FV227" ca="1">CONCATENATE(INDIRECT(ADDRESS(1,MATCH(_xlfn.MINIFS(B227:FO227,metrics.est,"MSE"),B227:FO227,0)+1)), ", ", INDIRECT(ADDRESS(2,MATCH(_xlfn.MINIFS(B227:FO227,metrics.est,"MSE"),B227:FO227,0)+1)))</f>
        <v>#NAME?</v>
      </c>
      <c r="FW227" s="1" t="e" cm="1">
        <f t="array" aca="1" ref="FW227" ca="1">CONCATENATE(INDIRECT(ADDRESS(1,MATCH(_xlfn.MAXIFS(B227:FO227,metrics.est,"R"),B227:FO227,0)+1)), ", ", INDIRECT(ADDRESS(2,MATCH(_xlfn.MAXIFS(B227:FO227,metrics.est,"R"),B227:FO227,0)+1)))</f>
        <v>#NAME?</v>
      </c>
      <c r="FX227" s="1" t="e" cm="1">
        <f t="array" aca="1" ref="FX227" ca="1">CONCATENATE(INDIRECT(ADDRESS(1,MATCH(_xlfn.MAXIFS(B227:FO227,metrics.est,"Coverage"),B227:FO227,0)+1)), ", ", INDIRECT(ADDRESS(2,MATCH(_xlfn.MAXIFS(B227:FO227,metrics.est,"Coverage"),B227:FO227,0)+1)))</f>
        <v>#NAME?</v>
      </c>
      <c r="FY227" s="1" t="e" cm="1">
        <f t="array" aca="1" ref="FY227" ca="1">CONCATENATE(INDIRECT(ADDRESS(1,MATCH(_xlfn.MINIFS(B227:FO227,metrics.est,"Time"),B227:FO227,0)+1)), ", ", INDIRECT(ADDRESS(2,MATCH(_xlfn.MINIFS(B227:FO227,metrics.est,"Time"),B227:FO227,0)+1)))</f>
        <v>#NAME?</v>
      </c>
    </row>
    <row r="228" spans="1:181" x14ac:dyDescent="0.3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>
        <v>0.72370000000000001</v>
      </c>
      <c r="BP228" s="5">
        <v>0.89870000000000005</v>
      </c>
      <c r="BQ228" s="5">
        <v>7.2700000000000001E-2</v>
      </c>
      <c r="BR228" s="5">
        <v>0.70820000000000005</v>
      </c>
      <c r="BS228" s="5">
        <v>4.1999999999999997E-3</v>
      </c>
      <c r="BT228" s="4">
        <v>0.61550000000000005</v>
      </c>
      <c r="BU228" s="4">
        <v>0.65839999999999999</v>
      </c>
      <c r="BV228" s="4">
        <v>0.18840000000000001</v>
      </c>
      <c r="BW228" s="4">
        <v>0.89970000000000006</v>
      </c>
      <c r="BX228" s="4">
        <v>2.5600000000000001E-2</v>
      </c>
      <c r="BY228" s="5">
        <v>0.61799999999999999</v>
      </c>
      <c r="BZ228" s="5">
        <v>0.66180000000000005</v>
      </c>
      <c r="CA228" s="5">
        <v>0.1981</v>
      </c>
      <c r="CB228" s="5">
        <v>0.88270000000000004</v>
      </c>
      <c r="CC228" s="5">
        <v>1.7299999999999999E-2</v>
      </c>
      <c r="CD228" s="4">
        <v>0.62370000000000003</v>
      </c>
      <c r="CE228" s="4">
        <v>0.66900000000000004</v>
      </c>
      <c r="CF228" s="4">
        <v>0.1767</v>
      </c>
      <c r="CG228" s="4">
        <v>0.86140000000000005</v>
      </c>
      <c r="CH228" s="4">
        <v>1.18E-2</v>
      </c>
      <c r="CI228" s="5">
        <v>0.64139999999999997</v>
      </c>
      <c r="CJ228" s="5">
        <v>0.70489999999999997</v>
      </c>
      <c r="CK228" s="5">
        <v>0.1404</v>
      </c>
      <c r="CL228" s="5">
        <v>0.82599999999999996</v>
      </c>
      <c r="CM228" s="5">
        <v>8.0000000000000002E-3</v>
      </c>
      <c r="CN228" s="4">
        <v>0.72789999999999999</v>
      </c>
      <c r="CO228" s="4">
        <v>0.90590000000000004</v>
      </c>
      <c r="CP228" s="4">
        <v>7.2099999999999997E-2</v>
      </c>
      <c r="CQ228" s="4">
        <v>0.70920000000000005</v>
      </c>
      <c r="CR228" s="4">
        <v>3.8E-3</v>
      </c>
      <c r="CS228" s="5">
        <v>0.61829999999999996</v>
      </c>
      <c r="CT228" s="5">
        <v>0.66069999999999995</v>
      </c>
      <c r="CU228" s="5">
        <v>0.1951</v>
      </c>
      <c r="CV228" s="5">
        <v>0.89759999999999995</v>
      </c>
      <c r="CW228" s="5">
        <v>2.81E-2</v>
      </c>
      <c r="CX228" s="4">
        <v>0.61880000000000002</v>
      </c>
      <c r="CY228" s="4">
        <v>0.66049999999999998</v>
      </c>
      <c r="CZ228" s="4">
        <v>0.1951</v>
      </c>
      <c r="DA228" s="4">
        <v>0.88280000000000003</v>
      </c>
      <c r="DB228" s="4">
        <v>1.84E-2</v>
      </c>
      <c r="DC228" s="5">
        <v>0.62370000000000003</v>
      </c>
      <c r="DD228" s="5">
        <v>0.66879999999999995</v>
      </c>
      <c r="DE228" s="5">
        <v>0.18240000000000001</v>
      </c>
      <c r="DF228" s="5">
        <v>0.86019999999999996</v>
      </c>
      <c r="DG228" s="5">
        <v>2.06E-2</v>
      </c>
      <c r="DH228" s="4">
        <v>0.64149999999999996</v>
      </c>
      <c r="DI228" s="4">
        <v>0.70669999999999999</v>
      </c>
      <c r="DJ228" s="4">
        <v>0.14050000000000001</v>
      </c>
      <c r="DK228" s="4">
        <v>0.82609999999999995</v>
      </c>
      <c r="DL228" s="4">
        <v>9.1999999999999998E-3</v>
      </c>
      <c r="DM228" s="5">
        <v>0.7258</v>
      </c>
      <c r="DN228" s="5">
        <v>0.90310000000000001</v>
      </c>
      <c r="DO228" s="5">
        <v>7.0000000000000007E-2</v>
      </c>
      <c r="DP228" s="5">
        <v>0.70920000000000005</v>
      </c>
      <c r="DQ228" s="5">
        <v>1.6000000000000001E-3</v>
      </c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>
        <v>0.6411</v>
      </c>
      <c r="EH228" s="5">
        <v>0.70430000000000004</v>
      </c>
      <c r="EI228" s="5">
        <v>0.14180000000000001</v>
      </c>
      <c r="EJ228" s="5">
        <v>0.82620000000000005</v>
      </c>
      <c r="EK228" s="5">
        <v>8.3999999999999995E-3</v>
      </c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>
        <v>0.64159999999999995</v>
      </c>
      <c r="FG228" s="4">
        <v>0.70469999999999999</v>
      </c>
      <c r="FH228" s="4">
        <v>0.1396</v>
      </c>
      <c r="FI228" s="4">
        <v>0.82679999999999998</v>
      </c>
      <c r="FJ228" s="4">
        <v>4.5999999999999999E-3</v>
      </c>
      <c r="FK228" s="5"/>
      <c r="FL228" s="5"/>
      <c r="FM228" s="5"/>
      <c r="FN228" s="5"/>
      <c r="FO228" s="5"/>
      <c r="FP228" s="4">
        <f t="shared" si="82"/>
        <v>0.64150357142857151</v>
      </c>
      <c r="FQ228" s="4">
        <f t="shared" si="83"/>
        <v>0.70985000000000009</v>
      </c>
      <c r="FR228" s="4">
        <f t="shared" si="84"/>
        <v>0.15921785714285713</v>
      </c>
      <c r="FS228" s="4">
        <f t="shared" si="85"/>
        <v>0.83913214285714266</v>
      </c>
      <c r="FT228" s="4">
        <f t="shared" si="86"/>
        <v>1.4332142857142861E-2</v>
      </c>
      <c r="FU228" s="1" t="e" cm="1">
        <f t="array" aca="1" ref="FU228" ca="1">CONCATENATE(INDIRECT(ADDRESS(1,MATCH(_xlfn.MINIFS(B228:FO228,metrics.est,"MAE"),B228:FO228,0)+1)), ", ", INDIRECT(ADDRESS(2,MATCH(_xlfn.MINIFS(B228:FO228,metrics.est,"MAE"),B228:FO228,0)+1)))</f>
        <v>#NAME?</v>
      </c>
      <c r="FV228" s="1" t="e" cm="1">
        <f t="array" aca="1" ref="FV228" ca="1">CONCATENATE(INDIRECT(ADDRESS(1,MATCH(_xlfn.MINIFS(B228:FO228,metrics.est,"MSE"),B228:FO228,0)+1)), ", ", INDIRECT(ADDRESS(2,MATCH(_xlfn.MINIFS(B228:FO228,metrics.est,"MSE"),B228:FO228,0)+1)))</f>
        <v>#NAME?</v>
      </c>
      <c r="FW228" s="1" t="e" cm="1">
        <f t="array" aca="1" ref="FW228" ca="1">CONCATENATE(INDIRECT(ADDRESS(1,MATCH(_xlfn.MAXIFS(B228:FO228,metrics.est,"R"),B228:FO228,0)+1)), ", ", INDIRECT(ADDRESS(2,MATCH(_xlfn.MAXIFS(B228:FO228,metrics.est,"R"),B228:FO228,0)+1)))</f>
        <v>#NAME?</v>
      </c>
      <c r="FX228" s="1" t="e" cm="1">
        <f t="array" aca="1" ref="FX228" ca="1">CONCATENATE(INDIRECT(ADDRESS(1,MATCH(_xlfn.MAXIFS(B228:FO228,metrics.est,"Coverage"),B228:FO228,0)+1)), ", ", INDIRECT(ADDRESS(2,MATCH(_xlfn.MAXIFS(B228:FO228,metrics.est,"Coverage"),B228:FO228,0)+1)))</f>
        <v>#NAME?</v>
      </c>
      <c r="FY228" s="1" t="e" cm="1">
        <f t="array" aca="1" ref="FY228" ca="1">CONCATENATE(INDIRECT(ADDRESS(1,MATCH(_xlfn.MINIFS(B228:FO228,metrics.est,"Time"),B228:FO228,0)+1)), ", ", INDIRECT(ADDRESS(2,MATCH(_xlfn.MINIFS(B228:FO228,metrics.est,"Time"),B228:FO228,0)+1)))</f>
        <v>#NAME?</v>
      </c>
    </row>
    <row r="229" spans="1:181" x14ac:dyDescent="0.3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>
        <v>0.70779999999999998</v>
      </c>
      <c r="BP229" s="5">
        <v>0.85880000000000001</v>
      </c>
      <c r="BQ229" s="5">
        <v>8.0699999999999994E-2</v>
      </c>
      <c r="BR229" s="5">
        <v>0.71889999999999998</v>
      </c>
      <c r="BS229" s="5">
        <v>3.7000000000000002E-3</v>
      </c>
      <c r="BT229" s="4">
        <v>0.61319999999999997</v>
      </c>
      <c r="BU229" s="4">
        <v>0.65920000000000001</v>
      </c>
      <c r="BV229" s="4">
        <v>0.20300000000000001</v>
      </c>
      <c r="BW229" s="4">
        <v>0.91310000000000002</v>
      </c>
      <c r="BX229" s="4">
        <v>1.9800000000000002E-2</v>
      </c>
      <c r="BY229" s="5">
        <v>0.61460000000000004</v>
      </c>
      <c r="BZ229" s="5">
        <v>0.6593</v>
      </c>
      <c r="CA229" s="5">
        <v>0.2104</v>
      </c>
      <c r="CB229" s="5">
        <v>0.89449999999999996</v>
      </c>
      <c r="CC229" s="5">
        <v>1.35E-2</v>
      </c>
      <c r="CD229" s="4">
        <v>0.62060000000000004</v>
      </c>
      <c r="CE229" s="4">
        <v>0.66500000000000004</v>
      </c>
      <c r="CF229" s="4">
        <v>0.191</v>
      </c>
      <c r="CG229" s="4">
        <v>0.87309999999999999</v>
      </c>
      <c r="CH229" s="4">
        <v>9.4000000000000004E-3</v>
      </c>
      <c r="CI229" s="5">
        <v>0.63419999999999999</v>
      </c>
      <c r="CJ229" s="5">
        <v>0.69159999999999999</v>
      </c>
      <c r="CK229" s="5">
        <v>0.16520000000000001</v>
      </c>
      <c r="CL229" s="5">
        <v>0.83620000000000005</v>
      </c>
      <c r="CM229" s="5">
        <v>6.6E-3</v>
      </c>
      <c r="CN229" s="4">
        <v>0.71079999999999999</v>
      </c>
      <c r="CO229" s="4">
        <v>0.86370000000000002</v>
      </c>
      <c r="CP229" s="4">
        <v>8.6400000000000005E-2</v>
      </c>
      <c r="CQ229" s="4">
        <v>0.7198</v>
      </c>
      <c r="CR229" s="4">
        <v>3.8E-3</v>
      </c>
      <c r="CS229" s="5">
        <v>0.61680000000000001</v>
      </c>
      <c r="CT229" s="5">
        <v>0.66279999999999994</v>
      </c>
      <c r="CU229" s="5">
        <v>0.1961</v>
      </c>
      <c r="CV229" s="5">
        <v>0.90969999999999995</v>
      </c>
      <c r="CW229" s="5">
        <v>2.1899999999999999E-2</v>
      </c>
      <c r="CX229" s="4">
        <v>0.61560000000000004</v>
      </c>
      <c r="CY229" s="4">
        <v>0.65659999999999996</v>
      </c>
      <c r="CZ229" s="4">
        <v>0.21060000000000001</v>
      </c>
      <c r="DA229" s="4">
        <v>0.89480000000000004</v>
      </c>
      <c r="DB229" s="4">
        <v>1.4500000000000001E-2</v>
      </c>
      <c r="DC229" s="5">
        <v>0.62070000000000003</v>
      </c>
      <c r="DD229" s="5">
        <v>0.66590000000000005</v>
      </c>
      <c r="DE229" s="5">
        <v>0.19620000000000001</v>
      </c>
      <c r="DF229" s="5">
        <v>0.87180000000000002</v>
      </c>
      <c r="DG229" s="5">
        <v>1.5800000000000002E-2</v>
      </c>
      <c r="DH229" s="4">
        <v>0.63439999999999996</v>
      </c>
      <c r="DI229" s="4">
        <v>0.69420000000000004</v>
      </c>
      <c r="DJ229" s="4">
        <v>0.161</v>
      </c>
      <c r="DK229" s="4">
        <v>0.83550000000000002</v>
      </c>
      <c r="DL229" s="4">
        <v>8.0000000000000002E-3</v>
      </c>
      <c r="DM229" s="5">
        <v>0.70889999999999997</v>
      </c>
      <c r="DN229" s="5">
        <v>0.86129999999999995</v>
      </c>
      <c r="DO229" s="5">
        <v>8.1299999999999997E-2</v>
      </c>
      <c r="DP229" s="5">
        <v>0.71950000000000003</v>
      </c>
      <c r="DQ229" s="5">
        <v>1.5E-3</v>
      </c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>
        <v>0.63429999999999997</v>
      </c>
      <c r="EH229" s="5">
        <v>0.69169999999999998</v>
      </c>
      <c r="EI229" s="5">
        <v>0.16300000000000001</v>
      </c>
      <c r="EJ229" s="5">
        <v>0.8357</v>
      </c>
      <c r="EK229" s="5">
        <v>7.1999999999999998E-3</v>
      </c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>
        <v>0.63449999999999995</v>
      </c>
      <c r="FG229" s="4">
        <v>0.69199999999999995</v>
      </c>
      <c r="FH229" s="4">
        <v>0.16250000000000001</v>
      </c>
      <c r="FI229" s="4">
        <v>0.83640000000000003</v>
      </c>
      <c r="FJ229" s="4">
        <v>3.8E-3</v>
      </c>
      <c r="FK229" s="5"/>
      <c r="FL229" s="5"/>
      <c r="FM229" s="5"/>
      <c r="FN229" s="5"/>
      <c r="FO229" s="5"/>
      <c r="FP229" s="4">
        <f t="shared" ref="FP229" si="87">AVERAGEIFS(B229:FO229,metrics.est,"MAE")</f>
        <v>0.63539642857142853</v>
      </c>
      <c r="FQ229" s="4">
        <f t="shared" ref="FQ229" si="88">AVERAGEIFS(B229:FO229,metrics.est,"MSE")</f>
        <v>0.69873928571428567</v>
      </c>
      <c r="FR229" s="4">
        <f t="shared" ref="FR229" si="89">AVERAGEIFS(B229:FO229,metrics.est,"R")</f>
        <v>0.1741678571428571</v>
      </c>
      <c r="FS229" s="4">
        <f t="shared" ref="FS229" si="90">AVERAGEIFS(B229:FO229,metrics.est,"Coverage")</f>
        <v>0.85007857142857157</v>
      </c>
      <c r="FT229" s="4">
        <f t="shared" ref="FT229" si="91">AVERAGEIFS(B229:FO229,metrics.est,"Time")</f>
        <v>1.1560714285714285E-2</v>
      </c>
      <c r="FU229" s="1" t="e" cm="1">
        <f t="array" aca="1" ref="FU229" ca="1">CONCATENATE(INDIRECT(ADDRESS(1,MATCH(_xlfn.MINIFS(B229:FO229,metrics.est,"MAE"),B229:FO229,0)+1)), ", ", INDIRECT(ADDRESS(2,MATCH(_xlfn.MINIFS(B229:FO229,metrics.est,"MAE"),B229:FO229,0)+1)))</f>
        <v>#NAME?</v>
      </c>
      <c r="FV229" s="1" t="e" cm="1">
        <f t="array" aca="1" ref="FV229" ca="1">CONCATENATE(INDIRECT(ADDRESS(1,MATCH(_xlfn.MINIFS(B229:FO229,metrics.est,"MSE"),B229:FO229,0)+1)), ", ", INDIRECT(ADDRESS(2,MATCH(_xlfn.MINIFS(B229:FO229,metrics.est,"MSE"),B229:FO229,0)+1)))</f>
        <v>#NAME?</v>
      </c>
      <c r="FW229" s="1" t="e" cm="1">
        <f t="array" aca="1" ref="FW229" ca="1">CONCATENATE(INDIRECT(ADDRESS(1,MATCH(_xlfn.MAXIFS(B229:FO229,metrics.est,"R"),B229:FO229,0)+1)), ", ", INDIRECT(ADDRESS(2,MATCH(_xlfn.MAXIFS(B229:FO229,metrics.est,"R"),B229:FO229,0)+1)))</f>
        <v>#NAME?</v>
      </c>
      <c r="FX229" s="1" t="e" cm="1">
        <f t="array" aca="1" ref="FX229" ca="1">CONCATENATE(INDIRECT(ADDRESS(1,MATCH(_xlfn.MAXIFS(B229:FO229,metrics.est,"Coverage"),B229:FO229,0)+1)), ", ", INDIRECT(ADDRESS(2,MATCH(_xlfn.MAXIFS(B229:FO229,metrics.est,"Coverage"),B229:FO229,0)+1)))</f>
        <v>#NAME?</v>
      </c>
      <c r="FY229" s="1" t="e" cm="1">
        <f t="array" aca="1" ref="FY229" ca="1">CONCATENATE(INDIRECT(ADDRESS(1,MATCH(_xlfn.MINIFS(B229:FO229,metrics.est,"Time"),B229:FO229,0)+1)), ", ", INDIRECT(ADDRESS(2,MATCH(_xlfn.MINIFS(B229:FO229,metrics.est,"Time"),B229:FO229,0)+1)))</f>
        <v>#NAME?</v>
      </c>
    </row>
    <row r="230" spans="1:181" x14ac:dyDescent="0.3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>
        <v>0.73650000000000004</v>
      </c>
      <c r="BP230" s="5">
        <v>0.92169999999999996</v>
      </c>
      <c r="BQ230" s="5">
        <v>0.1017</v>
      </c>
      <c r="BR230" s="5">
        <v>0.7218</v>
      </c>
      <c r="BS230" s="5">
        <v>1.6000000000000001E-3</v>
      </c>
      <c r="BT230" s="4">
        <v>0.60060000000000002</v>
      </c>
      <c r="BU230" s="4">
        <v>0.62939999999999996</v>
      </c>
      <c r="BV230" s="4">
        <v>0.2422</v>
      </c>
      <c r="BW230" s="4">
        <v>0.93430000000000002</v>
      </c>
      <c r="BX230" s="4">
        <v>5.7999999999999996E-3</v>
      </c>
      <c r="BY230" s="5">
        <v>0.60519999999999996</v>
      </c>
      <c r="BZ230" s="5">
        <v>0.64429999999999998</v>
      </c>
      <c r="CA230" s="5">
        <v>0.25440000000000002</v>
      </c>
      <c r="CB230" s="5">
        <v>0.91849999999999998</v>
      </c>
      <c r="CC230" s="5">
        <v>6.8999999999999999E-3</v>
      </c>
      <c r="CD230" s="4">
        <v>0.61299999999999999</v>
      </c>
      <c r="CE230" s="4">
        <v>0.65810000000000002</v>
      </c>
      <c r="CF230" s="4">
        <v>0.2384</v>
      </c>
      <c r="CG230" s="4">
        <v>0.89959999999999996</v>
      </c>
      <c r="CH230" s="4">
        <v>5.1000000000000004E-3</v>
      </c>
      <c r="CI230" s="5">
        <v>0.629</v>
      </c>
      <c r="CJ230" s="5">
        <v>0.69210000000000005</v>
      </c>
      <c r="CK230" s="5">
        <v>0.2082</v>
      </c>
      <c r="CL230" s="5">
        <v>0.85840000000000005</v>
      </c>
      <c r="CM230" s="5">
        <v>3.8E-3</v>
      </c>
      <c r="CN230" s="4">
        <v>0.73929999999999996</v>
      </c>
      <c r="CO230" s="4">
        <v>0.92669999999999997</v>
      </c>
      <c r="CP230" s="4">
        <v>0.11210000000000001</v>
      </c>
      <c r="CQ230" s="4">
        <v>0.72240000000000004</v>
      </c>
      <c r="CR230" s="4">
        <v>2E-3</v>
      </c>
      <c r="CS230" s="5">
        <v>0.60440000000000005</v>
      </c>
      <c r="CT230" s="5">
        <v>0.63680000000000003</v>
      </c>
      <c r="CU230" s="5">
        <v>0.23849999999999999</v>
      </c>
      <c r="CV230" s="5">
        <v>0.93049999999999999</v>
      </c>
      <c r="CW230" s="5">
        <v>6.7999999999999996E-3</v>
      </c>
      <c r="CX230" s="4">
        <v>0.60829999999999995</v>
      </c>
      <c r="CY230" s="4">
        <v>0.64570000000000005</v>
      </c>
      <c r="CZ230" s="4">
        <v>0.25309999999999999</v>
      </c>
      <c r="DA230" s="4">
        <v>0.91779999999999995</v>
      </c>
      <c r="DB230" s="4">
        <v>8.0999999999999996E-3</v>
      </c>
      <c r="DC230" s="5">
        <v>0.61209999999999998</v>
      </c>
      <c r="DD230" s="5">
        <v>0.65590000000000004</v>
      </c>
      <c r="DE230" s="5">
        <v>0.24560000000000001</v>
      </c>
      <c r="DF230" s="5">
        <v>0.89859999999999995</v>
      </c>
      <c r="DG230" s="5">
        <v>1.0200000000000001E-2</v>
      </c>
      <c r="DH230" s="4">
        <v>0.62870000000000004</v>
      </c>
      <c r="DI230" s="4">
        <v>0.69210000000000005</v>
      </c>
      <c r="DJ230" s="4">
        <v>0.20200000000000001</v>
      </c>
      <c r="DK230" s="4">
        <v>0.85680000000000001</v>
      </c>
      <c r="DL230" s="4">
        <v>5.7000000000000002E-3</v>
      </c>
      <c r="DM230" s="5">
        <v>0.73599999999999999</v>
      </c>
      <c r="DN230" s="5">
        <v>0.9204</v>
      </c>
      <c r="DO230" s="5">
        <v>0.1075</v>
      </c>
      <c r="DP230" s="5">
        <v>0.7228</v>
      </c>
      <c r="DQ230" s="5">
        <v>8.9999999999999998E-4</v>
      </c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13"/>
      <c r="EH230" s="13"/>
      <c r="EI230" s="13"/>
      <c r="EJ230" s="13"/>
      <c r="EK230" s="13"/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>
        <v>0.62949999999999995</v>
      </c>
      <c r="FG230" s="4">
        <v>0.69289999999999996</v>
      </c>
      <c r="FH230" s="4">
        <v>0.2031</v>
      </c>
      <c r="FI230" s="4">
        <v>0.85770000000000002</v>
      </c>
      <c r="FJ230" s="4">
        <v>2.5000000000000001E-3</v>
      </c>
      <c r="FK230" s="5"/>
      <c r="FL230" s="5"/>
      <c r="FM230" s="5"/>
      <c r="FN230" s="5"/>
      <c r="FO230" s="5"/>
      <c r="FP230" s="4">
        <f t="shared" si="82"/>
        <v>0.63325185185185184</v>
      </c>
      <c r="FQ230" s="4">
        <f t="shared" si="83"/>
        <v>0.70042222222222228</v>
      </c>
      <c r="FR230" s="4">
        <f t="shared" si="84"/>
        <v>0.21469629629629627</v>
      </c>
      <c r="FS230" s="4">
        <f t="shared" si="85"/>
        <v>0.87056296296296287</v>
      </c>
      <c r="FT230" s="4">
        <f t="shared" si="86"/>
        <v>6.0407407407407424E-3</v>
      </c>
      <c r="FU230" s="1" t="e" cm="1">
        <f t="array" aca="1" ref="FU230" ca="1">CONCATENATE(INDIRECT(ADDRESS(1,MATCH(_xlfn.MINIFS(B230:FO230,metrics.est,"MAE"),B230:FO230,0)+1)), ", ", INDIRECT(ADDRESS(2,MATCH(_xlfn.MINIFS(B230:FO230,metrics.est,"MAE"),B230:FO230,0)+1)))</f>
        <v>#NAME?</v>
      </c>
      <c r="FV230" s="1" t="e" cm="1">
        <f t="array" aca="1" ref="FV230" ca="1">CONCATENATE(INDIRECT(ADDRESS(1,MATCH(_xlfn.MINIFS(B230:FO230,metrics.est,"MSE"),B230:FO230,0)+1)), ", ", INDIRECT(ADDRESS(2,MATCH(_xlfn.MINIFS(B230:FO230,metrics.est,"MSE"),B230:FO230,0)+1)))</f>
        <v>#NAME?</v>
      </c>
      <c r="FW230" s="1" t="e" cm="1">
        <f t="array" aca="1" ref="FW230" ca="1">CONCATENATE(INDIRECT(ADDRESS(1,MATCH(_xlfn.MAXIFS(B230:FO230,metrics.est,"R"),B230:FO230,0)+1)), ", ", INDIRECT(ADDRESS(2,MATCH(_xlfn.MAXIFS(B230:FO230,metrics.est,"R"),B230:FO230,0)+1)))</f>
        <v>#NAME?</v>
      </c>
      <c r="FX230" s="1" t="e" cm="1">
        <f t="array" aca="1" ref="FX230" ca="1">CONCATENATE(INDIRECT(ADDRESS(1,MATCH(_xlfn.MAXIFS(B230:FO230,metrics.est,"Coverage"),B230:FO230,0)+1)), ", ", INDIRECT(ADDRESS(2,MATCH(_xlfn.MAXIFS(B230:FO230,metrics.est,"Coverage"),B230:FO230,0)+1)))</f>
        <v>#NAME?</v>
      </c>
      <c r="FY230" s="1" t="e" cm="1">
        <f t="array" aca="1" ref="FY230" ca="1">CONCATENATE(INDIRECT(ADDRESS(1,MATCH(_xlfn.MINIFS(B230:FO230,metrics.est,"Time"),B230:FO230,0)+1)), ", ", INDIRECT(ADDRESS(2,MATCH(_xlfn.MINIFS(B230:FO230,metrics.est,"Time"),B230:FO230,0)+1)))</f>
        <v>#NAME?</v>
      </c>
    </row>
    <row r="231" spans="1:181" x14ac:dyDescent="0.3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>
        <v>0.73829999999999996</v>
      </c>
      <c r="BP231" s="5">
        <v>0.93379999999999996</v>
      </c>
      <c r="BQ231" s="5">
        <v>6.93E-2</v>
      </c>
      <c r="BR231" s="5">
        <v>0.71950000000000003</v>
      </c>
      <c r="BS231" s="5">
        <v>3.5999999999999999E-3</v>
      </c>
      <c r="BT231" s="4">
        <v>0.61870000000000003</v>
      </c>
      <c r="BU231" s="4">
        <v>0.66600000000000004</v>
      </c>
      <c r="BV231" s="4">
        <v>0.1731</v>
      </c>
      <c r="BW231" s="4">
        <v>0.89610000000000001</v>
      </c>
      <c r="BX231" s="4">
        <v>2.1700000000000001E-2</v>
      </c>
      <c r="BY231" s="5">
        <v>0.61970000000000003</v>
      </c>
      <c r="BZ231" s="5">
        <v>0.66710000000000003</v>
      </c>
      <c r="CA231" s="5">
        <v>0.18970000000000001</v>
      </c>
      <c r="CB231" s="5">
        <v>0.87790000000000001</v>
      </c>
      <c r="CC231" s="5">
        <v>1.4999999999999999E-2</v>
      </c>
      <c r="CD231" s="4">
        <v>0.62460000000000004</v>
      </c>
      <c r="CE231" s="4">
        <v>0.6704</v>
      </c>
      <c r="CF231" s="4">
        <v>0.1691</v>
      </c>
      <c r="CG231" s="4">
        <v>0.85509999999999997</v>
      </c>
      <c r="CH231" s="4">
        <v>1.0800000000000001E-2</v>
      </c>
      <c r="CI231" s="5">
        <v>0.64570000000000005</v>
      </c>
      <c r="CJ231" s="5">
        <v>0.71250000000000002</v>
      </c>
      <c r="CK231" s="5">
        <v>0.1336</v>
      </c>
      <c r="CL231" s="5">
        <v>0.82140000000000002</v>
      </c>
      <c r="CM231" s="5">
        <v>7.7000000000000002E-3</v>
      </c>
      <c r="CN231" s="4">
        <v>0.74250000000000005</v>
      </c>
      <c r="CO231" s="4">
        <v>0.9415</v>
      </c>
      <c r="CP231" s="4">
        <v>6.9900000000000004E-2</v>
      </c>
      <c r="CQ231" s="4">
        <v>0.71940000000000004</v>
      </c>
      <c r="CR231" s="4">
        <v>4.4000000000000003E-3</v>
      </c>
      <c r="CS231" s="5">
        <v>0.62219999999999998</v>
      </c>
      <c r="CT231" s="5">
        <v>0.67030000000000001</v>
      </c>
      <c r="CU231" s="5">
        <v>0.1691</v>
      </c>
      <c r="CV231" s="5">
        <v>0.89290000000000003</v>
      </c>
      <c r="CW231" s="5">
        <v>2.1000000000000001E-2</v>
      </c>
      <c r="CX231" s="4">
        <v>0.62029999999999996</v>
      </c>
      <c r="CY231" s="4">
        <v>0.66469999999999996</v>
      </c>
      <c r="CZ231" s="4">
        <v>0.18679999999999999</v>
      </c>
      <c r="DA231" s="4">
        <v>0.87770000000000004</v>
      </c>
      <c r="DB231" s="4">
        <v>1.6299999999999999E-2</v>
      </c>
      <c r="DC231" s="5">
        <v>0.62450000000000006</v>
      </c>
      <c r="DD231" s="5">
        <v>0.67020000000000002</v>
      </c>
      <c r="DE231" s="5">
        <v>0.17299999999999999</v>
      </c>
      <c r="DF231" s="5">
        <v>0.85440000000000005</v>
      </c>
      <c r="DG231" s="5">
        <v>2.2200000000000001E-2</v>
      </c>
      <c r="DH231" s="4">
        <v>0.64490000000000003</v>
      </c>
      <c r="DI231" s="4">
        <v>0.71240000000000003</v>
      </c>
      <c r="DJ231" s="4">
        <v>0.13150000000000001</v>
      </c>
      <c r="DK231" s="4">
        <v>0.82089999999999996</v>
      </c>
      <c r="DL231" s="4">
        <v>7.1999999999999998E-3</v>
      </c>
      <c r="DM231" s="5">
        <v>0.7399</v>
      </c>
      <c r="DN231" s="5">
        <v>0.93779999999999997</v>
      </c>
      <c r="DO231" s="5">
        <v>6.7599999999999993E-2</v>
      </c>
      <c r="DP231" s="5">
        <v>0.72089999999999999</v>
      </c>
      <c r="DQ231" s="5">
        <v>1.8E-3</v>
      </c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13"/>
      <c r="EH231" s="13"/>
      <c r="EI231" s="13"/>
      <c r="EJ231" s="13"/>
      <c r="EK231" s="13"/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>
        <v>0.64549999999999996</v>
      </c>
      <c r="FG231" s="4">
        <v>0.7117</v>
      </c>
      <c r="FH231" s="4">
        <v>0.13159999999999999</v>
      </c>
      <c r="FI231" s="4">
        <v>0.82169999999999999</v>
      </c>
      <c r="FJ231" s="4">
        <v>4.7000000000000002E-3</v>
      </c>
      <c r="FK231" s="5"/>
      <c r="FL231" s="5"/>
      <c r="FM231" s="5"/>
      <c r="FN231" s="5"/>
      <c r="FO231" s="5"/>
      <c r="FP231" s="4">
        <f t="shared" si="82"/>
        <v>0.64578518518518513</v>
      </c>
      <c r="FQ231" s="4">
        <f t="shared" si="83"/>
        <v>0.71962222222222227</v>
      </c>
      <c r="FR231" s="4">
        <f t="shared" si="84"/>
        <v>0.15125185185185183</v>
      </c>
      <c r="FS231" s="4">
        <f t="shared" si="85"/>
        <v>0.83677407407407423</v>
      </c>
      <c r="FT231" s="4">
        <f t="shared" si="86"/>
        <v>1.3103703703703706E-2</v>
      </c>
      <c r="FU231" s="1" t="e" cm="1">
        <f t="array" aca="1" ref="FU231" ca="1">CONCATENATE(INDIRECT(ADDRESS(1,MATCH(_xlfn.MINIFS(B231:FO231,metrics.est,"MAE"),B231:FO231,0)+1)), ", ", INDIRECT(ADDRESS(2,MATCH(_xlfn.MINIFS(B231:FO231,metrics.est,"MAE"),B231:FO231,0)+1)))</f>
        <v>#NAME?</v>
      </c>
      <c r="FV231" s="1" t="e" cm="1">
        <f t="array" aca="1" ref="FV231" ca="1">CONCATENATE(INDIRECT(ADDRESS(1,MATCH(_xlfn.MINIFS(B231:FO231,metrics.est,"MSE"),B231:FO231,0)+1)), ", ", INDIRECT(ADDRESS(2,MATCH(_xlfn.MINIFS(B231:FO231,metrics.est,"MSE"),B231:FO231,0)+1)))</f>
        <v>#NAME?</v>
      </c>
      <c r="FW231" s="1" t="e" cm="1">
        <f t="array" aca="1" ref="FW231" ca="1">CONCATENATE(INDIRECT(ADDRESS(1,MATCH(_xlfn.MAXIFS(B231:FO231,metrics.est,"R"),B231:FO231,0)+1)), ", ", INDIRECT(ADDRESS(2,MATCH(_xlfn.MAXIFS(B231:FO231,metrics.est,"R"),B231:FO231,0)+1)))</f>
        <v>#NAME?</v>
      </c>
      <c r="FX231" s="1" t="e" cm="1">
        <f t="array" aca="1" ref="FX231" ca="1">CONCATENATE(INDIRECT(ADDRESS(1,MATCH(_xlfn.MAXIFS(B231:FO231,metrics.est,"Coverage"),B231:FO231,0)+1)), ", ", INDIRECT(ADDRESS(2,MATCH(_xlfn.MAXIFS(B231:FO231,metrics.est,"Coverage"),B231:FO231,0)+1)))</f>
        <v>#NAME?</v>
      </c>
      <c r="FY231" s="1" t="e" cm="1">
        <f t="array" aca="1" ref="FY231" ca="1">CONCATENATE(INDIRECT(ADDRESS(1,MATCH(_xlfn.MINIFS(B231:FO231,metrics.est,"Time"),B231:FO231,0)+1)), ", ", INDIRECT(ADDRESS(2,MATCH(_xlfn.MINIFS(B231:FO231,metrics.est,"Time"),B231:FO231,0)+1)))</f>
        <v>#NAME?</v>
      </c>
    </row>
    <row r="232" spans="1:181" x14ac:dyDescent="0.3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>
        <v>0.70779999999999998</v>
      </c>
      <c r="BP232" s="5">
        <v>0.85799999999999998</v>
      </c>
      <c r="BQ232" s="5">
        <v>8.2000000000000003E-2</v>
      </c>
      <c r="BR232" s="5">
        <v>0.71089999999999998</v>
      </c>
      <c r="BS232" s="5">
        <v>3.0000000000000001E-3</v>
      </c>
      <c r="BT232" s="4">
        <v>0.60950000000000004</v>
      </c>
      <c r="BU232" s="4">
        <v>0.64690000000000003</v>
      </c>
      <c r="BV232" s="4">
        <v>0.2087</v>
      </c>
      <c r="BW232" s="4">
        <v>0.89729999999999999</v>
      </c>
      <c r="BX232" s="4">
        <v>1.9900000000000001E-2</v>
      </c>
      <c r="BY232" s="5">
        <v>0.61160000000000003</v>
      </c>
      <c r="BZ232" s="5">
        <v>0.64790000000000003</v>
      </c>
      <c r="CA232" s="5">
        <v>0.2167</v>
      </c>
      <c r="CB232" s="5">
        <v>0.88129999999999997</v>
      </c>
      <c r="CC232" s="5">
        <v>1.35E-2</v>
      </c>
      <c r="CD232" s="4">
        <v>0.61709999999999998</v>
      </c>
      <c r="CE232" s="4">
        <v>0.65410000000000001</v>
      </c>
      <c r="CF232" s="4">
        <v>0.19819999999999999</v>
      </c>
      <c r="CG232" s="4">
        <v>0.86040000000000005</v>
      </c>
      <c r="CH232" s="4">
        <v>9.5999999999999992E-3</v>
      </c>
      <c r="CI232" s="5">
        <v>0.63329999999999997</v>
      </c>
      <c r="CJ232" s="5">
        <v>0.68579999999999997</v>
      </c>
      <c r="CK232" s="5">
        <v>0.16389999999999999</v>
      </c>
      <c r="CL232" s="5">
        <v>0.8256</v>
      </c>
      <c r="CM232" s="5">
        <v>6.6E-3</v>
      </c>
      <c r="CN232" s="4">
        <v>0.7107</v>
      </c>
      <c r="CO232" s="4">
        <v>0.8629</v>
      </c>
      <c r="CP232" s="4">
        <v>8.5099999999999995E-2</v>
      </c>
      <c r="CQ232" s="4">
        <v>0.71199999999999997</v>
      </c>
      <c r="CR232" s="4">
        <v>3.7000000000000002E-3</v>
      </c>
      <c r="CS232" s="5">
        <v>0.61219999999999997</v>
      </c>
      <c r="CT232" s="5">
        <v>0.64890000000000003</v>
      </c>
      <c r="CU232" s="5">
        <v>0.20630000000000001</v>
      </c>
      <c r="CV232" s="5">
        <v>0.89510000000000001</v>
      </c>
      <c r="CW232" s="5">
        <v>1.9400000000000001E-2</v>
      </c>
      <c r="CX232" s="4">
        <v>0.6119</v>
      </c>
      <c r="CY232" s="4">
        <v>0.64510000000000001</v>
      </c>
      <c r="CZ232" s="4">
        <v>0.21970000000000001</v>
      </c>
      <c r="DA232" s="4">
        <v>0.88060000000000005</v>
      </c>
      <c r="DB232" s="4">
        <v>1.47E-2</v>
      </c>
      <c r="DC232" s="5">
        <v>0.61709999999999998</v>
      </c>
      <c r="DD232" s="5">
        <v>0.65369999999999995</v>
      </c>
      <c r="DE232" s="5">
        <v>0.20330000000000001</v>
      </c>
      <c r="DF232" s="5">
        <v>0.85919999999999996</v>
      </c>
      <c r="DG232" s="5">
        <v>2.1399999999999999E-2</v>
      </c>
      <c r="DH232" s="4">
        <v>0.63429999999999997</v>
      </c>
      <c r="DI232" s="4">
        <v>0.68879999999999997</v>
      </c>
      <c r="DJ232" s="4">
        <v>0.1547</v>
      </c>
      <c r="DK232" s="4">
        <v>0.82530000000000003</v>
      </c>
      <c r="DL232" s="4">
        <v>7.1000000000000004E-3</v>
      </c>
      <c r="DM232" s="5">
        <v>0.70920000000000005</v>
      </c>
      <c r="DN232" s="5">
        <v>0.86129999999999995</v>
      </c>
      <c r="DO232" s="5">
        <v>8.1799999999999998E-2</v>
      </c>
      <c r="DP232" s="5">
        <v>0.71160000000000001</v>
      </c>
      <c r="DQ232" s="5">
        <v>1.5E-3</v>
      </c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13"/>
      <c r="EH232" s="13"/>
      <c r="EI232" s="13"/>
      <c r="EJ232" s="13"/>
      <c r="EK232" s="13"/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>
        <v>0.6341</v>
      </c>
      <c r="FG232" s="4">
        <v>0.68669999999999998</v>
      </c>
      <c r="FH232" s="4">
        <v>0.1593</v>
      </c>
      <c r="FI232" s="4">
        <v>0.82609999999999995</v>
      </c>
      <c r="FJ232" s="4">
        <v>3.8999999999999998E-3</v>
      </c>
      <c r="FK232" s="5"/>
      <c r="FL232" s="5"/>
      <c r="FM232" s="5"/>
      <c r="FN232" s="5"/>
      <c r="FO232" s="5"/>
      <c r="FP232" s="4">
        <f t="shared" si="82"/>
        <v>0.6332740740740741</v>
      </c>
      <c r="FQ232" s="4">
        <f t="shared" si="83"/>
        <v>0.69069629629629625</v>
      </c>
      <c r="FR232" s="4">
        <f t="shared" si="84"/>
        <v>0.17850740740740742</v>
      </c>
      <c r="FS232" s="4">
        <f t="shared" si="85"/>
        <v>0.83867777777777786</v>
      </c>
      <c r="FT232" s="4">
        <f t="shared" si="86"/>
        <v>1.1840740740740742E-2</v>
      </c>
      <c r="FU232" s="1" t="e" cm="1">
        <f t="array" aca="1" ref="FU232" ca="1">CONCATENATE(INDIRECT(ADDRESS(1,MATCH(_xlfn.MINIFS(B232:FO232,metrics.est,"MAE"),B232:FO232,0)+1)), ", ", INDIRECT(ADDRESS(2,MATCH(_xlfn.MINIFS(B232:FO232,metrics.est,"MAE"),B232:FO232,0)+1)))</f>
        <v>#NAME?</v>
      </c>
      <c r="FV232" s="1" t="e" cm="1">
        <f t="array" aca="1" ref="FV232" ca="1">CONCATENATE(INDIRECT(ADDRESS(1,MATCH(_xlfn.MINIFS(B232:FO232,metrics.est,"MSE"),B232:FO232,0)+1)), ", ", INDIRECT(ADDRESS(2,MATCH(_xlfn.MINIFS(B232:FO232,metrics.est,"MSE"),B232:FO232,0)+1)))</f>
        <v>#NAME?</v>
      </c>
      <c r="FW232" s="1" t="e" cm="1">
        <f t="array" aca="1" ref="FW232" ca="1">CONCATENATE(INDIRECT(ADDRESS(1,MATCH(_xlfn.MAXIFS(B232:FO232,metrics.est,"R"),B232:FO232,0)+1)), ", ", INDIRECT(ADDRESS(2,MATCH(_xlfn.MAXIFS(B232:FO232,metrics.est,"R"),B232:FO232,0)+1)))</f>
        <v>#NAME?</v>
      </c>
      <c r="FX232" s="1" t="e" cm="1">
        <f t="array" aca="1" ref="FX232" ca="1">CONCATENATE(INDIRECT(ADDRESS(1,MATCH(_xlfn.MAXIFS(B232:FO232,metrics.est,"Coverage"),B232:FO232,0)+1)), ", ", INDIRECT(ADDRESS(2,MATCH(_xlfn.MAXIFS(B232:FO232,metrics.est,"Coverage"),B232:FO232,0)+1)))</f>
        <v>#NAME?</v>
      </c>
      <c r="FY232" s="1" t="e" cm="1">
        <f t="array" aca="1" ref="FY232" ca="1">CONCATENATE(INDIRECT(ADDRESS(1,MATCH(_xlfn.MINIFS(B232:FO232,metrics.est,"Time"),B232:FO232,0)+1)), ", ", INDIRECT(ADDRESS(2,MATCH(_xlfn.MINIFS(B232:FO232,metrics.est,"Time"),B232:FO232,0)+1)))</f>
        <v>#NAME?</v>
      </c>
    </row>
    <row r="233" spans="1:181" s="5" customFormat="1" x14ac:dyDescent="0.3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#NAME?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#NAME?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#NAME?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#NAME?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#NAME?</v>
      </c>
    </row>
    <row r="234" spans="1:181" x14ac:dyDescent="0.3">
      <c r="A234" s="7" t="s">
        <v>233</v>
      </c>
      <c r="B234" s="6" t="e" cm="1">
        <f t="array" aca="1" ref="B234" ca="1">INDIRECT(ADDRESS(MATCH(MIN(_xlfn._xlws.FILTER(B7:B233,E7:E233&gt;cr)),B7:B233,0)+6,1))</f>
        <v>#NAME?</v>
      </c>
      <c r="C234" s="6" t="e" cm="1">
        <f t="array" aca="1" ref="C234" ca="1">INDIRECT(ADDRESS(MATCH(MIN(_xlfn._xlws.FILTER(C7:C233,E7:E233&gt;cr)),C7:C233,0)+6,1))</f>
        <v>#NAME?</v>
      </c>
      <c r="D234" s="6" t="e" cm="1">
        <f t="array" aca="1" ref="D234" ca="1">INDIRECT(ADDRESS(MATCH(MAX(_xlfn._xlws.FILTER(D7:D233,E7:E233&gt;cr)),D7:D233,0)+6,1))</f>
        <v>#NAME?</v>
      </c>
      <c r="E234" s="6" t="e" cm="1">
        <f t="array" aca="1" ref="E234" ca="1">INDIRECT(ADDRESS(MATCH(MAX(_xlfn._xlws.FILTER(E7:E233,E7:E233&gt;cr)),E7:E233,0)+6,1))</f>
        <v>#NAME?</v>
      </c>
      <c r="F234" s="6" t="e" cm="1">
        <f t="array" aca="1" ref="F234" ca="1">INDIRECT(ADDRESS(MATCH(MIN(_xlfn._xlws.FILTER(F7:F233,E7:E233&gt;cr)),F7:F233,0)+6,1))</f>
        <v>#NAME?</v>
      </c>
      <c r="G234" s="1" t="e" cm="1">
        <f t="array" aca="1" ref="G234" ca="1">INDIRECT(ADDRESS(MATCH(MIN(_xlfn._xlws.FILTER(G7:G233,J7:J233&gt;cr)),G7:G233,0)+6,1))</f>
        <v>#NAME?</v>
      </c>
      <c r="H234" s="1" t="e" cm="1">
        <f t="array" aca="1" ref="H234" ca="1">INDIRECT(ADDRESS(MATCH(MIN(_xlfn._xlws.FILTER(H7:H233,J7:J233&gt;cr)),H7:H233,0)+6,1))</f>
        <v>#NAME?</v>
      </c>
      <c r="I234" s="5" t="e" cm="1">
        <f t="array" aca="1" ref="I234" ca="1">INDIRECT(ADDRESS(MATCH(MAX(_xlfn._xlws.FILTER(I7:I233,J7:J233&gt;cr)),I7:I233,0)+6,1))</f>
        <v>#NAME?</v>
      </c>
      <c r="J234" s="5" t="e" cm="1">
        <f t="array" aca="1" ref="J234" ca="1">INDIRECT(ADDRESS(MATCH(MAX(_xlfn._xlws.FILTER(J7:J233,J7:J233&gt;cr)),J7:J233,0)+6,1))</f>
        <v>#NAME?</v>
      </c>
      <c r="K234" s="1" t="e" cm="1">
        <f t="array" aca="1" ref="K234" ca="1">INDIRECT(ADDRESS(MATCH(MIN(_xlfn._xlws.FILTER(K7:K233,J7:J233&gt;cr)),K7:K233,0)+6,1))</f>
        <v>#NAME?</v>
      </c>
      <c r="L234" s="6" t="e" cm="1">
        <f t="array" aca="1" ref="L234" ca="1">INDIRECT(ADDRESS(MATCH(MIN(_xlfn._xlws.FILTER(L7:L233,O7:O233&gt;cr)),L7:L233,0)+6,1))</f>
        <v>#NAME?</v>
      </c>
      <c r="M234" s="6" t="e" cm="1">
        <f t="array" aca="1" ref="M234" ca="1">INDIRECT(ADDRESS(MATCH(MIN(_xlfn._xlws.FILTER(M7:M233,O7:O233&gt;cr)),M7:M233,0)+6,1))</f>
        <v>#NAME?</v>
      </c>
      <c r="N234" s="4" t="e" cm="1">
        <f t="array" aca="1" ref="N234" ca="1">INDIRECT(ADDRESS(MATCH(MAX(_xlfn._xlws.FILTER(N7:N233,O7:O233&gt;cr)),N7:N233,0)+6,1))</f>
        <v>#NAME?</v>
      </c>
      <c r="O234" s="4" t="e" cm="1">
        <f t="array" aca="1" ref="O234" ca="1">INDIRECT(ADDRESS(MATCH(MAX(_xlfn._xlws.FILTER(O7:O233,O7:O233&gt;cr)),O7:O233,0)+6,1))</f>
        <v>#NAME?</v>
      </c>
      <c r="P234" s="6" t="e" cm="1">
        <f t="array" aca="1" ref="P234" ca="1">INDIRECT(ADDRESS(MATCH(MIN(_xlfn._xlws.FILTER(P7:P233,O7:O233&gt;cr)),P7:P233,0)+6,1))</f>
        <v>#NAME?</v>
      </c>
      <c r="Q234" s="1" t="e" cm="1">
        <f t="array" aca="1" ref="Q234" ca="1">INDIRECT(ADDRESS(MATCH(MIN(_xlfn._xlws.FILTER(Q7:Q233,T7:T233&gt;cr)),Q7:Q233,0)+6,1))</f>
        <v>#NAME?</v>
      </c>
      <c r="R234" s="1" t="e" cm="1">
        <f t="array" aca="1" ref="R234" ca="1">INDIRECT(ADDRESS(MATCH(MIN(_xlfn._xlws.FILTER(R7:R233,T7:T233&gt;cr)),R7:R233,0)+6,1))</f>
        <v>#NAME?</v>
      </c>
      <c r="S234" s="1" t="e" cm="1">
        <f t="array" aca="1" ref="S234" ca="1">INDIRECT(ADDRESS(MATCH(MAX(_xlfn._xlws.FILTER(S7:S233,T7:T233&gt;cr)),S7:S233,0)+6,1))</f>
        <v>#NAME?</v>
      </c>
      <c r="T234" s="1" t="e" cm="1">
        <f t="array" aca="1" ref="T234" ca="1">INDIRECT(ADDRESS(MATCH(MAX(_xlfn._xlws.FILTER(T7:T233,T7:T233&gt;cr)),T7:T233,0)+6,1))</f>
        <v>#NAME?</v>
      </c>
      <c r="U234" s="1" t="e" cm="1">
        <f t="array" aca="1" ref="U234" ca="1">INDIRECT(ADDRESS(MATCH(MIN(_xlfn._xlws.FILTER(U7:U233,T7:T233&gt;cr)),U7:U233,0)+6,1))</f>
        <v>#NAME?</v>
      </c>
      <c r="V234" s="6" t="e" cm="1">
        <f t="array" aca="1" ref="V234" ca="1">INDIRECT(ADDRESS(MATCH(MIN(_xlfn._xlws.FILTER(V7:V233,Y7:Y233&gt;cr)),V7:V233,0)+6,1))</f>
        <v>#NAME?</v>
      </c>
      <c r="W234" s="6" t="e" cm="1">
        <f t="array" aca="1" ref="W234" ca="1">INDIRECT(ADDRESS(MATCH(MIN(_xlfn._xlws.FILTER(W7:W233,Y7:Y233&gt;cr)),W7:W233,0)+6,1))</f>
        <v>#NAME?</v>
      </c>
      <c r="X234" s="6" t="e" cm="1">
        <f t="array" aca="1" ref="X234" ca="1">INDIRECT(ADDRESS(MATCH(MAX(_xlfn._xlws.FILTER(X7:X233,Y7:Y233&gt;cr)),X7:X233,0)+6,1))</f>
        <v>#NAME?</v>
      </c>
      <c r="Y234" s="6" t="e" cm="1">
        <f t="array" aca="1" ref="Y234" ca="1">INDIRECT(ADDRESS(MATCH(MAX(_xlfn._xlws.FILTER(Y7:Y233,Y7:Y233&gt;cr)),Y7:Y233,0)+6,1))</f>
        <v>#NAME?</v>
      </c>
      <c r="Z234" s="6" t="e" cm="1">
        <f t="array" aca="1" ref="Z234" ca="1">INDIRECT(ADDRESS(MATCH(MIN(_xlfn._xlws.FILTER(Z7:Z233,Y7:Y233&gt;cr)),Z7:Z233,0)+6,1))</f>
        <v>#NAME?</v>
      </c>
      <c r="AA234" s="1" t="e" cm="1">
        <f t="array" aca="1" ref="AA234" ca="1">INDIRECT(ADDRESS(MATCH(MIN(_xlfn._xlws.FILTER(AA7:AA233,AD7:AD233&gt;cr)),AA7:AA233,0)+6,1))</f>
        <v>#NAME?</v>
      </c>
      <c r="AB234" s="1" t="e" cm="1">
        <f t="array" aca="1" ref="AB234" ca="1">INDIRECT(ADDRESS(MATCH(MIN(_xlfn._xlws.FILTER(AB7:AB233,AD7:AD233&gt;cr)),AB7:AB233,0)+6,1))</f>
        <v>#NAME?</v>
      </c>
      <c r="AC234" s="1" t="e" cm="1">
        <f t="array" aca="1" ref="AC234" ca="1">INDIRECT(ADDRESS(MATCH(MAX(_xlfn._xlws.FILTER(AC7:AC233,AD7:AD233&gt;cr)),AC7:AC233,0)+6,1))</f>
        <v>#NAME?</v>
      </c>
      <c r="AD234" s="1" t="e" cm="1">
        <f t="array" aca="1" ref="AD234" ca="1">INDIRECT(ADDRESS(MATCH(MAX(_xlfn._xlws.FILTER(AD7:AD233,AD7:AD233&gt;cr)),AD7:AD233,0)+6,1))</f>
        <v>#NAME?</v>
      </c>
      <c r="AE234" s="1" t="e" cm="1">
        <f t="array" aca="1" ref="AE234" ca="1">INDIRECT(ADDRESS(MATCH(MIN(_xlfn._xlws.FILTER(AE7:AE233,AD7:AD233&gt;cr)),AE7:AE233,0)+6,1))</f>
        <v>#NAME?</v>
      </c>
      <c r="AF234" s="6" t="e" cm="1">
        <f t="array" aca="1" ref="AF234" ca="1">INDIRECT(ADDRESS(MATCH(MIN(_xlfn._xlws.FILTER(AF7:AF233,AI7:AI233&gt;cr)),AF7:AF233,0)+6,1))</f>
        <v>#NAME?</v>
      </c>
      <c r="AG234" s="6" t="e" cm="1">
        <f t="array" aca="1" ref="AG234" ca="1">INDIRECT(ADDRESS(MATCH(MIN(_xlfn._xlws.FILTER(AG7:AG233,AI7:AI233&gt;cr)),AG7:AG233,0)+6,1))</f>
        <v>#NAME?</v>
      </c>
      <c r="AH234" s="6" t="e" cm="1">
        <f t="array" aca="1" ref="AH234" ca="1">INDIRECT(ADDRESS(MATCH(MAX(_xlfn._xlws.FILTER(AH7:AH233,AI7:AI233&gt;cr)),AH7:AH233,0)+6,1))</f>
        <v>#NAME?</v>
      </c>
      <c r="AI234" s="6" t="e" cm="1">
        <f t="array" aca="1" ref="AI234" ca="1">INDIRECT(ADDRESS(MATCH(MAX(_xlfn._xlws.FILTER(AI7:AI233,AI7:AI233&gt;cr)),AI7:AI233,0)+6,1))</f>
        <v>#NAME?</v>
      </c>
      <c r="AJ234" s="6" t="e" cm="1">
        <f t="array" aca="1" ref="AJ234" ca="1">INDIRECT(ADDRESS(MATCH(MIN(_xlfn._xlws.FILTER(AJ7:AJ233,AI7:AI233&gt;cr)),AJ7:AJ233,0)+6,1))</f>
        <v>#NAME?</v>
      </c>
      <c r="AK234" s="12" t="e" cm="1">
        <f t="array" aca="1" ref="AK234" ca="1">INDIRECT(ADDRESS(MATCH(MIN(_xlfn._xlws.FILTER(AK7:AK233,AN7:AN233&gt;cr)),AK7:AK233,0)+6,1))</f>
        <v>#NAME?</v>
      </c>
      <c r="AL234" s="12" t="e" cm="1">
        <f t="array" aca="1" ref="AL234" ca="1">INDIRECT(ADDRESS(MATCH(MIN(_xlfn._xlws.FILTER(AL7:AL233,AN7:AN233&gt;cr)),AL7:AL233,0)+6,1))</f>
        <v>#NAME?</v>
      </c>
      <c r="AM234" s="12" t="e" cm="1">
        <f t="array" aca="1" ref="AM234" ca="1">INDIRECT(ADDRESS(MATCH(MAX(_xlfn._xlws.FILTER(AM7:AM233,AN7:AN233&gt;cr)),AM7:AM233,0)+6,1))</f>
        <v>#NAME?</v>
      </c>
      <c r="AN234" s="12" t="e" cm="1">
        <f t="array" aca="1" ref="AN234" ca="1">INDIRECT(ADDRESS(MATCH(MAX(_xlfn._xlws.FILTER(AN7:AN233,AN7:AN233&gt;cr)),AN7:AN233,0)+6,1))</f>
        <v>#NAME?</v>
      </c>
      <c r="AO234" s="12" t="e" cm="1">
        <f t="array" aca="1" ref="AO234" ca="1">INDIRECT(ADDRESS(MATCH(MIN(_xlfn._xlws.FILTER(AO7:AO233,AN7:AN233&gt;cr)),AO7:AO233,0)+6,1))</f>
        <v>#NAME?</v>
      </c>
      <c r="AP234" s="6" t="e" cm="1">
        <f t="array" aca="1" ref="AP234" ca="1">INDIRECT(ADDRESS(MATCH(MIN(_xlfn._xlws.FILTER(AP7:AP233,AS7:AS233&gt;cr)),AP7:AP233,0)+6,1))</f>
        <v>#NAME?</v>
      </c>
      <c r="AQ234" s="6" t="e" cm="1">
        <f t="array" aca="1" ref="AQ234" ca="1">INDIRECT(ADDRESS(MATCH(MIN(_xlfn._xlws.FILTER(AQ7:AQ233,AS7:AS233&gt;cr)),AQ7:AQ233,0)+6,1))</f>
        <v>#NAME?</v>
      </c>
      <c r="AR234" s="6" t="e" cm="1">
        <f t="array" aca="1" ref="AR234" ca="1">INDIRECT(ADDRESS(MATCH(MAX(_xlfn._xlws.FILTER(AR7:AR233,AS7:AS233&gt;cr)),AR7:AR233,0)+6,1))</f>
        <v>#NAME?</v>
      </c>
      <c r="AS234" s="6" t="e" cm="1">
        <f t="array" aca="1" ref="AS234" ca="1">INDIRECT(ADDRESS(MATCH(MAX(_xlfn._xlws.FILTER(AS7:AS233,AS7:AS233&gt;cr)),AS7:AS233,0)+6,1))</f>
        <v>#NAME?</v>
      </c>
      <c r="AT234" s="6" t="e" cm="1">
        <f t="array" aca="1" ref="AT234" ca="1">INDIRECT(ADDRESS(MATCH(MIN(_xlfn._xlws.FILTER(AT7:AT233,AS7:AS233&gt;cr)),AT7:AT233,0)+6,1))</f>
        <v>#NAME?</v>
      </c>
      <c r="AU234" s="1" t="e" cm="1">
        <f t="array" aca="1" ref="AU234" ca="1">INDIRECT(ADDRESS(MATCH(MIN(_xlfn._xlws.FILTER(AU7:AU233,AX7:AX233&gt;cr)),AU7:AU233,0)+6,1))</f>
        <v>#NAME?</v>
      </c>
      <c r="AV234" s="1" t="e" cm="1">
        <f t="array" aca="1" ref="AV234" ca="1">INDIRECT(ADDRESS(MATCH(MIN(_xlfn._xlws.FILTER(AV7:AV233,AX7:AX233&gt;cr)),AV7:AV233,0)+6,1))</f>
        <v>#NAME?</v>
      </c>
      <c r="AW234" s="1" t="e" cm="1">
        <f t="array" aca="1" ref="AW234" ca="1">INDIRECT(ADDRESS(MATCH(MAX(_xlfn._xlws.FILTER(AW7:AW233,AX7:AX233&gt;cr)),AW7:AW233,0)+6,1))</f>
        <v>#NAME?</v>
      </c>
      <c r="AX234" s="1" t="e" cm="1">
        <f t="array" aca="1" ref="AX234" ca="1">INDIRECT(ADDRESS(MATCH(MAX(_xlfn._xlws.FILTER(AX7:AX233,AX7:AX233&gt;cr)),AX7:AX233,0)+6,1))</f>
        <v>#NAME?</v>
      </c>
      <c r="AY234" s="1" t="e" cm="1">
        <f t="array" aca="1" ref="AY234" ca="1">INDIRECT(ADDRESS(MATCH(MIN(_xlfn._xlws.FILTER(AY7:AY233,AX7:AX233&gt;cr)),AY7:AY233,0)+6,1))</f>
        <v>#NAME?</v>
      </c>
      <c r="AZ234" s="6" t="e" cm="1">
        <f t="array" aca="1" ref="AZ234" ca="1">INDIRECT(ADDRESS(MATCH(MIN(_xlfn._xlws.FILTER(AZ7:AZ233,BC7:BC233&gt;cr)),AZ7:AZ233,0)+6,1))</f>
        <v>#NAME?</v>
      </c>
      <c r="BA234" s="6" t="e" cm="1">
        <f t="array" aca="1" ref="BA234" ca="1">INDIRECT(ADDRESS(MATCH(MIN(_xlfn._xlws.FILTER(BA7:BA233,BC7:BC233&gt;cr)),BA7:BA233,0)+6,1))</f>
        <v>#NAME?</v>
      </c>
      <c r="BB234" s="4" t="e" cm="1">
        <f t="array" aca="1" ref="BB234" ca="1">INDIRECT(ADDRESS(MATCH(MAX(_xlfn._xlws.FILTER(BB7:BB233,BC7:BC233&gt;cr)),BB7:BB233,0)+6,1))</f>
        <v>#NAME?</v>
      </c>
      <c r="BC234" s="4" t="e" cm="1">
        <f t="array" aca="1" ref="BC234" ca="1">INDIRECT(ADDRESS(MATCH(MAX(_xlfn._xlws.FILTER(BC7:BC233,BC7:BC233&gt;cr)),BC7:BC233,0)+6,1))</f>
        <v>#NAME?</v>
      </c>
      <c r="BD234" s="6" t="e" cm="1">
        <f t="array" aca="1" ref="BD234" ca="1">INDIRECT(ADDRESS(MATCH(MIN(_xlfn._xlws.FILTER(BD7:BD233,BC7:BC233&gt;cr)),BD7:BD233,0)+6,1))</f>
        <v>#NAME?</v>
      </c>
      <c r="BE234" s="1" t="e" cm="1">
        <f t="array" aca="1" ref="BE234" ca="1">INDIRECT(ADDRESS(MATCH(MIN(_xlfn._xlws.FILTER(BE7:BE233,BH7:BH233&gt;cr)),BE7:BE233,0)+6,1))</f>
        <v>#NAME?</v>
      </c>
      <c r="BF234" s="1" t="e" cm="1">
        <f t="array" aca="1" ref="BF234" ca="1">INDIRECT(ADDRESS(MATCH(MIN(_xlfn._xlws.FILTER(BF7:BF233,BH7:BH233&gt;cr)),BF7:BF233,0)+6,1))</f>
        <v>#NAME?</v>
      </c>
      <c r="BG234" s="1" t="e" cm="1">
        <f t="array" aca="1" ref="BG234" ca="1">INDIRECT(ADDRESS(MATCH(MAX(_xlfn._xlws.FILTER(BG7:BG233,BH7:BH233&gt;cr)),BG7:BG233,0)+6,1))</f>
        <v>#NAME?</v>
      </c>
      <c r="BH234" s="1" t="e" cm="1">
        <f t="array" aca="1" ref="BH234" ca="1">INDIRECT(ADDRESS(MATCH(MAX(_xlfn._xlws.FILTER(BH7:BH233,BH7:BH233&gt;cr)),BH7:BH233,0)+6,1))</f>
        <v>#NAME?</v>
      </c>
      <c r="BI234" s="1" t="e" cm="1">
        <f t="array" aca="1" ref="BI234" ca="1">INDIRECT(ADDRESS(MATCH(MIN(_xlfn._xlws.FILTER(BI7:BI233,BH7:BH233&gt;cr)),BI7:BI233,0)+6,1))</f>
        <v>#NAME?</v>
      </c>
      <c r="BJ234" s="6" t="e" cm="1">
        <f t="array" aca="1" ref="BJ234" ca="1">INDIRECT(ADDRESS(MATCH(MIN(_xlfn._xlws.FILTER(BJ7:BJ233,BM7:BM233&gt;cr)),BJ7:BJ233,0)+6,1))</f>
        <v>#NAME?</v>
      </c>
      <c r="BK234" s="6" t="e" cm="1">
        <f t="array" aca="1" ref="BK234" ca="1">INDIRECT(ADDRESS(MATCH(MIN(_xlfn._xlws.FILTER(BK7:BK233,BM7:BM233&gt;cr)),BK7:BK233,0)+6,1))</f>
        <v>#NAME?</v>
      </c>
      <c r="BL234" s="6" t="e" cm="1">
        <f t="array" aca="1" ref="BL234" ca="1">INDIRECT(ADDRESS(MATCH(MAX(_xlfn._xlws.FILTER(BL7:BL233,BM7:BM233&gt;cr)),BL7:BL233,0)+6,1))</f>
        <v>#NAME?</v>
      </c>
      <c r="BM234" s="6" t="e" cm="1">
        <f t="array" aca="1" ref="BM234" ca="1">INDIRECT(ADDRESS(MATCH(MAX(_xlfn._xlws.FILTER(BM7:BM233,BM7:BM233&gt;cr)),BM7:BM233,0)+6,1))</f>
        <v>#NAME?</v>
      </c>
      <c r="BN234" s="6" t="e" cm="1">
        <f t="array" aca="1" ref="BN234" ca="1">INDIRECT(ADDRESS(MATCH(MIN(_xlfn._xlws.FILTER(BN7:BN233,BM7:BM233&gt;cr)),BN7:BN233,0)+6,1))</f>
        <v>#NAME?</v>
      </c>
      <c r="BO234" s="1" t="e" cm="1">
        <f t="array" aca="1" ref="BO234" ca="1">INDIRECT(ADDRESS(MATCH(MIN(_xlfn._xlws.FILTER(BO7:BO233,BR7:BR233&gt;cr)),BO7:BO233,0)+6,1))</f>
        <v>#NAME?</v>
      </c>
      <c r="BP234" s="1" t="e" cm="1">
        <f t="array" aca="1" ref="BP234" ca="1">INDIRECT(ADDRESS(MATCH(MIN(_xlfn._xlws.FILTER(BP7:BP233,BR7:BR233&gt;cr)),BP7:BP233,0)+6,1))</f>
        <v>#NAME?</v>
      </c>
      <c r="BQ234" s="1" t="e" cm="1">
        <f t="array" aca="1" ref="BQ234" ca="1">INDIRECT(ADDRESS(MATCH(MAX(_xlfn._xlws.FILTER(BQ7:BQ233,BR7:BR233&gt;cr)),BQ7:BQ233,0)+6,1))</f>
        <v>#NAME?</v>
      </c>
      <c r="BR234" s="1" t="e" cm="1">
        <f t="array" aca="1" ref="BR234" ca="1">INDIRECT(ADDRESS(MATCH(MAX(_xlfn._xlws.FILTER(BR7:BR233,BR7:BR233&gt;cr)),BR7:BR233,0)+6,1))</f>
        <v>#NAME?</v>
      </c>
      <c r="BS234" s="1" t="e" cm="1">
        <f t="array" aca="1" ref="BS234" ca="1">INDIRECT(ADDRESS(MATCH(MIN(_xlfn._xlws.FILTER(BS7:BS233,BR7:BR233&gt;cr)),BS7:BS233,0)+6,1))</f>
        <v>#NAME?</v>
      </c>
      <c r="BT234" s="6" t="e" cm="1">
        <f t="array" aca="1" ref="BT234" ca="1">INDIRECT(ADDRESS(MATCH(MIN(_xlfn._xlws.FILTER(BT7:BT233,BW7:BW233&gt;cr)),BT7:BT233,0)+6,1))</f>
        <v>#NAME?</v>
      </c>
      <c r="BU234" s="6" t="e" cm="1">
        <f t="array" aca="1" ref="BU234" ca="1">INDIRECT(ADDRESS(MATCH(MIN(_xlfn._xlws.FILTER(BU7:BU233,BW7:BW233&gt;cr)),BU7:BU233,0)+6,1))</f>
        <v>#NAME?</v>
      </c>
      <c r="BV234" s="6" t="e" cm="1">
        <f t="array" aca="1" ref="BV234" ca="1">INDIRECT(ADDRESS(MATCH(MAX(_xlfn._xlws.FILTER(BV7:BV233,BW7:BW233&gt;cr)),BV7:BV233,0)+6,1))</f>
        <v>#NAME?</v>
      </c>
      <c r="BW234" s="6" t="e" cm="1">
        <f t="array" aca="1" ref="BW234" ca="1">INDIRECT(ADDRESS(MATCH(MAX(_xlfn._xlws.FILTER(BW7:BW233,BW7:BW233&gt;cr)),BW7:BW233,0)+6,1))</f>
        <v>#NAME?</v>
      </c>
      <c r="BX234" s="6" t="e" cm="1">
        <f t="array" aca="1" ref="BX234" ca="1">INDIRECT(ADDRESS(MATCH(MIN(_xlfn._xlws.FILTER(BX7:BX233,BW7:BW233&gt;cr)),BX7:BX233,0)+6,1))</f>
        <v>#NAME?</v>
      </c>
      <c r="BY234" s="1" t="e" cm="1">
        <f t="array" aca="1" ref="BY234" ca="1">INDIRECT(ADDRESS(MATCH(MIN(_xlfn._xlws.FILTER(BY7:BY233,CB7:CB233&gt;cr)),BY7:BY233,0)+6,1))</f>
        <v>#NAME?</v>
      </c>
      <c r="BZ234" s="1" t="e" cm="1">
        <f t="array" aca="1" ref="BZ234" ca="1">INDIRECT(ADDRESS(MATCH(MIN(_xlfn._xlws.FILTER(BZ7:BZ233,CB7:CB233&gt;cr)),BZ7:BZ233,0)+6,1))</f>
        <v>#NAME?</v>
      </c>
      <c r="CA234" s="5" t="e" cm="1">
        <f t="array" aca="1" ref="CA234" ca="1">INDIRECT(ADDRESS(MATCH(MAX(_xlfn._xlws.FILTER(CA7:CA233,CB7:CB233&gt;cr)),CA7:CA233,0)+6,1))</f>
        <v>#NAME?</v>
      </c>
      <c r="CB234" s="5" t="e" cm="1">
        <f t="array" aca="1" ref="CB234" ca="1">INDIRECT(ADDRESS(MATCH(MAX(_xlfn._xlws.FILTER(CB7:CB233,CB7:CB233&gt;cr)),CB7:CB233,0)+6,1))</f>
        <v>#NAME?</v>
      </c>
      <c r="CC234" s="1" t="e" cm="1">
        <f t="array" aca="1" ref="CC234" ca="1">INDIRECT(ADDRESS(MATCH(MIN(_xlfn._xlws.FILTER(CC7:CC233,CB7:CB233&gt;cr)),CC7:CC233,0)+6,1))</f>
        <v>#NAME?</v>
      </c>
      <c r="CD234" s="6" t="e" cm="1">
        <f t="array" aca="1" ref="CD234" ca="1">INDIRECT(ADDRESS(MATCH(MIN(_xlfn._xlws.FILTER(CD7:CD233,CG7:CG233&gt;cr)),CD7:CD233,0)+6,1))</f>
        <v>#NAME?</v>
      </c>
      <c r="CE234" s="6" t="e" cm="1">
        <f t="array" aca="1" ref="CE234" ca="1">INDIRECT(ADDRESS(MATCH(MIN(_xlfn._xlws.FILTER(CE7:CE233,CG7:CG233&gt;cr)),CE7:CE233,0)+6,1))</f>
        <v>#NAME?</v>
      </c>
      <c r="CF234" s="6" t="e" cm="1">
        <f t="array" aca="1" ref="CF234" ca="1">INDIRECT(ADDRESS(MATCH(MAX(_xlfn._xlws.FILTER(CF7:CF233,CG7:CG233&gt;cr)),CF7:CF233,0)+6,1))</f>
        <v>#NAME?</v>
      </c>
      <c r="CG234" s="6" t="e" cm="1">
        <f t="array" aca="1" ref="CG234" ca="1">INDIRECT(ADDRESS(MATCH(MAX(_xlfn._xlws.FILTER(CG7:CG233,CG7:CG233&gt;cr)),CG7:CG233,0)+6,1))</f>
        <v>#NAME?</v>
      </c>
      <c r="CH234" s="6" t="e" cm="1">
        <f t="array" aca="1" ref="CH234" ca="1">INDIRECT(ADDRESS(MATCH(MIN(_xlfn._xlws.FILTER(CH7:CH233,CG7:CG233&gt;cr)),CH7:CH233,0)+6,1))</f>
        <v>#NAME?</v>
      </c>
      <c r="CI234" s="1" t="e" cm="1">
        <f t="array" aca="1" ref="CI234" ca="1">INDIRECT(ADDRESS(MATCH(MIN(_xlfn._xlws.FILTER(CI7:CI233,CL7:CL233&gt;cr)),CI7:CI233,0)+6,1))</f>
        <v>#NAME?</v>
      </c>
      <c r="CJ234" s="1" t="e" cm="1">
        <f t="array" aca="1" ref="CJ234" ca="1">INDIRECT(ADDRESS(MATCH(MIN(_xlfn._xlws.FILTER(CJ7:CJ233,CL7:CL233&gt;cr)),CJ7:CJ233,0)+6,1))</f>
        <v>#NAME?</v>
      </c>
      <c r="CK234" s="1" t="e" cm="1">
        <f t="array" aca="1" ref="CK234" ca="1">INDIRECT(ADDRESS(MATCH(MAX(_xlfn._xlws.FILTER(CK7:CK233,CL7:CL233&gt;cr)),CK7:CK233,0)+6,1))</f>
        <v>#NAME?</v>
      </c>
      <c r="CL234" s="1" t="e" cm="1">
        <f t="array" aca="1" ref="CL234" ca="1">INDIRECT(ADDRESS(MATCH(MAX(_xlfn._xlws.FILTER(CL7:CL233,CL7:CL233&gt;cr)),CL7:CL233,0)+6,1))</f>
        <v>#NAME?</v>
      </c>
      <c r="CM234" s="1" t="e" cm="1">
        <f t="array" aca="1" ref="CM234" ca="1">INDIRECT(ADDRESS(MATCH(MIN(_xlfn._xlws.FILTER(CM7:CM233,CL7:CL233&gt;cr)),CM7:CM233,0)+6,1))</f>
        <v>#NAME?</v>
      </c>
      <c r="CN234" s="6" t="e" cm="1">
        <f t="array" aca="1" ref="CN234" ca="1">INDIRECT(ADDRESS(MATCH(MIN(_xlfn._xlws.FILTER(CN7:CN233,CQ7:CQ233&gt;cr)),CN7:CN233,0)+6,1))</f>
        <v>#NAME?</v>
      </c>
      <c r="CO234" s="6" t="e" cm="1">
        <f t="array" aca="1" ref="CO234" ca="1">INDIRECT(ADDRESS(MATCH(MIN(_xlfn._xlws.FILTER(CO7:CO233,CQ7:CQ233&gt;cr)),CO7:CO233,0)+6,1))</f>
        <v>#NAME?</v>
      </c>
      <c r="CP234" s="6" t="e" cm="1">
        <f t="array" aca="1" ref="CP234" ca="1">INDIRECT(ADDRESS(MATCH(MAX(_xlfn._xlws.FILTER(CP7:CP233,CQ7:CQ233&gt;cr)),CP7:CP233,0)+6,1))</f>
        <v>#NAME?</v>
      </c>
      <c r="CQ234" s="6" t="e" cm="1">
        <f t="array" aca="1" ref="CQ234" ca="1">INDIRECT(ADDRESS(MATCH(MAX(_xlfn._xlws.FILTER(CQ7:CQ233,CQ7:CQ233&gt;cr)),CQ7:CQ233,0)+6,1))</f>
        <v>#NAME?</v>
      </c>
      <c r="CR234" s="6" t="e" cm="1">
        <f t="array" aca="1" ref="CR234" ca="1">INDIRECT(ADDRESS(MATCH(MIN(_xlfn._xlws.FILTER(CR7:CR233,CQ7:CQ233&gt;cr)),CR7:CR233,0)+6,1))</f>
        <v>#NAME?</v>
      </c>
      <c r="CS234" s="1" t="e" cm="1">
        <f t="array" aca="1" ref="CS234" ca="1">INDIRECT(ADDRESS(MATCH(MIN(_xlfn._xlws.FILTER(CS7:CS233,CV7:CV233&gt;cr)),CS7:CS233,0)+6,1))</f>
        <v>#NAME?</v>
      </c>
      <c r="CT234" s="1" t="e" cm="1">
        <f t="array" aca="1" ref="CT234" ca="1">INDIRECT(ADDRESS(MATCH(MIN(_xlfn._xlws.FILTER(CT7:CT233,CV7:CV233&gt;cr)),CT7:CT233,0)+6,1))</f>
        <v>#NAME?</v>
      </c>
      <c r="CU234" s="1" t="e" cm="1">
        <f t="array" aca="1" ref="CU234" ca="1">INDIRECT(ADDRESS(MATCH(MAX(_xlfn._xlws.FILTER(CU7:CU233,CV7:CV233&gt;cr)),CU7:CU233,0)+6,1))</f>
        <v>#NAME?</v>
      </c>
      <c r="CV234" s="1" t="e" cm="1">
        <f t="array" aca="1" ref="CV234" ca="1">INDIRECT(ADDRESS(MATCH(MAX(_xlfn._xlws.FILTER(CV7:CV233,CV7:CV233&gt;cr)),CV7:CV233,0)+6,1))</f>
        <v>#NAME?</v>
      </c>
      <c r="CW234" s="1" t="e" cm="1">
        <f t="array" aca="1" ref="CW234" ca="1">INDIRECT(ADDRESS(MATCH(MIN(_xlfn._xlws.FILTER(CW7:CW233,CV7:CV233&gt;cr)),CW7:CW233,0)+6,1))</f>
        <v>#NAME?</v>
      </c>
      <c r="CX234" s="6" t="e" cm="1">
        <f t="array" aca="1" ref="CX234" ca="1">INDIRECT(ADDRESS(MATCH(MIN(_xlfn._xlws.FILTER(CX7:CX233,DA7:DA233&gt;cr)),CX7:CX233,0)+6,1))</f>
        <v>#NAME?</v>
      </c>
      <c r="CY234" s="6" t="e" cm="1">
        <f t="array" aca="1" ref="CY234" ca="1">INDIRECT(ADDRESS(MATCH(MIN(_xlfn._xlws.FILTER(CY7:CY233,DA7:DA233&gt;cr)),CY7:CY233,0)+6,1))</f>
        <v>#NAME?</v>
      </c>
      <c r="CZ234" s="6" t="e" cm="1">
        <f t="array" aca="1" ref="CZ234" ca="1">INDIRECT(ADDRESS(MATCH(MAX(_xlfn._xlws.FILTER(CZ7:CZ233,DA7:DA233&gt;cr)),CZ7:CZ233,0)+6,1))</f>
        <v>#NAME?</v>
      </c>
      <c r="DA234" s="6" t="e" cm="1">
        <f t="array" aca="1" ref="DA234" ca="1">INDIRECT(ADDRESS(MATCH(MAX(_xlfn._xlws.FILTER(DA7:DA233,DA7:DA233&gt;cr)),DA7:DA233,0)+6,1))</f>
        <v>#NAME?</v>
      </c>
      <c r="DB234" s="6" t="e" cm="1">
        <f t="array" aca="1" ref="DB234" ca="1">INDIRECT(ADDRESS(MATCH(MIN(_xlfn._xlws.FILTER(DB7:DB233,DA7:DA233&gt;cr)),DB7:DB233,0)+6,1))</f>
        <v>#NAME?</v>
      </c>
      <c r="DC234" s="1" t="e" cm="1">
        <f t="array" aca="1" ref="DC234" ca="1">INDIRECT(ADDRESS(MATCH(MIN(_xlfn._xlws.FILTER(DC7:DC233,DF7:DF233&gt;cr)),DC7:DC233,0)+6,1))</f>
        <v>#NAME?</v>
      </c>
      <c r="DD234" s="1" t="e" cm="1">
        <f t="array" aca="1" ref="DD234" ca="1">INDIRECT(ADDRESS(MATCH(MIN(_xlfn._xlws.FILTER(DD7:DD233,DF7:DF233&gt;cr)),DD7:DD233,0)+6,1))</f>
        <v>#NAME?</v>
      </c>
      <c r="DE234" s="1" t="e" cm="1">
        <f t="array" aca="1" ref="DE234" ca="1">INDIRECT(ADDRESS(MATCH(MAX(_xlfn._xlws.FILTER(DE7:DE233,DF7:DF233&gt;cr)),DE7:DE233,0)+6,1))</f>
        <v>#NAME?</v>
      </c>
      <c r="DF234" s="1" t="e" cm="1">
        <f t="array" aca="1" ref="DF234" ca="1">INDIRECT(ADDRESS(MATCH(MAX(_xlfn._xlws.FILTER(DF7:DF233,DF7:DF233&gt;cr)),DF7:DF233,0)+6,1))</f>
        <v>#NAME?</v>
      </c>
      <c r="DG234" s="1" t="e" cm="1">
        <f t="array" aca="1" ref="DG234" ca="1">INDIRECT(ADDRESS(MATCH(MIN(_xlfn._xlws.FILTER(DG7:DG233,DF7:DF233&gt;cr)),DG7:DG233,0)+6,1))</f>
        <v>#NAME?</v>
      </c>
      <c r="DH234" s="6" t="e" cm="1">
        <f t="array" aca="1" ref="DH234" ca="1">INDIRECT(ADDRESS(MATCH(MIN(_xlfn._xlws.FILTER(DH7:DH233,DK7:DK233&gt;cr)),DH7:DH233,0)+6,1))</f>
        <v>#NAME?</v>
      </c>
      <c r="DI234" s="6" t="e" cm="1">
        <f t="array" aca="1" ref="DI234" ca="1">INDIRECT(ADDRESS(MATCH(MIN(_xlfn._xlws.FILTER(DI7:DI233,DK7:DK233&gt;cr)),DI7:DI233,0)+6,1))</f>
        <v>#NAME?</v>
      </c>
      <c r="DJ234" s="6" t="e" cm="1">
        <f t="array" aca="1" ref="DJ234" ca="1">INDIRECT(ADDRESS(MATCH(MAX(_xlfn._xlws.FILTER(DJ7:DJ233,DK7:DK233&gt;cr)),DJ7:DJ233,0)+6,1))</f>
        <v>#NAME?</v>
      </c>
      <c r="DK234" s="6" t="e" cm="1">
        <f t="array" aca="1" ref="DK234" ca="1">INDIRECT(ADDRESS(MATCH(MAX(_xlfn._xlws.FILTER(DK7:DK233,DK7:DK233&gt;cr)),DK7:DK233,0)+6,1))</f>
        <v>#NAME?</v>
      </c>
      <c r="DL234" s="6" t="e" cm="1">
        <f t="array" aca="1" ref="DL234" ca="1">INDIRECT(ADDRESS(MATCH(MIN(_xlfn._xlws.FILTER(DL7:DL233,DK7:DK233&gt;cr)),DL7:DL233,0)+6,1))</f>
        <v>#NAME?</v>
      </c>
      <c r="DM234" s="1" t="e" cm="1">
        <f t="array" aca="1" ref="DM234" ca="1">INDIRECT(ADDRESS(MATCH(MIN(_xlfn._xlws.FILTER(DM7:DM233,DP7:DP233&gt;cr)),DM7:DM233,0)+6,1))</f>
        <v>#NAME?</v>
      </c>
      <c r="DN234" s="1" t="e" cm="1">
        <f t="array" aca="1" ref="DN234" ca="1">INDIRECT(ADDRESS(MATCH(MIN(_xlfn._xlws.FILTER(DN7:DN233,DP7:DP233&gt;cr)),DN7:DN233,0)+6,1))</f>
        <v>#NAME?</v>
      </c>
      <c r="DO234" s="1" t="e" cm="1">
        <f t="array" aca="1" ref="DO234" ca="1">INDIRECT(ADDRESS(MATCH(MAX(_xlfn._xlws.FILTER(DO7:DO233,DP7:DP233&gt;cr)),DO7:DO233,0)+6,1))</f>
        <v>#NAME?</v>
      </c>
      <c r="DP234" s="1" t="e" cm="1">
        <f t="array" aca="1" ref="DP234" ca="1">INDIRECT(ADDRESS(MATCH(MAX(_xlfn._xlws.FILTER(DP7:DP233,DP7:DP233&gt;cr)),DP7:DP233,0)+6,1))</f>
        <v>#NAME?</v>
      </c>
      <c r="DQ234" s="1" t="e" cm="1">
        <f t="array" aca="1" ref="DQ234" ca="1">INDIRECT(ADDRESS(MATCH(MIN(_xlfn._xlws.FILTER(DQ7:DQ233,DP7:DP233&gt;cr)),DQ7:DQ233,0)+6,1))</f>
        <v>#NAME?</v>
      </c>
      <c r="DR234" s="6" t="e" cm="1">
        <f t="array" aca="1" ref="DR234" ca="1">INDIRECT(ADDRESS(MATCH(MIN(_xlfn._xlws.FILTER(DR7:DR233,DU7:DU233&gt;cr)),DR7:DR233,0)+6,1))</f>
        <v>#NAME?</v>
      </c>
      <c r="DS234" s="6" t="e" cm="1">
        <f t="array" aca="1" ref="DS234" ca="1">INDIRECT(ADDRESS(MATCH(MIN(_xlfn._xlws.FILTER(DS7:DS233,DU7:DU233&gt;cr)),DS7:DS233,0)+6,1))</f>
        <v>#NAME?</v>
      </c>
      <c r="DT234" s="6" t="e" cm="1">
        <f t="array" aca="1" ref="DT234" ca="1">INDIRECT(ADDRESS(MATCH(MAX(_xlfn._xlws.FILTER(DT7:DT233,DU7:DU233&gt;cr)),DT7:DT233,0)+6,1))</f>
        <v>#NAME?</v>
      </c>
      <c r="DU234" s="6" t="e" cm="1">
        <f t="array" aca="1" ref="DU234" ca="1">INDIRECT(ADDRESS(MATCH(MAX(_xlfn._xlws.FILTER(DU7:DU233,DU7:DU233&gt;cr)),DU7:DU233,0)+6,1))</f>
        <v>#NAME?</v>
      </c>
      <c r="DV234" s="6" t="e" cm="1">
        <f t="array" aca="1" ref="DV234" ca="1">INDIRECT(ADDRESS(MATCH(MIN(_xlfn._xlws.FILTER(DV7:DV233,DU7:DU233&gt;cr)),DV7:DV233,0)+6,1))</f>
        <v>#NAME?</v>
      </c>
      <c r="DW234" s="1" t="e" cm="1">
        <f t="array" aca="1" ref="DW234" ca="1">INDIRECT(ADDRESS(MATCH(MIN(_xlfn._xlws.FILTER(DW7:DW233,DZ7:DZ233&gt;cr)),DW7:DW233,0)+6,1))</f>
        <v>#NAME?</v>
      </c>
      <c r="DX234" s="1" t="e" cm="1">
        <f t="array" aca="1" ref="DX234" ca="1">INDIRECT(ADDRESS(MATCH(MIN(_xlfn._xlws.FILTER(DX7:DX233,DZ7:DZ233&gt;cr)),DX7:DX233,0)+6,1))</f>
        <v>#NAME?</v>
      </c>
      <c r="DY234" s="1" t="e" cm="1">
        <f t="array" aca="1" ref="DY234" ca="1">INDIRECT(ADDRESS(MATCH(MAX(_xlfn._xlws.FILTER(DY7:DY233,DZ7:DZ233&gt;cr)),DY7:DY233,0)+6,1))</f>
        <v>#NAME?</v>
      </c>
      <c r="DZ234" s="1" t="e" cm="1">
        <f t="array" aca="1" ref="DZ234" ca="1">INDIRECT(ADDRESS(MATCH(MAX(_xlfn._xlws.FILTER(DZ7:DZ233,DZ7:DZ233&gt;cr)),DZ7:DZ233,0)+6,1))</f>
        <v>#NAME?</v>
      </c>
      <c r="EA234" s="1" t="e" cm="1">
        <f t="array" aca="1" ref="EA234" ca="1">INDIRECT(ADDRESS(MATCH(MIN(_xlfn._xlws.FILTER(EA7:EA233,DZ7:DZ233&gt;cr)),EA7:EA233,0)+6,1))</f>
        <v>#NAME?</v>
      </c>
      <c r="EB234" s="6" t="e" cm="1">
        <f t="array" aca="1" ref="EB234" ca="1">INDIRECT(ADDRESS(MATCH(MIN(_xlfn._xlws.FILTER(EB7:EB233,EE7:EE233&gt;cr)),EB7:EB233,0)+6,1))</f>
        <v>#NAME?</v>
      </c>
      <c r="EC234" s="6" t="e" cm="1">
        <f t="array" aca="1" ref="EC234" ca="1">INDIRECT(ADDRESS(MATCH(MIN(_xlfn._xlws.FILTER(EC7:EC233,EE7:EE233&gt;cr)),EC7:EC233,0)+6,1))</f>
        <v>#NAME?</v>
      </c>
      <c r="ED234" s="6" t="e" cm="1">
        <f t="array" aca="1" ref="ED234" ca="1">INDIRECT(ADDRESS(MATCH(MAX(_xlfn._xlws.FILTER(ED7:ED233,EE7:EE233&gt;cr)),ED7:ED233,0)+6,1))</f>
        <v>#NAME?</v>
      </c>
      <c r="EE234" s="6" t="e" cm="1">
        <f t="array" aca="1" ref="EE234" ca="1">INDIRECT(ADDRESS(MATCH(MAX(_xlfn._xlws.FILTER(EE7:EE233,EE7:EE233&gt;cr)),EE7:EE233,0)+6,1))</f>
        <v>#NAME?</v>
      </c>
      <c r="EF234" s="6" t="e" cm="1">
        <f t="array" aca="1" ref="EF234" ca="1">INDIRECT(ADDRESS(MATCH(MIN(_xlfn._xlws.FILTER(EF7:EF233,EE7:EE233&gt;cr)),EF7:EF233,0)+6,1))</f>
        <v>#NAME?</v>
      </c>
      <c r="EG234" s="1" t="e" cm="1">
        <f t="array" aca="1" ref="EG234" ca="1">INDIRECT(ADDRESS(MATCH(MIN(_xlfn._xlws.FILTER(EG7:EG233,EJ7:EJ233&gt;cr)),EG7:EG233,0)+6,1))</f>
        <v>#NAME?</v>
      </c>
      <c r="EH234" s="1" t="e" cm="1">
        <f t="array" aca="1" ref="EH234" ca="1">INDIRECT(ADDRESS(MATCH(MIN(_xlfn._xlws.FILTER(EH7:EH233,EJ7:EJ233&gt;cr)),EH7:EH233,0)+6,1))</f>
        <v>#NAME?</v>
      </c>
      <c r="EI234" s="1" t="e" cm="1">
        <f t="array" aca="1" ref="EI234" ca="1">INDIRECT(ADDRESS(MATCH(MAX(_xlfn._xlws.FILTER(EI7:EI233,EJ7:EJ233&gt;cr)),EI7:EI233,0)+6,1))</f>
        <v>#NAME?</v>
      </c>
      <c r="EJ234" s="1" t="e" cm="1">
        <f t="array" aca="1" ref="EJ234" ca="1">INDIRECT(ADDRESS(MATCH(MAX(_xlfn._xlws.FILTER(EJ7:EJ233,EJ7:EJ233&gt;cr)),EJ7:EJ233,0)+6,1))</f>
        <v>#NAME?</v>
      </c>
      <c r="EK234" s="1" t="e" cm="1">
        <f t="array" aca="1" ref="EK234" ca="1">INDIRECT(ADDRESS(MATCH(MIN(_xlfn._xlws.FILTER(EK7:EK233,EJ7:EJ233&gt;cr)),EK7:EK233,0)+6,1))</f>
        <v>#NAME?</v>
      </c>
      <c r="EL234" s="6" t="e" cm="1">
        <f t="array" aca="1" ref="EL234" ca="1">INDIRECT(ADDRESS(MATCH(MIN(_xlfn._xlws.FILTER(EL7:EL233,EO7:EO233&gt;cr)),EL7:EL233,0)+6,1))</f>
        <v>#NAME?</v>
      </c>
      <c r="EM234" s="6" t="e" cm="1">
        <f t="array" aca="1" ref="EM234" ca="1">INDIRECT(ADDRESS(MATCH(MIN(_xlfn._xlws.FILTER(EM7:EM233,EO7:EO233&gt;cr)),EM7:EM233,0)+6,1))</f>
        <v>#NAME?</v>
      </c>
      <c r="EN234" s="6" t="e" cm="1">
        <f t="array" aca="1" ref="EN234" ca="1">INDIRECT(ADDRESS(MATCH(MAX(_xlfn._xlws.FILTER(EN7:EN233,EO7:EO233&gt;cr)),EN7:EN233,0)+6,1))</f>
        <v>#NAME?</v>
      </c>
      <c r="EO234" s="6" t="e" cm="1">
        <f t="array" aca="1" ref="EO234" ca="1">INDIRECT(ADDRESS(MATCH(MAX(_xlfn._xlws.FILTER(EO7:EO233,EO7:EO233&gt;cr)),EO7:EO233,0)+6,1))</f>
        <v>#NAME?</v>
      </c>
      <c r="EP234" s="6" t="e" cm="1">
        <f t="array" aca="1" ref="EP234" ca="1">INDIRECT(ADDRESS(MATCH(MIN(_xlfn._xlws.FILTER(EP7:EP233,EO7:EO233&gt;cr)),EP7:EP233,0)+6,1))</f>
        <v>#NAME?</v>
      </c>
      <c r="EQ234" s="1" t="e" cm="1">
        <f t="array" aca="1" ref="EQ234" ca="1">INDIRECT(ADDRESS(MATCH(MIN(_xlfn._xlws.FILTER(EQ7:EQ233,ET7:ET233&gt;cr)),EQ7:EQ233,0)+6,1))</f>
        <v>#NAME?</v>
      </c>
      <c r="ER234" s="1" t="e" cm="1">
        <f t="array" aca="1" ref="ER234" ca="1">INDIRECT(ADDRESS(MATCH(MIN(_xlfn._xlws.FILTER(ER7:ER233,ET7:ET233&gt;cr)),ER7:ER233,0)+6,1))</f>
        <v>#NAME?</v>
      </c>
      <c r="ES234" s="1" t="e" cm="1">
        <f t="array" aca="1" ref="ES234" ca="1">INDIRECT(ADDRESS(MATCH(MAX(_xlfn._xlws.FILTER(ES7:ES233,ET7:ET233&gt;cr)),ES7:ES233,0)+6,1))</f>
        <v>#NAME?</v>
      </c>
      <c r="ET234" s="1" t="e" cm="1">
        <f t="array" aca="1" ref="ET234" ca="1">INDIRECT(ADDRESS(MATCH(MAX(_xlfn._xlws.FILTER(ET7:ET233,ET7:ET233&gt;cr)),ET7:ET233,0)+6,1))</f>
        <v>#NAME?</v>
      </c>
      <c r="EU234" s="1" t="e" cm="1">
        <f t="array" aca="1" ref="EU234" ca="1">INDIRECT(ADDRESS(MATCH(MIN(_xlfn._xlws.FILTER(EU7:EU233,ET7:ET233&gt;cr)),EU7:EU233,0)+6,1))</f>
        <v>#NAME?</v>
      </c>
      <c r="EV234" s="6" t="e" cm="1">
        <f t="array" aca="1" ref="EV234" ca="1">INDIRECT(ADDRESS(MATCH(MIN(_xlfn._xlws.FILTER(EV7:EV233,EY7:EY233&gt;cr)),EV7:EV233,0)+6,1))</f>
        <v>#NAME?</v>
      </c>
      <c r="EW234" s="6" t="e" cm="1">
        <f t="array" aca="1" ref="EW234" ca="1">INDIRECT(ADDRESS(MATCH(MIN(_xlfn._xlws.FILTER(EW7:EW233,EY7:EY233&gt;cr)),EW7:EW233,0)+6,1))</f>
        <v>#NAME?</v>
      </c>
      <c r="EX234" s="6" t="e" cm="1">
        <f t="array" aca="1" ref="EX234" ca="1">INDIRECT(ADDRESS(MATCH(MAX(_xlfn._xlws.FILTER(EX7:EX233,EY7:EY233&gt;cr)),EX7:EX233,0)+6,1))</f>
        <v>#NAME?</v>
      </c>
      <c r="EY234" s="6" t="e" cm="1">
        <f t="array" aca="1" ref="EY234" ca="1">INDIRECT(ADDRESS(MATCH(MAX(_xlfn._xlws.FILTER(EY7:EY233,EY7:EY233&gt;cr)),EY7:EY233,0)+6,1))</f>
        <v>#NAME?</v>
      </c>
      <c r="EZ234" s="6" t="e" cm="1">
        <f t="array" aca="1" ref="EZ234" ca="1">INDIRECT(ADDRESS(MATCH(MIN(_xlfn._xlws.FILTER(EZ7:EZ233,EY7:EY233&gt;cr)),EZ7:EZ233,0)+6,1))</f>
        <v>#NAME?</v>
      </c>
      <c r="FA234" s="1" t="e" cm="1">
        <f t="array" aca="1" ref="FA234" ca="1">INDIRECT(ADDRESS(MATCH(MIN(_xlfn._xlws.FILTER(FA7:FA233,FD7:FD233&gt;cr)),FA7:FA233,0)+6,1))</f>
        <v>#NAME?</v>
      </c>
      <c r="FB234" s="1" t="e" cm="1">
        <f t="array" aca="1" ref="FB234" ca="1">INDIRECT(ADDRESS(MATCH(MIN(_xlfn._xlws.FILTER(FB7:FB233,FD7:FD233&gt;cr)),FB7:FB233,0)+6,1))</f>
        <v>#NAME?</v>
      </c>
      <c r="FC234" s="1" t="e" cm="1">
        <f t="array" aca="1" ref="FC234" ca="1">INDIRECT(ADDRESS(MATCH(MAX(_xlfn._xlws.FILTER(FC7:FC233,FD7:FD233&gt;cr)),FC7:FC233,0)+6,1))</f>
        <v>#NAME?</v>
      </c>
      <c r="FD234" s="1" t="e" cm="1">
        <f t="array" aca="1" ref="FD234" ca="1">INDIRECT(ADDRESS(MATCH(MAX(_xlfn._xlws.FILTER(FD7:FD233,FD7:FD233&gt;cr)),FD7:FD233,0)+6,1))</f>
        <v>#NAME?</v>
      </c>
      <c r="FE234" s="1" t="e" cm="1">
        <f t="array" aca="1" ref="FE234" ca="1">INDIRECT(ADDRESS(MATCH(MIN(_xlfn._xlws.FILTER(FE7:FE233,FD7:FD233&gt;cr)),FE7:FE233,0)+6,1))</f>
        <v>#NAME?</v>
      </c>
      <c r="FF234" s="6" t="e" cm="1">
        <f t="array" aca="1" ref="FF234" ca="1">INDIRECT(ADDRESS(MATCH(MIN(_xlfn._xlws.FILTER(FF7:FF233,FI7:FI233&gt;cr)),FF7:FF233,0)+6,1))</f>
        <v>#NAME?</v>
      </c>
      <c r="FG234" s="6" t="e" cm="1">
        <f t="array" aca="1" ref="FG234" ca="1">INDIRECT(ADDRESS(MATCH(MIN(_xlfn._xlws.FILTER(FG7:FG233,FI7:FI233&gt;cr)),FG7:FG233,0)+6,1))</f>
        <v>#NAME?</v>
      </c>
      <c r="FH234" s="6" t="e" cm="1">
        <f t="array" aca="1" ref="FH234" ca="1">INDIRECT(ADDRESS(MATCH(MAX(_xlfn._xlws.FILTER(FH7:FH233,FI7:FI233&gt;cr)),FH7:FH233,0)+6,1))</f>
        <v>#NAME?</v>
      </c>
      <c r="FI234" s="6" t="e" cm="1">
        <f t="array" aca="1" ref="FI234" ca="1">INDIRECT(ADDRESS(MATCH(MAX(_xlfn._xlws.FILTER(FI7:FI233,FI7:FI233&gt;cr)),FI7:FI233,0)+6,1))</f>
        <v>#NAME?</v>
      </c>
      <c r="FJ234" s="6" t="e" cm="1">
        <f t="array" aca="1" ref="FJ234" ca="1">INDIRECT(ADDRESS(MATCH(MIN(_xlfn._xlws.FILTER(FJ7:FJ233,FI7:FI233&gt;cr)),FJ7:FJ233,0)+6,1))</f>
        <v>#NAME?</v>
      </c>
      <c r="FK234" s="1" t="e" cm="1">
        <f t="array" aca="1" ref="FK234" ca="1">INDIRECT(ADDRESS(MATCH(MIN(_xlfn._xlws.FILTER(FK7:FK233,FN7:FN233&gt;cr)),FK7:FK233,0)+6,1))</f>
        <v>#NAME?</v>
      </c>
      <c r="FL234" s="1" t="e" cm="1">
        <f t="array" aca="1" ref="FL234" ca="1">INDIRECT(ADDRESS(MATCH(MIN(_xlfn._xlws.FILTER(FL7:FL233,FN7:FN233&gt;cr)),FL7:FL233,0)+6,1))</f>
        <v>#NAME?</v>
      </c>
      <c r="FM234" s="1" t="e" cm="1">
        <f t="array" aca="1" ref="FM234" ca="1">INDIRECT(ADDRESS(MATCH(MAX(_xlfn._xlws.FILTER(FM7:FM233,FN7:FN233&gt;cr)),FM7:FM233,0)+6,1))</f>
        <v>#NAME?</v>
      </c>
      <c r="FN234" s="1" t="e" cm="1">
        <f t="array" aca="1" ref="FN234" ca="1">INDIRECT(ADDRESS(MATCH(MAX(_xlfn._xlws.FILTER(FN7:FN233,FN7:FN233&gt;cr)),FN7:FN233,0)+6,1))</f>
        <v>#NAME?</v>
      </c>
      <c r="FO234" s="1" t="e" cm="1">
        <f t="array" aca="1" ref="FO234" ca="1">INDIRECT(ADDRESS(MATCH(MIN(_xlfn._xlws.FILTER(FO7:FO233,FN7:FN233&gt;cr)),FO7:FO233,0)+6,1))</f>
        <v>#NAME?</v>
      </c>
      <c r="FP234" s="9" t="e" cm="1">
        <f t="array" aca="1" ref="FP234" ca="1">INDIRECT(ADDRESS(MATCH(MIN(_xlfn.LET(_xlpm.x,IF(ISNUMBER(FP7:FP233),FP7:FP233),_xlpm.y,IF(ISNUMBER(FS7:FS233),FS7:FS233),_xlfn._xlws.FILTER(_xlpm.x,_xlpm.y&gt;cr))),FP7:FP233,0)+6,1))</f>
        <v>#NAME?</v>
      </c>
      <c r="FQ234" s="9" t="e" cm="1">
        <f t="array" aca="1" ref="FQ234" ca="1">INDIRECT(ADDRESS(MATCH(MIN(_xlfn.LET(_xlpm.x,IF(ISNUMBER(FQ7:FQ233),FQ7:FQ233),_xlpm.y,IF(ISNUMBER(FS7:FS233),FS7:FS233),_xlfn._xlws.FILTER(_xlpm.x,_xlpm.y&gt;cr))),FQ7:FQ233,0)+6,1))</f>
        <v>#NAME?</v>
      </c>
      <c r="FR234" s="9" t="e" cm="1">
        <f t="array" aca="1" ref="FR234" ca="1">INDIRECT(ADDRESS(MATCH(MAX(_xlfn.LET(_xlpm.x,IF(ISNUMBER(FR7:FR233),FR7:FR233),_xlpm.y,IF(ISNUMBER(FS7:FS233),FS7:FS233),_xlfn._xlws.FILTER(_xlpm.x,_xlpm.y&gt;cr))),FR7:FR233,0)+6,1))</f>
        <v>#NAME?</v>
      </c>
      <c r="FS234" s="9" t="e" cm="1">
        <f t="array" aca="1" ref="FS234" ca="1">INDIRECT(ADDRESS(MATCH(MAX(_xlfn.LET(_xlpm.x,IF(ISNUMBER(FS7:FS233),FS7:FS233),_xlpm.y,IF(ISNUMBER(FS7:FS233),FS7:FS233),_xlfn._xlws.FILTER(_xlpm.x,_xlpm.y&gt;cr))),FS7:FS233,0)+6,1))</f>
        <v>#NAME?</v>
      </c>
      <c r="FT234" s="9" t="e" cm="1">
        <f t="array" aca="1" ref="FT234" ca="1">INDIRECT(ADDRESS(MATCH(MIN(_xlfn.LET(_xlpm.x,IF(ISNUMBER(FT7:FT233),FT7:FT233),_xlpm.y,IF(ISNUMBER(FS7:FS233),FS7:FS233),_xlfn._xlws.FILTER(_xlpm.x,_xlpm.y&gt;cr))),FT7:FT233,0)+6,1))</f>
        <v>#NAME?</v>
      </c>
      <c r="FU234" s="1" t="e" cm="1">
        <f t="array" aca="1" ref="FU234" ca="1">INDEX(_xlfn._xlws.FILTER(FU7:FU233,ISTEXT(FU7:FU233)),MODE(MATCH(_xlfn._xlws.FILTER(FU7:FU233,ISTEXT(FU7:FU233)),_xlfn._xlws.FILTER(FU7:FU233,ISTEXT(FU7:FU233)),0)))</f>
        <v>#NAME?</v>
      </c>
      <c r="FV234" s="1" t="e" cm="1">
        <f t="array" aca="1" ref="FV234" ca="1">INDEX(_xlfn._xlws.FILTER(FV7:FV233,ISTEXT(FV7:FV233)),MODE(MATCH(_xlfn._xlws.FILTER(FV7:FV233,ISTEXT(FV7:FV233)),_xlfn._xlws.FILTER(FV7:FV233,ISTEXT(FV7:FV233)),0)))</f>
        <v>#NAME?</v>
      </c>
      <c r="FW234" s="1" t="e" cm="1">
        <f t="array" aca="1" ref="FW234" ca="1">INDEX(_xlfn._xlws.FILTER(FW7:FW233,ISTEXT(FW7:FW233)),MODE(MATCH(_xlfn._xlws.FILTER(FW7:FW233,ISTEXT(FW7:FW233)),_xlfn._xlws.FILTER(FW7:FW233,ISTEXT(FW7:FW233)),0)))</f>
        <v>#NAME?</v>
      </c>
      <c r="FX234" s="1" t="e" cm="1">
        <f t="array" aca="1" ref="FX234" ca="1">INDEX(_xlfn._xlws.FILTER(FX7:FX233,ISTEXT(FX7:FX233)),MODE(MATCH(_xlfn._xlws.FILTER(FX7:FX233,ISTEXT(FX7:FX233)),_xlfn._xlws.FILTER(FX7:FX233,ISTEXT(FX7:FX233)),0)))</f>
        <v>#NAME?</v>
      </c>
      <c r="FY234" s="1" t="e" cm="1">
        <f t="array" aca="1" ref="FY234" ca="1">INDEX(_xlfn._xlws.FILTER(FY7:FY233,ISTEXT(FY7:FY233)),MODE(MATCH(_xlfn._xlws.FILTER(FY7:FY233,ISTEXT(FY7:FY233)),_xlfn._xlws.FILTER(FY7:FY233,ISTEXT(FY7:FY233)),0)))</f>
        <v>#NAME?</v>
      </c>
    </row>
    <row r="235" spans="1:181" x14ac:dyDescent="0.3">
      <c r="A235" s="7" t="s">
        <v>234</v>
      </c>
      <c r="B235" s="6" t="e" cm="1">
        <f t="array" aca="1" ref="B235" ca="1">INDIRECT(ADDRESS(MATCH(SMALL(_xlfn._xlws.FILTER(B7:B233,E7:E233&gt;cr),2),B7:B233,0)+6,1))</f>
        <v>#NAME?</v>
      </c>
      <c r="C235" s="6" t="e" cm="1">
        <f t="array" aca="1" ref="C235" ca="1">INDIRECT(ADDRESS(MATCH(SMALL(_xlfn._xlws.FILTER(C7:C233,E7:E233&gt;cr),2),C7:C233,0)+6,1))</f>
        <v>#NAME?</v>
      </c>
      <c r="D235" s="6" t="e" cm="1">
        <f t="array" aca="1" ref="D235" ca="1">INDIRECT(ADDRESS(MATCH(LARGE(_xlfn._xlws.FILTER(D7:D233,E7:E233&gt;cr),2),D7:D233,0)+6,1))</f>
        <v>#NAME?</v>
      </c>
      <c r="E235" s="6" t="e" cm="1">
        <f t="array" aca="1" ref="E235" ca="1">INDIRECT(ADDRESS(MATCH(LARGE(_xlfn._xlws.FILTER(E7:E233,E7:E233&gt;cr),2),E7:E233,0)+6,1))</f>
        <v>#NAME?</v>
      </c>
      <c r="F235" s="6" t="e" cm="1">
        <f t="array" aca="1" ref="F235" ca="1">INDIRECT(ADDRESS(MATCH(SMALL(_xlfn._xlws.FILTER(F7:F233,E7:E233&gt;cr),2),F7:F233,0)+6,1))</f>
        <v>#NAME?</v>
      </c>
      <c r="G235" s="1" t="e" cm="1">
        <f t="array" aca="1" ref="G235" ca="1">INDIRECT(ADDRESS(MATCH(SMALL(_xlfn._xlws.FILTER(G7:G233,J7:J233&gt;cr),2),G7:G233,0)+6,1))</f>
        <v>#NAME?</v>
      </c>
      <c r="H235" s="1" t="e" cm="1">
        <f t="array" aca="1" ref="H235" ca="1">INDIRECT(ADDRESS(MATCH(SMALL(_xlfn._xlws.FILTER(H7:H233,J7:J233&gt;cr),2),H7:H233,0)+6,1))</f>
        <v>#NAME?</v>
      </c>
      <c r="I235" s="5" t="e" cm="1">
        <f t="array" aca="1" ref="I235" ca="1">INDIRECT(ADDRESS(MATCH(LARGE(_xlfn._xlws.FILTER(I7:I233,J7:J233&gt;cr),2),I7:I233,0)+6,1))</f>
        <v>#NAME?</v>
      </c>
      <c r="J235" s="5" t="e" cm="1">
        <f t="array" aca="1" ref="J235" ca="1">INDIRECT(ADDRESS(MATCH(LARGE(_xlfn._xlws.FILTER(J7:J233,J7:J233&gt;cr),2),J7:J233,0)+6,1))</f>
        <v>#NAME?</v>
      </c>
      <c r="K235" s="1" t="e" cm="1">
        <f t="array" aca="1" ref="K235" ca="1">INDIRECT(ADDRESS(MATCH(SMALL(_xlfn._xlws.FILTER(K7:K233,J7:J233&gt;cr),2),K7:K233,0)+6,1))</f>
        <v>#NAME?</v>
      </c>
      <c r="L235" s="6" t="e" cm="1">
        <f t="array" aca="1" ref="L235" ca="1">INDIRECT(ADDRESS(MATCH(SMALL(_xlfn._xlws.FILTER(L7:L233,O7:O233&gt;cr),2),L7:L233,0)+6,1))</f>
        <v>#NAME?</v>
      </c>
      <c r="M235" s="6" t="e" cm="1">
        <f t="array" aca="1" ref="M235" ca="1">INDIRECT(ADDRESS(MATCH(SMALL(_xlfn._xlws.FILTER(M7:M233,O7:O233&gt;cr),2),M7:M233,0)+6,1))</f>
        <v>#NAME?</v>
      </c>
      <c r="N235" s="4" t="e" cm="1">
        <f t="array" aca="1" ref="N235" ca="1">INDIRECT(ADDRESS(MATCH(LARGE(_xlfn._xlws.FILTER(N7:N233,O7:O233&gt;cr),2),N7:N233,0)+6,1))</f>
        <v>#NAME?</v>
      </c>
      <c r="O235" s="4" t="e" cm="1">
        <f t="array" aca="1" ref="O235" ca="1">INDIRECT(ADDRESS(MATCH(LARGE(_xlfn._xlws.FILTER(O7:O233,O7:O233&gt;cr),2),O7:O233,0)+6,1))</f>
        <v>#NAME?</v>
      </c>
      <c r="P235" s="6" t="e" cm="1">
        <f t="array" aca="1" ref="P235" ca="1">INDIRECT(ADDRESS(MATCH(SMALL(_xlfn._xlws.FILTER(P7:P233,O7:O233&gt;cr),2),P7:P233,0)+6,1))</f>
        <v>#NAME?</v>
      </c>
      <c r="Q235" s="1" t="e" cm="1">
        <f t="array" aca="1" ref="Q235" ca="1">INDIRECT(ADDRESS(MATCH(SMALL(_xlfn._xlws.FILTER(Q7:Q233,T7:T233&gt;cr),2),Q7:Q233,0)+6,1))</f>
        <v>#NAME?</v>
      </c>
      <c r="R235" s="1" t="e" cm="1">
        <f t="array" aca="1" ref="R235" ca="1">INDIRECT(ADDRESS(MATCH(SMALL(_xlfn._xlws.FILTER(R7:R233,T7:T233&gt;cr),2),R7:R233,0)+6,1))</f>
        <v>#NAME?</v>
      </c>
      <c r="S235" s="1" t="e" cm="1">
        <f t="array" aca="1" ref="S235" ca="1">INDIRECT(ADDRESS(MATCH(LARGE(_xlfn._xlws.FILTER(S7:S233,T7:T233&gt;cr),2),S7:S233,0)+6,1))</f>
        <v>#NAME?</v>
      </c>
      <c r="T235" s="1" t="e" cm="1">
        <f t="array" aca="1" ref="T235" ca="1">INDIRECT(ADDRESS(MATCH(LARGE(_xlfn._xlws.FILTER(T7:T233,T7:T233&gt;cr),2),T7:T233,0)+6,1))</f>
        <v>#NAME?</v>
      </c>
      <c r="U235" s="1" t="e" cm="1">
        <f t="array" aca="1" ref="U235" ca="1">INDIRECT(ADDRESS(MATCH(SMALL(_xlfn._xlws.FILTER(U7:U233,T7:T233&gt;cr),2),U7:U233,0)+6,1))</f>
        <v>#NAME?</v>
      </c>
      <c r="V235" s="6" t="e" cm="1">
        <f t="array" aca="1" ref="V235" ca="1">INDIRECT(ADDRESS(MATCH(SMALL(_xlfn._xlws.FILTER(V7:V233,Y7:Y233&gt;cr),2),V7:V233,0)+6,1))</f>
        <v>#NAME?</v>
      </c>
      <c r="W235" s="6" t="e" cm="1">
        <f t="array" aca="1" ref="W235" ca="1">INDIRECT(ADDRESS(MATCH(SMALL(_xlfn._xlws.FILTER(W7:W233,Y7:Y233&gt;cr),2),W7:W233,0)+6,1))</f>
        <v>#NAME?</v>
      </c>
      <c r="X235" s="6" t="e" cm="1">
        <f t="array" aca="1" ref="X235" ca="1">INDIRECT(ADDRESS(MATCH(LARGE(_xlfn._xlws.FILTER(X7:X233,Y7:Y233&gt;cr),2),X7:X233,0)+6,1))</f>
        <v>#NAME?</v>
      </c>
      <c r="Y235" s="6" t="e" cm="1">
        <f t="array" aca="1" ref="Y235" ca="1">INDIRECT(ADDRESS(MATCH(LARGE(_xlfn._xlws.FILTER(Y7:Y233,Y7:Y233&gt;cr),2),Y7:Y233,0)+6,1))</f>
        <v>#NAME?</v>
      </c>
      <c r="Z235" s="6" t="e" cm="1">
        <f t="array" aca="1" ref="Z235" ca="1">INDIRECT(ADDRESS(MATCH(SMALL(_xlfn._xlws.FILTER(Z7:Z233,Y7:Y233&gt;cr),2),Z7:Z233,0)+6,1))</f>
        <v>#NAME?</v>
      </c>
      <c r="AA235" s="1" t="e" cm="1">
        <f t="array" aca="1" ref="AA235" ca="1">INDIRECT(ADDRESS(MATCH(SMALL(_xlfn._xlws.FILTER(AA7:AA233,AD7:AD233&gt;cr),2),AA7:AA233,0)+6,1))</f>
        <v>#NAME?</v>
      </c>
      <c r="AB235" s="1" t="e" cm="1">
        <f t="array" aca="1" ref="AB235" ca="1">INDIRECT(ADDRESS(MATCH(SMALL(_xlfn._xlws.FILTER(AB7:AB233,AD7:AD233&gt;cr),2),AB7:AB233,0)+6,1))</f>
        <v>#NAME?</v>
      </c>
      <c r="AC235" s="1" t="e" cm="1">
        <f t="array" aca="1" ref="AC235" ca="1">INDIRECT(ADDRESS(MATCH(LARGE(_xlfn._xlws.FILTER(AC7:AC233,AD7:AD233&gt;cr),2),AC7:AC233,0)+6,1))</f>
        <v>#NAME?</v>
      </c>
      <c r="AD235" s="1" t="e" cm="1">
        <f t="array" aca="1" ref="AD235" ca="1">INDIRECT(ADDRESS(MATCH(LARGE(_xlfn._xlws.FILTER(AD7:AD233,AD7:AD233&gt;cr),2),AD7:AD233,0)+6,1))</f>
        <v>#NAME?</v>
      </c>
      <c r="AE235" s="1" t="e" cm="1">
        <f t="array" aca="1" ref="AE235" ca="1">INDIRECT(ADDRESS(MATCH(SMALL(_xlfn._xlws.FILTER(AE7:AE233,AD7:AD233&gt;cr),2),AE7:AE233,0)+6,1))</f>
        <v>#NAME?</v>
      </c>
      <c r="AF235" s="6" t="e" cm="1">
        <f t="array" aca="1" ref="AF235" ca="1">INDIRECT(ADDRESS(MATCH(SMALL(_xlfn._xlws.FILTER(AF7:AF233,AI7:AI233&gt;cr),2),AF7:AF233,0)+6,1))</f>
        <v>#NAME?</v>
      </c>
      <c r="AG235" s="6" t="e" cm="1">
        <f t="array" aca="1" ref="AG235" ca="1">INDIRECT(ADDRESS(MATCH(SMALL(_xlfn._xlws.FILTER(AG7:AG233,AI7:AI233&gt;cr),2),AG7:AG233,0)+6,1))</f>
        <v>#NAME?</v>
      </c>
      <c r="AH235" s="6" t="e" cm="1">
        <f t="array" aca="1" ref="AH235" ca="1">INDIRECT(ADDRESS(MATCH(LARGE(_xlfn._xlws.FILTER(AH7:AH233,AI7:AI233&gt;cr),2),AH7:AH233,0)+6,1))</f>
        <v>#NAME?</v>
      </c>
      <c r="AI235" s="6" t="e" cm="1">
        <f t="array" aca="1" ref="AI235" ca="1">INDIRECT(ADDRESS(MATCH(LARGE(_xlfn._xlws.FILTER(AI7:AI233,AI7:AI233&gt;cr),2),AI7:AI233,0)+6,1))</f>
        <v>#NAME?</v>
      </c>
      <c r="AJ235" s="6" t="e" cm="1">
        <f t="array" aca="1" ref="AJ235" ca="1">INDIRECT(ADDRESS(MATCH(SMALL(_xlfn._xlws.FILTER(AJ7:AJ233,AI7:AI233&gt;cr),2),AJ7:AJ233,0)+6,1))</f>
        <v>#NAME?</v>
      </c>
      <c r="AK235" s="12" t="e" cm="1">
        <f t="array" aca="1" ref="AK235" ca="1">INDIRECT(ADDRESS(MATCH(SMALL(_xlfn._xlws.FILTER(AK7:AK233,AN7:AN233&gt;cr),2),AK7:AK233,0)+6,1))</f>
        <v>#NAME?</v>
      </c>
      <c r="AL235" s="12" t="e" cm="1">
        <f t="array" aca="1" ref="AL235" ca="1">INDIRECT(ADDRESS(MATCH(SMALL(_xlfn._xlws.FILTER(AL7:AL233,AN7:AN233&gt;cr),2),AL7:AL233,0)+6,1))</f>
        <v>#NAME?</v>
      </c>
      <c r="AM235" s="12" t="e" cm="1">
        <f t="array" aca="1" ref="AM235" ca="1">INDIRECT(ADDRESS(MATCH(LARGE(_xlfn._xlws.FILTER(AM7:AM233,AN7:AN233&gt;cr),2),AM7:AM233,0)+6,1))</f>
        <v>#NAME?</v>
      </c>
      <c r="AN235" s="12" t="e" cm="1">
        <f t="array" aca="1" ref="AN235" ca="1">INDIRECT(ADDRESS(MATCH(LARGE(_xlfn._xlws.FILTER(AN7:AN233,AN7:AN233&gt;cr),2),AN7:AN233,0)+6,1))</f>
        <v>#NAME?</v>
      </c>
      <c r="AO235" s="12" t="e" cm="1">
        <f t="array" aca="1" ref="AO235" ca="1">INDIRECT(ADDRESS(MATCH(SMALL(_xlfn._xlws.FILTER(AO7:AO233,AN7:AN233&gt;cr),2),AO7:AO233,0)+6,1))</f>
        <v>#NAME?</v>
      </c>
      <c r="AP235" s="6" t="e" cm="1">
        <f t="array" aca="1" ref="AP235" ca="1">INDIRECT(ADDRESS(MATCH(SMALL(_xlfn._xlws.FILTER(AP7:AP233,AS7:AS233&gt;cr),2),AP7:AP233,0)+6,1))</f>
        <v>#NAME?</v>
      </c>
      <c r="AQ235" s="6" t="e" cm="1">
        <f t="array" aca="1" ref="AQ235" ca="1">INDIRECT(ADDRESS(MATCH(SMALL(_xlfn._xlws.FILTER(AQ7:AQ233,AS7:AS233&gt;cr),2),AQ7:AQ233,0)+6,1))</f>
        <v>#NAME?</v>
      </c>
      <c r="AR235" s="6" t="e" cm="1">
        <f t="array" aca="1" ref="AR235" ca="1">INDIRECT(ADDRESS(MATCH(LARGE(_xlfn._xlws.FILTER(AR7:AR233,AS7:AS233&gt;cr),2),AR7:AR233,0)+6,1))</f>
        <v>#NAME?</v>
      </c>
      <c r="AS235" s="6" t="e" cm="1">
        <f t="array" aca="1" ref="AS235" ca="1">INDIRECT(ADDRESS(MATCH(LARGE(_xlfn._xlws.FILTER(AS7:AS233,AS7:AS233&gt;cr),2),AS7:AS233,0)+6,1))</f>
        <v>#NAME?</v>
      </c>
      <c r="AT235" s="6" t="e" cm="1">
        <f t="array" aca="1" ref="AT235" ca="1">INDIRECT(ADDRESS(MATCH(SMALL(_xlfn._xlws.FILTER(AT7:AT233,AS7:AS233&gt;cr),2),AT7:AT233,0)+6,1))</f>
        <v>#NAME?</v>
      </c>
      <c r="AU235" s="1" t="e" cm="1">
        <f t="array" aca="1" ref="AU235" ca="1">INDIRECT(ADDRESS(MATCH(SMALL(_xlfn._xlws.FILTER(AU7:AU233,AX7:AX233&gt;cr),2),AU7:AU233,0)+6,1))</f>
        <v>#NAME?</v>
      </c>
      <c r="AV235" s="1" t="e" cm="1">
        <f t="array" aca="1" ref="AV235" ca="1">INDIRECT(ADDRESS(MATCH(SMALL(_xlfn._xlws.FILTER(AV7:AV233,AX7:AX233&gt;cr),2),AV7:AV233,0)+6,1))</f>
        <v>#NAME?</v>
      </c>
      <c r="AW235" s="1" t="e" cm="1">
        <f t="array" aca="1" ref="AW235" ca="1">INDIRECT(ADDRESS(MATCH(LARGE(_xlfn._xlws.FILTER(AW7:AW233,AX7:AX233&gt;cr),2),AW7:AW233,0)+6,1))</f>
        <v>#NAME?</v>
      </c>
      <c r="AX235" s="1" t="e" cm="1">
        <f t="array" aca="1" ref="AX235" ca="1">INDIRECT(ADDRESS(MATCH(LARGE(_xlfn._xlws.FILTER(AX7:AX233,AX7:AX233&gt;cr),2),AX7:AX233,0)+6,1))</f>
        <v>#NAME?</v>
      </c>
      <c r="AY235" s="1" t="e" cm="1">
        <f t="array" aca="1" ref="AY235" ca="1">INDIRECT(ADDRESS(MATCH(SMALL(_xlfn._xlws.FILTER(AY7:AY233,AX7:AX233&gt;cr),2),AY7:AY233,0)+6,1))</f>
        <v>#NAME?</v>
      </c>
      <c r="AZ235" s="6" t="e" cm="1">
        <f t="array" aca="1" ref="AZ235" ca="1">INDIRECT(ADDRESS(MATCH(SMALL(_xlfn._xlws.FILTER(AZ7:AZ233,BC7:BC233&gt;cr),2),AZ7:AZ233,0)+6,1))</f>
        <v>#NAME?</v>
      </c>
      <c r="BA235" s="6" t="e" cm="1">
        <f t="array" aca="1" ref="BA235" ca="1">INDIRECT(ADDRESS(MATCH(SMALL(_xlfn._xlws.FILTER(BA7:BA233,BC7:BC233&gt;cr),2),BA7:BA233,0)+6,1))</f>
        <v>#NAME?</v>
      </c>
      <c r="BB235" s="4" t="e" cm="1">
        <f t="array" aca="1" ref="BB235" ca="1">INDIRECT(ADDRESS(MATCH(LARGE(_xlfn._xlws.FILTER(BB7:BB233,BC7:BC233&gt;cr),2),BB7:BB233,0)+6,1))</f>
        <v>#NAME?</v>
      </c>
      <c r="BC235" s="4" t="e" cm="1">
        <f t="array" aca="1" ref="BC235" ca="1">INDIRECT(ADDRESS(MATCH(LARGE(_xlfn._xlws.FILTER(BC7:BC233,BC7:BC233&gt;cr),2),BC7:BC233,0)+6,1))</f>
        <v>#NAME?</v>
      </c>
      <c r="BD235" s="6" t="e" cm="1">
        <f t="array" aca="1" ref="BD235" ca="1">INDIRECT(ADDRESS(MATCH(SMALL(_xlfn._xlws.FILTER(BD7:BD233,BC7:BC233&gt;cr),2),BD7:BD233,0)+6,1))</f>
        <v>#NAME?</v>
      </c>
      <c r="BE235" s="1" t="e" cm="1">
        <f t="array" aca="1" ref="BE235" ca="1">INDIRECT(ADDRESS(MATCH(SMALL(_xlfn._xlws.FILTER(BE7:BE233,BH7:BH233&gt;cr),2),BE7:BE233,0)+6,1))</f>
        <v>#NAME?</v>
      </c>
      <c r="BF235" s="1" t="e" cm="1">
        <f t="array" aca="1" ref="BF235" ca="1">INDIRECT(ADDRESS(MATCH(SMALL(_xlfn._xlws.FILTER(BF7:BF233,BH7:BH233&gt;cr),2),BF7:BF233,0)+6,1))</f>
        <v>#NAME?</v>
      </c>
      <c r="BG235" s="1" t="e" cm="1">
        <f t="array" aca="1" ref="BG235" ca="1">INDIRECT(ADDRESS(MATCH(LARGE(_xlfn._xlws.FILTER(BG7:BG233,BH7:BH233&gt;cr),2),BG7:BG233,0)+6,1))</f>
        <v>#NAME?</v>
      </c>
      <c r="BH235" s="1" t="e" cm="1">
        <f t="array" aca="1" ref="BH235" ca="1">INDIRECT(ADDRESS(MATCH(LARGE(_xlfn._xlws.FILTER(BH7:BH233,BH7:BH233&gt;cr),2),BH7:BH233,0)+6,1))</f>
        <v>#NAME?</v>
      </c>
      <c r="BI235" s="1" t="e" cm="1">
        <f t="array" aca="1" ref="BI235" ca="1">INDIRECT(ADDRESS(MATCH(SMALL(_xlfn._xlws.FILTER(BI7:BI233,BH7:BH233&gt;cr),2),BI7:BI233,0)+6,1))</f>
        <v>#NAME?</v>
      </c>
      <c r="BJ235" s="6" t="e" cm="1">
        <f t="array" aca="1" ref="BJ235" ca="1">INDIRECT(ADDRESS(MATCH(SMALL(_xlfn._xlws.FILTER(BJ7:BJ233,BM7:BM233&gt;cr),2),BJ7:BJ233,0)+6,1))</f>
        <v>#NAME?</v>
      </c>
      <c r="BK235" s="6" t="e" cm="1">
        <f t="array" aca="1" ref="BK235" ca="1">INDIRECT(ADDRESS(MATCH(SMALL(_xlfn._xlws.FILTER(BK7:BK233,BM7:BM233&gt;cr),2),BK7:BK233,0)+6,1))</f>
        <v>#NAME?</v>
      </c>
      <c r="BL235" s="6" t="e" cm="1">
        <f t="array" aca="1" ref="BL235" ca="1">INDIRECT(ADDRESS(MATCH(LARGE(_xlfn._xlws.FILTER(BL7:BL233,BM7:BM233&gt;cr),2),BL7:BL233,0)+6,1))</f>
        <v>#NAME?</v>
      </c>
      <c r="BM235" s="6" t="e" cm="1">
        <f t="array" aca="1" ref="BM235" ca="1">INDIRECT(ADDRESS(MATCH(LARGE(_xlfn._xlws.FILTER(BM7:BM233,BM7:BM233&gt;cr),2),BM7:BM233,0)+6,1))</f>
        <v>#NAME?</v>
      </c>
      <c r="BN235" s="6" t="e" cm="1">
        <f t="array" aca="1" ref="BN235" ca="1">INDIRECT(ADDRESS(MATCH(SMALL(_xlfn._xlws.FILTER(BN7:BN233,BM7:BM233&gt;cr),2),BN7:BN233,0)+6,1))</f>
        <v>#NAME?</v>
      </c>
      <c r="BO235" s="1" t="e" cm="1">
        <f t="array" aca="1" ref="BO235" ca="1">INDIRECT(ADDRESS(MATCH(SMALL(_xlfn._xlws.FILTER(BO7:BO233,BR7:BR233&gt;cr),2),BO7:BO233,0)+6,1))</f>
        <v>#NAME?</v>
      </c>
      <c r="BP235" s="1" t="e" cm="1">
        <f t="array" aca="1" ref="BP235" ca="1">INDIRECT(ADDRESS(MATCH(SMALL(_xlfn._xlws.FILTER(BP7:BP233,BR7:BR233&gt;cr),2),BP7:BP233,0)+6,1))</f>
        <v>#NAME?</v>
      </c>
      <c r="BQ235" s="1" t="e" cm="1">
        <f t="array" aca="1" ref="BQ235" ca="1">INDIRECT(ADDRESS(MATCH(LARGE(_xlfn._xlws.FILTER(BQ7:BQ233,BR7:BR233&gt;cr),2),BQ7:BQ233,0)+6,1))</f>
        <v>#NAME?</v>
      </c>
      <c r="BR235" s="1" t="e" cm="1">
        <f t="array" aca="1" ref="BR235" ca="1">INDIRECT(ADDRESS(MATCH(LARGE(_xlfn._xlws.FILTER(BR7:BR233,BR7:BR233&gt;cr),2),BR7:BR233,0)+6,1))</f>
        <v>#NAME?</v>
      </c>
      <c r="BS235" s="1" t="e" cm="1">
        <f t="array" aca="1" ref="BS235" ca="1">INDIRECT(ADDRESS(MATCH(SMALL(_xlfn._xlws.FILTER(BS7:BS233,BR7:BR233&gt;cr),2),BS7:BS233,0)+6,1))</f>
        <v>#NAME?</v>
      </c>
      <c r="BT235" s="6" t="e" cm="1">
        <f t="array" aca="1" ref="BT235" ca="1">INDIRECT(ADDRESS(MATCH(SMALL(_xlfn._xlws.FILTER(BT7:BT233,BW7:BW233&gt;cr),2),BT7:BT233,0)+6,1))</f>
        <v>#NAME?</v>
      </c>
      <c r="BU235" s="6" t="e" cm="1">
        <f t="array" aca="1" ref="BU235" ca="1">INDIRECT(ADDRESS(MATCH(SMALL(_xlfn._xlws.FILTER(BU7:BU233,BW7:BW233&gt;cr),2),BU7:BU233,0)+6,1))</f>
        <v>#NAME?</v>
      </c>
      <c r="BV235" s="6" t="e" cm="1">
        <f t="array" aca="1" ref="BV235" ca="1">INDIRECT(ADDRESS(MATCH(LARGE(_xlfn._xlws.FILTER(BV7:BV233,BW7:BW233&gt;cr),2),BV7:BV233,0)+6,1))</f>
        <v>#NAME?</v>
      </c>
      <c r="BW235" s="6" t="e" cm="1">
        <f t="array" aca="1" ref="BW235" ca="1">INDIRECT(ADDRESS(MATCH(LARGE(_xlfn._xlws.FILTER(BW7:BW233,BW7:BW233&gt;cr),2),BW7:BW233,0)+6,1))</f>
        <v>#NAME?</v>
      </c>
      <c r="BX235" s="6" t="e" cm="1">
        <f t="array" aca="1" ref="BX235" ca="1">INDIRECT(ADDRESS(MATCH(SMALL(_xlfn._xlws.FILTER(BX7:BX233,BW7:BW233&gt;cr),2),BX7:BX233,0)+6,1))</f>
        <v>#NAME?</v>
      </c>
      <c r="BY235" s="1" t="e" cm="1">
        <f t="array" aca="1" ref="BY235" ca="1">INDIRECT(ADDRESS(MATCH(SMALL(_xlfn._xlws.FILTER(BY7:BY233,CB7:CB233&gt;cr),2),BY7:BY233,0)+6,1))</f>
        <v>#NAME?</v>
      </c>
      <c r="BZ235" s="1" t="e" cm="1">
        <f t="array" aca="1" ref="BZ235" ca="1">INDIRECT(ADDRESS(MATCH(SMALL(_xlfn._xlws.FILTER(BZ7:BZ233,CB7:CB233&gt;cr),2),BZ7:BZ233,0)+6,1))</f>
        <v>#NAME?</v>
      </c>
      <c r="CA235" s="5" t="e" cm="1">
        <f t="array" aca="1" ref="CA235" ca="1">INDIRECT(ADDRESS(MATCH(LARGE(_xlfn._xlws.FILTER(CA7:CA233,CB7:CB233&gt;cr),2),CA7:CA233,0)+6,1))</f>
        <v>#NAME?</v>
      </c>
      <c r="CB235" s="5" t="e" cm="1">
        <f t="array" aca="1" ref="CB235" ca="1">INDIRECT(ADDRESS(MATCH(LARGE(_xlfn._xlws.FILTER(CB7:CB233,CB7:CB233&gt;cr),2),CB7:CB233,0)+6,1))</f>
        <v>#NAME?</v>
      </c>
      <c r="CC235" s="1" t="e" cm="1">
        <f t="array" aca="1" ref="CC235" ca="1">INDIRECT(ADDRESS(MATCH(SMALL(_xlfn._xlws.FILTER(CC7:CC233,CB7:CB233&gt;cr),2),CC7:CC233,0)+6,1))</f>
        <v>#NAME?</v>
      </c>
      <c r="CD235" s="6" t="e" cm="1">
        <f t="array" aca="1" ref="CD235" ca="1">INDIRECT(ADDRESS(MATCH(SMALL(_xlfn._xlws.FILTER(CD7:CD233,CG7:CG233&gt;cr),2),CD7:CD233,0)+6,1))</f>
        <v>#NAME?</v>
      </c>
      <c r="CE235" s="6" t="e" cm="1">
        <f t="array" aca="1" ref="CE235" ca="1">INDIRECT(ADDRESS(MATCH(SMALL(_xlfn._xlws.FILTER(CE7:CE233,CG7:CG233&gt;cr),2),CE7:CE233,0)+6,1))</f>
        <v>#NAME?</v>
      </c>
      <c r="CF235" s="6" t="e" cm="1">
        <f t="array" aca="1" ref="CF235" ca="1">INDIRECT(ADDRESS(MATCH(LARGE(_xlfn._xlws.FILTER(CF7:CF233,CG7:CG233&gt;cr),2),CF7:CF233,0)+6,1))</f>
        <v>#NAME?</v>
      </c>
      <c r="CG235" s="6" t="e" cm="1">
        <f t="array" aca="1" ref="CG235" ca="1">INDIRECT(ADDRESS(MATCH(LARGE(_xlfn._xlws.FILTER(CG7:CG233,CG7:CG233&gt;cr),2),CG7:CG233,0)+6,1))</f>
        <v>#NAME?</v>
      </c>
      <c r="CH235" s="6" t="e" cm="1">
        <f t="array" aca="1" ref="CH235" ca="1">INDIRECT(ADDRESS(MATCH(SMALL(_xlfn._xlws.FILTER(CH7:CH233,CG7:CG233&gt;cr),2),CH7:CH233,0)+6,1))</f>
        <v>#NAME?</v>
      </c>
      <c r="CI235" s="1" t="e" cm="1">
        <f t="array" aca="1" ref="CI235" ca="1">INDIRECT(ADDRESS(MATCH(SMALL(_xlfn._xlws.FILTER(CI7:CI233,CL7:CL233&gt;cr),2),CI7:CI233,0)+6,1))</f>
        <v>#NAME?</v>
      </c>
      <c r="CJ235" s="1" t="e" cm="1">
        <f t="array" aca="1" ref="CJ235" ca="1">INDIRECT(ADDRESS(MATCH(SMALL(_xlfn._xlws.FILTER(CJ7:CJ233,CL7:CL233&gt;cr),2),CJ7:CJ233,0)+6,1))</f>
        <v>#NAME?</v>
      </c>
      <c r="CK235" s="1" t="e" cm="1">
        <f t="array" aca="1" ref="CK235" ca="1">INDIRECT(ADDRESS(MATCH(LARGE(_xlfn._xlws.FILTER(CK7:CK233,CL7:CL233&gt;cr),2),CK7:CK233,0)+6,1))</f>
        <v>#NAME?</v>
      </c>
      <c r="CL235" s="1" t="e" cm="1">
        <f t="array" aca="1" ref="CL235" ca="1">INDIRECT(ADDRESS(MATCH(LARGE(_xlfn._xlws.FILTER(CL7:CL233,CL7:CL233&gt;cr),2),CL7:CL233,0)+6,1))</f>
        <v>#NAME?</v>
      </c>
      <c r="CM235" s="1" t="e" cm="1">
        <f t="array" aca="1" ref="CM235" ca="1">INDIRECT(ADDRESS(MATCH(SMALL(_xlfn._xlws.FILTER(CM7:CM233,CL7:CL233&gt;cr),2),CM7:CM233,0)+6,1))</f>
        <v>#NAME?</v>
      </c>
      <c r="CN235" s="6" t="e" cm="1">
        <f t="array" aca="1" ref="CN235" ca="1">INDIRECT(ADDRESS(MATCH(SMALL(_xlfn._xlws.FILTER(CN7:CN233,CQ7:CQ233&gt;cr),2),CN7:CN233,0)+6,1))</f>
        <v>#NAME?</v>
      </c>
      <c r="CO235" s="6" t="e" cm="1">
        <f t="array" aca="1" ref="CO235" ca="1">INDIRECT(ADDRESS(MATCH(SMALL(_xlfn._xlws.FILTER(CO7:CO233,CQ7:CQ233&gt;cr),2),CO7:CO233,0)+6,1))</f>
        <v>#NAME?</v>
      </c>
      <c r="CP235" s="6" t="e" cm="1">
        <f t="array" aca="1" ref="CP235" ca="1">INDIRECT(ADDRESS(MATCH(LARGE(_xlfn._xlws.FILTER(CP7:CP233,CQ7:CQ233&gt;cr),2),CP7:CP233,0)+6,1))</f>
        <v>#NAME?</v>
      </c>
      <c r="CQ235" s="6" t="e" cm="1">
        <f t="array" aca="1" ref="CQ235" ca="1">INDIRECT(ADDRESS(MATCH(LARGE(_xlfn._xlws.FILTER(CQ7:CQ233,CQ7:CQ233&gt;cr),2),CQ7:CQ233,0)+6,1))</f>
        <v>#NAME?</v>
      </c>
      <c r="CR235" s="6" t="e" cm="1">
        <f t="array" aca="1" ref="CR235" ca="1">INDIRECT(ADDRESS(MATCH(SMALL(_xlfn._xlws.FILTER(CR7:CR233,CQ7:CQ233&gt;cr),2),CR7:CR233,0)+6,1))</f>
        <v>#NAME?</v>
      </c>
      <c r="CS235" s="1" t="e" cm="1">
        <f t="array" aca="1" ref="CS235" ca="1">INDIRECT(ADDRESS(MATCH(SMALL(_xlfn._xlws.FILTER(CS7:CS233,CV7:CV233&gt;cr),2),CS7:CS233,0)+6,1))</f>
        <v>#NAME?</v>
      </c>
      <c r="CT235" s="1" t="e" cm="1">
        <f t="array" aca="1" ref="CT235" ca="1">INDIRECT(ADDRESS(MATCH(SMALL(_xlfn._xlws.FILTER(CT7:CT233,CV7:CV233&gt;cr),2),CT7:CT233,0)+6,1))</f>
        <v>#NAME?</v>
      </c>
      <c r="CU235" s="1" t="e" cm="1">
        <f t="array" aca="1" ref="CU235" ca="1">INDIRECT(ADDRESS(MATCH(LARGE(_xlfn._xlws.FILTER(CU7:CU233,CV7:CV233&gt;cr),2),CU7:CU233,0)+6,1))</f>
        <v>#NAME?</v>
      </c>
      <c r="CV235" s="1" t="e" cm="1">
        <f t="array" aca="1" ref="CV235" ca="1">INDIRECT(ADDRESS(MATCH(LARGE(_xlfn._xlws.FILTER(CV7:CV233,CV7:CV233&gt;cr),2),CV7:CV233,0)+6,1))</f>
        <v>#NAME?</v>
      </c>
      <c r="CW235" s="1" t="e" cm="1">
        <f t="array" aca="1" ref="CW235" ca="1">INDIRECT(ADDRESS(MATCH(SMALL(_xlfn._xlws.FILTER(CW7:CW233,CV7:CV233&gt;cr),2),CW7:CW233,0)+6,1))</f>
        <v>#NAME?</v>
      </c>
      <c r="CX235" s="6" t="e" cm="1">
        <f t="array" aca="1" ref="CX235" ca="1">INDIRECT(ADDRESS(MATCH(SMALL(_xlfn._xlws.FILTER(CX7:CX233,DA7:DA233&gt;cr),2),CX7:CX233,0)+6,1))</f>
        <v>#NAME?</v>
      </c>
      <c r="CY235" s="6" t="e" cm="1">
        <f t="array" aca="1" ref="CY235" ca="1">INDIRECT(ADDRESS(MATCH(SMALL(_xlfn._xlws.FILTER(CY7:CY233,DA7:DA233&gt;cr),2),CY7:CY233,0)+6,1))</f>
        <v>#NAME?</v>
      </c>
      <c r="CZ235" s="6" t="e" cm="1">
        <f t="array" aca="1" ref="CZ235" ca="1">INDIRECT(ADDRESS(MATCH(LARGE(_xlfn._xlws.FILTER(CZ7:CZ233,DA7:DA233&gt;cr),2),CZ7:CZ233,0)+6,1))</f>
        <v>#NAME?</v>
      </c>
      <c r="DA235" s="6" t="e" cm="1">
        <f t="array" aca="1" ref="DA235" ca="1">INDIRECT(ADDRESS(MATCH(LARGE(_xlfn._xlws.FILTER(DA7:DA233,DA7:DA233&gt;cr),2),DA7:DA233,0)+6,1))</f>
        <v>#NAME?</v>
      </c>
      <c r="DB235" s="6" t="e" cm="1">
        <f t="array" aca="1" ref="DB235" ca="1">INDIRECT(ADDRESS(MATCH(SMALL(_xlfn._xlws.FILTER(DB7:DB233,DA7:DA233&gt;cr),2),DB7:DB233,0)+6,1))</f>
        <v>#NAME?</v>
      </c>
      <c r="DC235" s="1" t="e" cm="1">
        <f t="array" aca="1" ref="DC235" ca="1">INDIRECT(ADDRESS(MATCH(SMALL(_xlfn._xlws.FILTER(DC7:DC233,DF7:DF233&gt;cr),2),DC7:DC233,0)+6,1))</f>
        <v>#NAME?</v>
      </c>
      <c r="DD235" s="1" t="e" cm="1">
        <f t="array" aca="1" ref="DD235" ca="1">INDIRECT(ADDRESS(MATCH(SMALL(_xlfn._xlws.FILTER(DD7:DD233,DF7:DF233&gt;cr),2),DD7:DD233,0)+6,1))</f>
        <v>#NAME?</v>
      </c>
      <c r="DE235" s="1" t="e" cm="1">
        <f t="array" aca="1" ref="DE235" ca="1">INDIRECT(ADDRESS(MATCH(LARGE(_xlfn._xlws.FILTER(DE7:DE233,DF7:DF233&gt;cr),2),DE7:DE233,0)+6,1))</f>
        <v>#NAME?</v>
      </c>
      <c r="DF235" s="1" t="e" cm="1">
        <f t="array" aca="1" ref="DF235" ca="1">INDIRECT(ADDRESS(MATCH(LARGE(_xlfn._xlws.FILTER(DF7:DF233,DF7:DF233&gt;cr),2),DF7:DF233,0)+6,1))</f>
        <v>#NAME?</v>
      </c>
      <c r="DG235" s="1" t="e" cm="1">
        <f t="array" aca="1" ref="DG235" ca="1">INDIRECT(ADDRESS(MATCH(SMALL(_xlfn._xlws.FILTER(DG7:DG233,DF7:DF233&gt;cr),2),DG7:DG233,0)+6,1))</f>
        <v>#NAME?</v>
      </c>
      <c r="DH235" s="6" t="e" cm="1">
        <f t="array" aca="1" ref="DH235" ca="1">INDIRECT(ADDRESS(MATCH(SMALL(_xlfn._xlws.FILTER(DH7:DH233,DK7:DK233&gt;cr),2),DH7:DH233,0)+6,1))</f>
        <v>#NAME?</v>
      </c>
      <c r="DI235" s="6" t="e" cm="1">
        <f t="array" aca="1" ref="DI235" ca="1">INDIRECT(ADDRESS(MATCH(SMALL(_xlfn._xlws.FILTER(DI7:DI233,DK7:DK233&gt;cr),2),DI7:DI233,0)+6,1))</f>
        <v>#NAME?</v>
      </c>
      <c r="DJ235" s="6" t="e" cm="1">
        <f t="array" aca="1" ref="DJ235" ca="1">INDIRECT(ADDRESS(MATCH(LARGE(_xlfn._xlws.FILTER(DJ7:DJ233,DK7:DK233&gt;cr),2),DJ7:DJ233,0)+6,1))</f>
        <v>#NAME?</v>
      </c>
      <c r="DK235" s="6" t="e" cm="1">
        <f t="array" aca="1" ref="DK235" ca="1">INDIRECT(ADDRESS(MATCH(LARGE(_xlfn._xlws.FILTER(DK7:DK233,DK7:DK233&gt;cr),2),DK7:DK233,0)+6,1))</f>
        <v>#NAME?</v>
      </c>
      <c r="DL235" s="6" t="e" cm="1">
        <f t="array" aca="1" ref="DL235" ca="1">INDIRECT(ADDRESS(MATCH(SMALL(_xlfn._xlws.FILTER(DL7:DL233,DK7:DK233&gt;cr),2),DL7:DL233,0)+6,1))</f>
        <v>#NAME?</v>
      </c>
      <c r="DM235" s="1" t="e" cm="1">
        <f t="array" aca="1" ref="DM235" ca="1">INDIRECT(ADDRESS(MATCH(SMALL(_xlfn._xlws.FILTER(DM7:DM233,DP7:DP233&gt;cr),2),DM7:DM233,0)+6,1))</f>
        <v>#NAME?</v>
      </c>
      <c r="DN235" s="1" t="e" cm="1">
        <f t="array" aca="1" ref="DN235" ca="1">INDIRECT(ADDRESS(MATCH(SMALL(_xlfn._xlws.FILTER(DN7:DN233,DP7:DP233&gt;cr),2),DN7:DN233,0)+6,1))</f>
        <v>#NAME?</v>
      </c>
      <c r="DO235" s="1" t="e" cm="1">
        <f t="array" aca="1" ref="DO235" ca="1">INDIRECT(ADDRESS(MATCH(LARGE(_xlfn._xlws.FILTER(DO7:DO233,DP7:DP233&gt;cr),2),DO7:DO233,0)+6,1))</f>
        <v>#NAME?</v>
      </c>
      <c r="DP235" s="1" t="e" cm="1">
        <f t="array" aca="1" ref="DP235" ca="1">INDIRECT(ADDRESS(MATCH(LARGE(_xlfn._xlws.FILTER(DP7:DP233,DP7:DP233&gt;cr),2),DP7:DP233,0)+6,1))</f>
        <v>#NAME?</v>
      </c>
      <c r="DQ235" s="1" t="e" cm="1">
        <f t="array" aca="1" ref="DQ235" ca="1">INDIRECT(ADDRESS(MATCH(SMALL(_xlfn._xlws.FILTER(DQ7:DQ233,DP7:DP233&gt;cr),2),DQ7:DQ233,0)+6,1))</f>
        <v>#NAME?</v>
      </c>
      <c r="DR235" s="6" t="e" cm="1">
        <f t="array" aca="1" ref="DR235" ca="1">INDIRECT(ADDRESS(MATCH(SMALL(_xlfn._xlws.FILTER(DR7:DR233,DU7:DU233&gt;cr),2),DR7:DR233,0)+6,1))</f>
        <v>#NAME?</v>
      </c>
      <c r="DS235" s="6" t="e" cm="1">
        <f t="array" aca="1" ref="DS235" ca="1">INDIRECT(ADDRESS(MATCH(SMALL(_xlfn._xlws.FILTER(DS7:DS233,DU7:DU233&gt;cr),2),DS7:DS233,0)+6,1))</f>
        <v>#NAME?</v>
      </c>
      <c r="DT235" s="6" t="e" cm="1">
        <f t="array" aca="1" ref="DT235" ca="1">INDIRECT(ADDRESS(MATCH(LARGE(_xlfn._xlws.FILTER(DT7:DT233,DU7:DU233&gt;cr),2),DT7:DT233,0)+6,1))</f>
        <v>#NAME?</v>
      </c>
      <c r="DU235" s="6" t="e" cm="1">
        <f t="array" aca="1" ref="DU235" ca="1">INDIRECT(ADDRESS(MATCH(LARGE(_xlfn._xlws.FILTER(DU7:DU233,DU7:DU233&gt;cr),2),DU7:DU233,0)+6,1))</f>
        <v>#NAME?</v>
      </c>
      <c r="DV235" s="6" t="e" cm="1">
        <f t="array" aca="1" ref="DV235" ca="1">INDIRECT(ADDRESS(MATCH(SMALL(_xlfn._xlws.FILTER(DV7:DV233,DU7:DU233&gt;cr),2),DV7:DV233,0)+6,1))</f>
        <v>#NAME?</v>
      </c>
      <c r="DW235" s="1" t="e" cm="1">
        <f t="array" aca="1" ref="DW235" ca="1">INDIRECT(ADDRESS(MATCH(SMALL(_xlfn._xlws.FILTER(DW7:DW233,DZ7:DZ233&gt;cr),2),DW7:DW233,0)+6,1))</f>
        <v>#NAME?</v>
      </c>
      <c r="DX235" s="1" t="e" cm="1">
        <f t="array" aca="1" ref="DX235" ca="1">INDIRECT(ADDRESS(MATCH(SMALL(_xlfn._xlws.FILTER(DX7:DX233,DZ7:DZ233&gt;cr),2),DX7:DX233,0)+6,1))</f>
        <v>#NAME?</v>
      </c>
      <c r="DY235" s="1" t="e" cm="1">
        <f t="array" aca="1" ref="DY235" ca="1">INDIRECT(ADDRESS(MATCH(LARGE(_xlfn._xlws.FILTER(DY7:DY233,DZ7:DZ233&gt;cr),2),DY7:DY233,0)+6,1))</f>
        <v>#NAME?</v>
      </c>
      <c r="DZ235" s="1" t="e" cm="1">
        <f t="array" aca="1" ref="DZ235" ca="1">INDIRECT(ADDRESS(MATCH(LARGE(_xlfn._xlws.FILTER(DZ7:DZ233,DZ7:DZ233&gt;cr),2),DZ7:DZ233,0)+6,1))</f>
        <v>#NAME?</v>
      </c>
      <c r="EA235" s="1" t="e" cm="1">
        <f t="array" aca="1" ref="EA235" ca="1">INDIRECT(ADDRESS(MATCH(SMALL(_xlfn._xlws.FILTER(EA7:EA233,DZ7:DZ233&gt;cr),2),EA7:EA233,0)+6,1))</f>
        <v>#NAME?</v>
      </c>
      <c r="EB235" s="6" t="e" cm="1">
        <f t="array" aca="1" ref="EB235" ca="1">INDIRECT(ADDRESS(MATCH(SMALL(_xlfn._xlws.FILTER(EB7:EB233,EE7:EE233&gt;cr),2),EB7:EB233,0)+6,1))</f>
        <v>#NAME?</v>
      </c>
      <c r="EC235" s="6" t="e" cm="1">
        <f t="array" aca="1" ref="EC235" ca="1">INDIRECT(ADDRESS(MATCH(SMALL(_xlfn._xlws.FILTER(EC7:EC233,EE7:EE233&gt;cr),2),EC7:EC233,0)+6,1))</f>
        <v>#NAME?</v>
      </c>
      <c r="ED235" s="6" t="e" cm="1">
        <f t="array" aca="1" ref="ED235" ca="1">INDIRECT(ADDRESS(MATCH(LARGE(_xlfn._xlws.FILTER(ED7:ED233,EE7:EE233&gt;cr),2),ED7:ED233,0)+6,1))</f>
        <v>#NAME?</v>
      </c>
      <c r="EE235" s="6" t="e" cm="1">
        <f t="array" aca="1" ref="EE235" ca="1">INDIRECT(ADDRESS(MATCH(LARGE(_xlfn._xlws.FILTER(EE7:EE233,EE7:EE233&gt;cr),2),EE7:EE233,0)+6,1))</f>
        <v>#NAME?</v>
      </c>
      <c r="EF235" s="6" t="e" cm="1">
        <f t="array" aca="1" ref="EF235" ca="1">INDIRECT(ADDRESS(MATCH(SMALL(_xlfn._xlws.FILTER(EF7:EF233,EE7:EE233&gt;cr),2),EF7:EF233,0)+6,1))</f>
        <v>#NAME?</v>
      </c>
      <c r="EG235" s="1" t="e" cm="1">
        <f t="array" aca="1" ref="EG235" ca="1">INDIRECT(ADDRESS(MATCH(SMALL(_xlfn._xlws.FILTER(EG7:EG233,EJ7:EJ233&gt;cr),2),EG7:EG233,0)+6,1))</f>
        <v>#NAME?</v>
      </c>
      <c r="EH235" s="1" t="e" cm="1">
        <f t="array" aca="1" ref="EH235" ca="1">INDIRECT(ADDRESS(MATCH(SMALL(_xlfn._xlws.FILTER(EH7:EH233,EJ7:EJ233&gt;cr),2),EH7:EH233,0)+6,1))</f>
        <v>#NAME?</v>
      </c>
      <c r="EI235" s="1" t="e" cm="1">
        <f t="array" aca="1" ref="EI235" ca="1">INDIRECT(ADDRESS(MATCH(LARGE(_xlfn._xlws.FILTER(EI7:EI233,EJ7:EJ233&gt;cr),2),EI7:EI233,0)+6,1))</f>
        <v>#NAME?</v>
      </c>
      <c r="EJ235" s="1" t="e" cm="1">
        <f t="array" aca="1" ref="EJ235" ca="1">INDIRECT(ADDRESS(MATCH(LARGE(_xlfn._xlws.FILTER(EJ7:EJ233,EJ7:EJ233&gt;cr),2),EJ7:EJ233,0)+6,1))</f>
        <v>#NAME?</v>
      </c>
      <c r="EK235" s="1" t="e" cm="1">
        <f t="array" aca="1" ref="EK235" ca="1">INDIRECT(ADDRESS(MATCH(SMALL(_xlfn._xlws.FILTER(EK7:EK233,EJ7:EJ233&gt;cr),2),EK7:EK233,0)+6,1))</f>
        <v>#NAME?</v>
      </c>
      <c r="EL235" s="6" t="e" cm="1">
        <f t="array" aca="1" ref="EL235" ca="1">INDIRECT(ADDRESS(MATCH(SMALL(_xlfn._xlws.FILTER(EL7:EL233,EO7:EO233&gt;cr),2),EL7:EL233,0)+6,1))</f>
        <v>#NAME?</v>
      </c>
      <c r="EM235" s="6" t="e" cm="1">
        <f t="array" aca="1" ref="EM235" ca="1">INDIRECT(ADDRESS(MATCH(SMALL(_xlfn._xlws.FILTER(EM7:EM233,EO7:EO233&gt;cr),2),EM7:EM233,0)+6,1))</f>
        <v>#NAME?</v>
      </c>
      <c r="EN235" s="6" t="e" cm="1">
        <f t="array" aca="1" ref="EN235" ca="1">INDIRECT(ADDRESS(MATCH(LARGE(_xlfn._xlws.FILTER(EN7:EN233,EO7:EO233&gt;cr),2),EN7:EN233,0)+6,1))</f>
        <v>#NAME?</v>
      </c>
      <c r="EO235" s="6" t="e" cm="1">
        <f t="array" aca="1" ref="EO235" ca="1">INDIRECT(ADDRESS(MATCH(LARGE(_xlfn._xlws.FILTER(EO7:EO233,EO7:EO233&gt;cr),2),EO7:EO233,0)+6,1))</f>
        <v>#NAME?</v>
      </c>
      <c r="EP235" s="6" t="e" cm="1">
        <f t="array" aca="1" ref="EP235" ca="1">INDIRECT(ADDRESS(MATCH(SMALL(_xlfn._xlws.FILTER(EP7:EP233,EO7:EO233&gt;cr),2),EP7:EP233,0)+6,1))</f>
        <v>#NAME?</v>
      </c>
      <c r="EQ235" s="1" t="e" cm="1">
        <f t="array" aca="1" ref="EQ235" ca="1">INDIRECT(ADDRESS(MATCH(SMALL(_xlfn._xlws.FILTER(EQ7:EQ233,ET7:ET233&gt;cr),2),EQ7:EQ233,0)+6,1))</f>
        <v>#NAME?</v>
      </c>
      <c r="ER235" s="1" t="e" cm="1">
        <f t="array" aca="1" ref="ER235" ca="1">INDIRECT(ADDRESS(MATCH(SMALL(_xlfn._xlws.FILTER(ER7:ER233,ET7:ET233&gt;cr),2),ER7:ER233,0)+6,1))</f>
        <v>#NAME?</v>
      </c>
      <c r="ES235" s="1" t="e" cm="1">
        <f t="array" aca="1" ref="ES235" ca="1">INDIRECT(ADDRESS(MATCH(LARGE(_xlfn._xlws.FILTER(ES7:ES233,ET7:ET233&gt;cr),2),ES7:ES233,0)+6,1))</f>
        <v>#NAME?</v>
      </c>
      <c r="ET235" s="1" t="e" cm="1">
        <f t="array" aca="1" ref="ET235" ca="1">INDIRECT(ADDRESS(MATCH(LARGE(_xlfn._xlws.FILTER(ET7:ET233,ET7:ET233&gt;cr),2),ET7:ET233,0)+6,1))</f>
        <v>#NAME?</v>
      </c>
      <c r="EU235" s="1" t="e" cm="1">
        <f t="array" aca="1" ref="EU235" ca="1">INDIRECT(ADDRESS(MATCH(SMALL(_xlfn._xlws.FILTER(EU7:EU233,ET7:ET233&gt;cr),2),EU7:EU233,0)+6,1))</f>
        <v>#NAME?</v>
      </c>
      <c r="EV235" s="6" t="e" cm="1">
        <f t="array" aca="1" ref="EV235" ca="1">INDIRECT(ADDRESS(MATCH(SMALL(_xlfn._xlws.FILTER(EV7:EV233,EY7:EY233&gt;cr),2),EV7:EV233,0)+6,1))</f>
        <v>#NAME?</v>
      </c>
      <c r="EW235" s="6" t="e" cm="1">
        <f t="array" aca="1" ref="EW235" ca="1">INDIRECT(ADDRESS(MATCH(SMALL(_xlfn._xlws.FILTER(EW7:EW233,EY7:EY233&gt;cr),2),EW7:EW233,0)+6,1))</f>
        <v>#NAME?</v>
      </c>
      <c r="EX235" s="6" t="e" cm="1">
        <f t="array" aca="1" ref="EX235" ca="1">INDIRECT(ADDRESS(MATCH(LARGE(_xlfn._xlws.FILTER(EX7:EX233,EY7:EY233&gt;cr),2),EX7:EX233,0)+6,1))</f>
        <v>#NAME?</v>
      </c>
      <c r="EY235" s="6" t="e" cm="1">
        <f t="array" aca="1" ref="EY235" ca="1">INDIRECT(ADDRESS(MATCH(LARGE(_xlfn._xlws.FILTER(EY7:EY233,EY7:EY233&gt;cr),2),EY7:EY233,0)+6,1))</f>
        <v>#NAME?</v>
      </c>
      <c r="EZ235" s="6" t="e" cm="1">
        <f t="array" aca="1" ref="EZ235" ca="1">INDIRECT(ADDRESS(MATCH(SMALL(_xlfn._xlws.FILTER(EZ7:EZ233,EY7:EY233&gt;cr),2),EZ7:EZ233,0)+6,1))</f>
        <v>#NAME?</v>
      </c>
      <c r="FA235" s="1" t="e" cm="1">
        <f t="array" aca="1" ref="FA235" ca="1">INDIRECT(ADDRESS(MATCH(SMALL(_xlfn._xlws.FILTER(FA7:FA233,FD7:FD233&gt;cr),2),FA7:FA233,0)+6,1))</f>
        <v>#NAME?</v>
      </c>
      <c r="FB235" s="1" t="e" cm="1">
        <f t="array" aca="1" ref="FB235" ca="1">INDIRECT(ADDRESS(MATCH(SMALL(_xlfn._xlws.FILTER(FB7:FB233,FD7:FD233&gt;cr),2),FB7:FB233,0)+6,1))</f>
        <v>#NAME?</v>
      </c>
      <c r="FC235" s="1" t="e" cm="1">
        <f t="array" aca="1" ref="FC235" ca="1">INDIRECT(ADDRESS(MATCH(LARGE(_xlfn._xlws.FILTER(FC7:FC233,FD7:FD233&gt;cr),2),FC7:FC233,0)+6,1))</f>
        <v>#NAME?</v>
      </c>
      <c r="FD235" s="1" t="e" cm="1">
        <f t="array" aca="1" ref="FD235" ca="1">INDIRECT(ADDRESS(MATCH(LARGE(_xlfn._xlws.FILTER(FD7:FD233,FD7:FD233&gt;cr),2),FD7:FD233,0)+6,1))</f>
        <v>#NAME?</v>
      </c>
      <c r="FE235" s="1" t="e" cm="1">
        <f t="array" aca="1" ref="FE235" ca="1">INDIRECT(ADDRESS(MATCH(SMALL(_xlfn._xlws.FILTER(FE7:FE233,FD7:FD233&gt;cr),2),FE7:FE233,0)+6,1))</f>
        <v>#NAME?</v>
      </c>
      <c r="FF235" s="6" t="e" cm="1">
        <f t="array" aca="1" ref="FF235" ca="1">INDIRECT(ADDRESS(MATCH(SMALL(_xlfn._xlws.FILTER(FF7:FF233,FI7:FI233&gt;cr),2),FF7:FF233,0)+6,1))</f>
        <v>#NAME?</v>
      </c>
      <c r="FG235" s="6" t="e" cm="1">
        <f t="array" aca="1" ref="FG235" ca="1">INDIRECT(ADDRESS(MATCH(SMALL(_xlfn._xlws.FILTER(FG7:FG233,FI7:FI233&gt;cr),2),FG7:FG233,0)+6,1))</f>
        <v>#NAME?</v>
      </c>
      <c r="FH235" s="6" t="e" cm="1">
        <f t="array" aca="1" ref="FH235" ca="1">INDIRECT(ADDRESS(MATCH(LARGE(_xlfn._xlws.FILTER(FH7:FH233,FI7:FI233&gt;cr),2),FH7:FH233,0)+6,1))</f>
        <v>#NAME?</v>
      </c>
      <c r="FI235" s="6" t="e" cm="1">
        <f t="array" aca="1" ref="FI235" ca="1">INDIRECT(ADDRESS(MATCH(LARGE(_xlfn._xlws.FILTER(FI7:FI233,FI7:FI233&gt;cr),2),FI7:FI233,0)+6,1))</f>
        <v>#NAME?</v>
      </c>
      <c r="FJ235" s="6" t="e" cm="1">
        <f t="array" aca="1" ref="FJ235" ca="1">INDIRECT(ADDRESS(MATCH(SMALL(_xlfn._xlws.FILTER(FJ7:FJ233,FI7:FI233&gt;cr),2),FJ7:FJ233,0)+6,1))</f>
        <v>#NAME?</v>
      </c>
      <c r="FK235" s="1" t="e" cm="1">
        <f t="array" aca="1" ref="FK235" ca="1">INDIRECT(ADDRESS(MATCH(SMALL(_xlfn._xlws.FILTER(FK7:FK233,FN7:FN233&gt;cr),2),FK7:FK233,0)+6,1))</f>
        <v>#NAME?</v>
      </c>
      <c r="FL235" s="1" t="e" cm="1">
        <f t="array" aca="1" ref="FL235" ca="1">INDIRECT(ADDRESS(MATCH(SMALL(_xlfn._xlws.FILTER(FL7:FL233,FN7:FN233&gt;cr),2),FL7:FL233,0)+6,1))</f>
        <v>#NAME?</v>
      </c>
      <c r="FM235" s="1" t="e" cm="1">
        <f t="array" aca="1" ref="FM235" ca="1">INDIRECT(ADDRESS(MATCH(LARGE(_xlfn._xlws.FILTER(FM7:FM233,FN7:FN233&gt;cr),2),FM7:FM233,0)+6,1))</f>
        <v>#NAME?</v>
      </c>
      <c r="FN235" s="1" t="e" cm="1">
        <f t="array" aca="1" ref="FN235" ca="1">INDIRECT(ADDRESS(MATCH(LARGE(_xlfn._xlws.FILTER(FN7:FN233,FN7:FN233&gt;cr),2),FN7:FN233,0)+6,1))</f>
        <v>#NAME?</v>
      </c>
      <c r="FO235" s="1" t="e" cm="1">
        <f t="array" aca="1" ref="FO235" ca="1">INDIRECT(ADDRESS(MATCH(SMALL(_xlfn._xlws.FILTER(FO7:FO233,FN7:FN233&gt;cr),2),FO7:FO233,0)+6,1))</f>
        <v>#NAME?</v>
      </c>
      <c r="FP235" s="9" t="e" cm="1">
        <f t="array" aca="1" ref="FP235" ca="1">INDIRECT(ADDRESS(MATCH(SMALL(_xlfn.LET(_xlpm.x,IF(ISNUMBER(FP7:FP233),FP7:FP233),_xlpm.y,IF(ISNUMBER(FS7:FS233),FS7:FS233),_xlfn._xlws.FILTER(_xlpm.x,_xlpm.y&gt;cr)),2),FP7:FP233,0)+6,1))</f>
        <v>#NAME?</v>
      </c>
      <c r="FQ235" s="9" t="e" cm="1">
        <f t="array" aca="1" ref="FQ235" ca="1">INDIRECT(ADDRESS(MATCH(SMALL(_xlfn.LET(_xlpm.x,IF(ISNUMBER(FQ7:FQ233),FQ7:FQ233),_xlpm.y,IF(ISNUMBER(FS7:FS233),FS7:FS233),_xlfn._xlws.FILTER(_xlpm.x,_xlpm.y&gt;cr)),2),FQ7:FQ233,0)+6,1))</f>
        <v>#NAME?</v>
      </c>
      <c r="FR235" s="9" t="e" cm="1">
        <f t="array" aca="1" ref="FR235" ca="1">INDIRECT(ADDRESS(MATCH(LARGE(_xlfn.LET(_xlpm.x,IF(ISNUMBER(FR7:FR233),FR7:FR233),_xlpm.y,IF(ISNUMBER(FS7:FS233),FS7:FS233),_xlfn._xlws.FILTER(_xlpm.x,_xlpm.y&gt;cr)),2),FR7:FR233,0)+6,1))</f>
        <v>#NAME?</v>
      </c>
      <c r="FS235" s="9" t="e" cm="1">
        <f t="array" aca="1" ref="FS235" ca="1">INDIRECT(ADDRESS(MATCH(LARGE(_xlfn.LET(_xlpm.x,IF(ISNUMBER(FS7:FS233),FS7:FS233),_xlpm.y,IF(ISNUMBER(FS7:FS233),FS7:FS233),_xlfn._xlws.FILTER(_xlpm.x,_xlpm.y&gt;cr)),2),FS7:FS233,0)+6,1))</f>
        <v>#NAME?</v>
      </c>
      <c r="FT235" s="9" t="e" cm="1">
        <f t="array" aca="1" ref="FT235" ca="1">INDIRECT(ADDRESS(MATCH(SMALL(_xlfn.LET(_xlpm.x,IF(ISNUMBER(FT7:FT233),FT7:FT233),_xlpm.y,IF(ISNUMBER(FS7:FS233),FS7:FS233),_xlfn._xlws.FILTER(_xlpm.x,_xlpm.y&gt;cr)),2),FT7:FT233,0)+6,1))</f>
        <v>#NAME?</v>
      </c>
      <c r="FU235" s="1" t="e" cm="1">
        <f t="array" aca="1" ref="FU235" ca="1">INDEX(_xlfn._xlws.FILTER(FU7:FU233,ISTEXT(FU7:FU233)),MODE(MATCH(_xlfn._xlws.FILTER(FU7:FU233,ISTEXT(FU7:FU233)),_xlfn._xlws.FILTER(FU7:FU233,ISTEXT(FU7:FU233)),0)))</f>
        <v>#NAME?</v>
      </c>
      <c r="FV235" s="1" t="e" cm="1">
        <f t="array" aca="1" ref="FV235" ca="1">INDEX(_xlfn._xlws.FILTER(FV7:FV233,ISTEXT(FV7:FV233)),MODE(MATCH(_xlfn._xlws.FILTER(FV7:FV233,ISTEXT(FV7:FV233)),_xlfn._xlws.FILTER(FV7:FV233,ISTEXT(FV7:FV233)),0)))</f>
        <v>#NAME?</v>
      </c>
      <c r="FW235" s="1" t="e" cm="1">
        <f t="array" aca="1" ref="FW235" ca="1">INDEX(_xlfn._xlws.FILTER(FW7:FW233,ISTEXT(FW7:FW233)),MODE(MATCH(_xlfn._xlws.FILTER(FW7:FW233,ISTEXT(FW7:FW233)),_xlfn._xlws.FILTER(FW7:FW233,ISTEXT(FW7:FW233)),0)))</f>
        <v>#NAME?</v>
      </c>
      <c r="FX235" s="1" t="e" cm="1">
        <f t="array" aca="1" ref="FX235" ca="1">INDEX(_xlfn._xlws.FILTER(FX7:FX233,ISTEXT(FX7:FX233)),MODE(MATCH(_xlfn._xlws.FILTER(FX7:FX233,ISTEXT(FX7:FX233)),_xlfn._xlws.FILTER(FX7:FX233,ISTEXT(FX7:FX233)),0)))</f>
        <v>#NAME?</v>
      </c>
      <c r="FY235" s="1" t="e" cm="1">
        <f t="array" aca="1" ref="FY235" ca="1">INDEX(_xlfn._xlws.FILTER(FY7:FY233,ISTEXT(FY7:FY233)),MODE(MATCH(_xlfn._xlws.FILTER(FY7:FY233,ISTEXT(FY7:FY233)),_xlfn._xlws.FILTER(FY7:FY233,ISTEXT(FY7:FY233)),0)))</f>
        <v>#NAME?</v>
      </c>
    </row>
    <row r="236" spans="1:181" x14ac:dyDescent="0.3">
      <c r="A236" s="7" t="s">
        <v>235</v>
      </c>
      <c r="B236" s="6" t="e" cm="1">
        <f t="array" aca="1" ref="B236" ca="1">INDIRECT(ADDRESS(MATCH(SMALL(_xlfn._xlws.FILTER(B7:B233,E7:E233&gt;cr),3),B7:B233,0)+6,1))</f>
        <v>#NAME?</v>
      </c>
      <c r="C236" s="6" t="e" cm="1">
        <f t="array" aca="1" ref="C236" ca="1">INDIRECT(ADDRESS(MATCH(SMALL(_xlfn._xlws.FILTER(C7:C233,E7:E233&gt;cr),3),C7:C233,0)+6,1))</f>
        <v>#NAME?</v>
      </c>
      <c r="D236" s="6" t="e" cm="1">
        <f t="array" aca="1" ref="D236" ca="1">INDIRECT(ADDRESS(MATCH(LARGE(_xlfn._xlws.FILTER(D7:D233,E7:E233&gt;cr),3),D7:D233,0)+6,1))</f>
        <v>#NAME?</v>
      </c>
      <c r="E236" s="6" t="e" cm="1">
        <f t="array" aca="1" ref="E236" ca="1">INDIRECT(ADDRESS(MATCH(LARGE(_xlfn._xlws.FILTER(E7:E233,E7:E233&gt;cr),3),E7:E233,0)+6,1))</f>
        <v>#NAME?</v>
      </c>
      <c r="F236" s="6" t="e" cm="1">
        <f t="array" aca="1" ref="F236" ca="1">INDIRECT(ADDRESS(MATCH(SMALL(_xlfn._xlws.FILTER(F7:F233,E7:E233&gt;cr),3),F7:F233,0)+6,1))</f>
        <v>#NAME?</v>
      </c>
      <c r="G236" s="1" t="e" cm="1">
        <f t="array" aca="1" ref="G236" ca="1">INDIRECT(ADDRESS(MATCH(SMALL(_xlfn._xlws.FILTER(G7:G233,J7:J233&gt;cr),3),G7:G233,0)+6,1))</f>
        <v>#NAME?</v>
      </c>
      <c r="H236" s="1" t="e" cm="1">
        <f t="array" aca="1" ref="H236" ca="1">INDIRECT(ADDRESS(MATCH(SMALL(_xlfn._xlws.FILTER(H7:H233,J7:J233&gt;cr),3),H7:H233,0)+6,1))</f>
        <v>#NAME?</v>
      </c>
      <c r="I236" s="5" t="e" cm="1">
        <f t="array" aca="1" ref="I236" ca="1">INDIRECT(ADDRESS(MATCH(LARGE(_xlfn._xlws.FILTER(I7:I233,J7:J233&gt;cr),3),I7:I233,0)+6,1))</f>
        <v>#NAME?</v>
      </c>
      <c r="J236" s="5" t="e" cm="1">
        <f t="array" aca="1" ref="J236" ca="1">INDIRECT(ADDRESS(MATCH(LARGE(_xlfn._xlws.FILTER(J7:J233,J7:J233&gt;cr),3),J7:J233,0)+6,1))</f>
        <v>#NAME?</v>
      </c>
      <c r="K236" s="1" t="e" cm="1">
        <f t="array" aca="1" ref="K236" ca="1">INDIRECT(ADDRESS(MATCH(SMALL(_xlfn._xlws.FILTER(K7:K233,J7:J233&gt;cr),3),K7:K233,0)+6,1))</f>
        <v>#NAME?</v>
      </c>
      <c r="L236" s="6" t="e" cm="1">
        <f t="array" aca="1" ref="L236" ca="1">INDIRECT(ADDRESS(MATCH(SMALL(_xlfn._xlws.FILTER(L7:L233,O7:O233&gt;cr),3),L7:L233,0)+6,1))</f>
        <v>#NAME?</v>
      </c>
      <c r="M236" s="6" t="e" cm="1">
        <f t="array" aca="1" ref="M236" ca="1">INDIRECT(ADDRESS(MATCH(SMALL(_xlfn._xlws.FILTER(M7:M233,O7:O233&gt;cr),3),M7:M233,0)+6,1))</f>
        <v>#NAME?</v>
      </c>
      <c r="N236" s="4" t="e" cm="1">
        <f t="array" aca="1" ref="N236" ca="1">INDIRECT(ADDRESS(MATCH(LARGE(_xlfn._xlws.FILTER(N7:N233,O7:O233&gt;cr),3),N7:N233,0)+6,1))</f>
        <v>#NAME?</v>
      </c>
      <c r="O236" s="4" t="e" cm="1">
        <f t="array" aca="1" ref="O236" ca="1">INDIRECT(ADDRESS(MATCH(LARGE(_xlfn._xlws.FILTER(O7:O233,O7:O233&gt;cr),3),O7:O233,0)+6,1))</f>
        <v>#NAME?</v>
      </c>
      <c r="P236" s="6" t="e" cm="1">
        <f t="array" aca="1" ref="P236" ca="1">INDIRECT(ADDRESS(MATCH(SMALL(_xlfn._xlws.FILTER(P7:P233,O7:O233&gt;cr),3),P7:P233,0)+6,1))</f>
        <v>#NAME?</v>
      </c>
      <c r="Q236" s="1" t="e" cm="1">
        <f t="array" aca="1" ref="Q236" ca="1">INDIRECT(ADDRESS(MATCH(SMALL(_xlfn._xlws.FILTER(Q7:Q233,T7:T233&gt;cr),3),Q7:Q233,0)+6,1))</f>
        <v>#NAME?</v>
      </c>
      <c r="R236" s="1" t="e" cm="1">
        <f t="array" aca="1" ref="R236" ca="1">INDIRECT(ADDRESS(MATCH(SMALL(_xlfn._xlws.FILTER(R7:R233,T7:T233&gt;cr),3),R7:R233,0)+6,1))</f>
        <v>#NAME?</v>
      </c>
      <c r="S236" s="1" t="e" cm="1">
        <f t="array" aca="1" ref="S236" ca="1">INDIRECT(ADDRESS(MATCH(LARGE(_xlfn._xlws.FILTER(S7:S233,T7:T233&gt;cr),3),S7:S233,0)+6,1))</f>
        <v>#NAME?</v>
      </c>
      <c r="T236" s="1" t="e" cm="1">
        <f t="array" aca="1" ref="T236" ca="1">INDIRECT(ADDRESS(MATCH(LARGE(_xlfn._xlws.FILTER(T7:T233,T7:T233&gt;cr),3),T7:T233,0)+6,1))</f>
        <v>#NAME?</v>
      </c>
      <c r="U236" s="1" t="e" cm="1">
        <f t="array" aca="1" ref="U236" ca="1">INDIRECT(ADDRESS(MATCH(SMALL(_xlfn._xlws.FILTER(U7:U233,T7:T233&gt;cr),3),U7:U233,0)+6,1))</f>
        <v>#NAME?</v>
      </c>
      <c r="V236" s="6" t="e" cm="1">
        <f t="array" aca="1" ref="V236" ca="1">INDIRECT(ADDRESS(MATCH(SMALL(_xlfn._xlws.FILTER(V7:V233,Y7:Y233&gt;cr),3),V7:V233,0)+6,1))</f>
        <v>#NAME?</v>
      </c>
      <c r="W236" s="6" t="e" cm="1">
        <f t="array" aca="1" ref="W236" ca="1">INDIRECT(ADDRESS(MATCH(SMALL(_xlfn._xlws.FILTER(W7:W233,Y7:Y233&gt;cr),3),W7:W233,0)+6,1))</f>
        <v>#NAME?</v>
      </c>
      <c r="X236" s="6" t="e" cm="1">
        <f t="array" aca="1" ref="X236" ca="1">INDIRECT(ADDRESS(MATCH(LARGE(_xlfn._xlws.FILTER(X7:X233,Y7:Y233&gt;cr),3),X7:X233,0)+6,1))</f>
        <v>#NAME?</v>
      </c>
      <c r="Y236" s="6" t="e" cm="1">
        <f t="array" aca="1" ref="Y236" ca="1">INDIRECT(ADDRESS(MATCH(LARGE(_xlfn._xlws.FILTER(Y7:Y233,Y7:Y233&gt;cr),3),Y7:Y233,0)+6,1))</f>
        <v>#NAME?</v>
      </c>
      <c r="Z236" s="6" t="e" cm="1">
        <f t="array" aca="1" ref="Z236" ca="1">INDIRECT(ADDRESS(MATCH(SMALL(_xlfn._xlws.FILTER(Z7:Z233,Y7:Y233&gt;cr),3),Z7:Z233,0)+6,1))</f>
        <v>#NAME?</v>
      </c>
      <c r="AA236" s="1" t="e" cm="1">
        <f t="array" aca="1" ref="AA236" ca="1">INDIRECT(ADDRESS(MATCH(SMALL(_xlfn._xlws.FILTER(AA7:AA233,AD7:AD233&gt;cr),3),AA7:AA233,0)+6,1))</f>
        <v>#NAME?</v>
      </c>
      <c r="AB236" s="1" t="e" cm="1">
        <f t="array" aca="1" ref="AB236" ca="1">INDIRECT(ADDRESS(MATCH(SMALL(_xlfn._xlws.FILTER(AB7:AB233,AD7:AD233&gt;cr),3),AB7:AB233,0)+6,1))</f>
        <v>#NAME?</v>
      </c>
      <c r="AC236" s="1" t="e" cm="1">
        <f t="array" aca="1" ref="AC236" ca="1">INDIRECT(ADDRESS(MATCH(LARGE(_xlfn._xlws.FILTER(AC7:AC233,AD7:AD233&gt;cr),3),AC7:AC233,0)+6,1))</f>
        <v>#NAME?</v>
      </c>
      <c r="AD236" s="1" t="e" cm="1">
        <f t="array" aca="1" ref="AD236" ca="1">INDIRECT(ADDRESS(MATCH(LARGE(_xlfn._xlws.FILTER(AD7:AD233,AD7:AD233&gt;cr),3),AD7:AD233,0)+6,1))</f>
        <v>#NAME?</v>
      </c>
      <c r="AE236" s="1" t="e" cm="1">
        <f t="array" aca="1" ref="AE236" ca="1">INDIRECT(ADDRESS(MATCH(SMALL(_xlfn._xlws.FILTER(AE7:AE233,AD7:AD233&gt;cr),3),AE7:AE233,0)+6,1))</f>
        <v>#NAME?</v>
      </c>
      <c r="AF236" s="6" t="e" cm="1">
        <f t="array" aca="1" ref="AF236" ca="1">INDIRECT(ADDRESS(MATCH(SMALL(_xlfn._xlws.FILTER(AF7:AF233,AI7:AI233&gt;cr),3),AF7:AF233,0)+6,1))</f>
        <v>#NAME?</v>
      </c>
      <c r="AG236" s="6" t="e" cm="1">
        <f t="array" aca="1" ref="AG236" ca="1">INDIRECT(ADDRESS(MATCH(SMALL(_xlfn._xlws.FILTER(AG7:AG233,AI7:AI233&gt;cr),3),AG7:AG233,0)+6,1))</f>
        <v>#NAME?</v>
      </c>
      <c r="AH236" s="6" t="e" cm="1">
        <f t="array" aca="1" ref="AH236" ca="1">INDIRECT(ADDRESS(MATCH(LARGE(_xlfn._xlws.FILTER(AH7:AH233,AI7:AI233&gt;cr),3),AH7:AH233,0)+6,1))</f>
        <v>#NAME?</v>
      </c>
      <c r="AI236" s="6" t="e" cm="1">
        <f t="array" aca="1" ref="AI236" ca="1">INDIRECT(ADDRESS(MATCH(LARGE(_xlfn._xlws.FILTER(AI7:AI233,AI7:AI233&gt;cr),3),AI7:AI233,0)+6,1))</f>
        <v>#NAME?</v>
      </c>
      <c r="AJ236" s="6" t="e" cm="1">
        <f t="array" aca="1" ref="AJ236" ca="1">INDIRECT(ADDRESS(MATCH(SMALL(_xlfn._xlws.FILTER(AJ7:AJ233,AI7:AI233&gt;cr),3),AJ7:AJ233,0)+6,1))</f>
        <v>#NAME?</v>
      </c>
      <c r="AK236" s="12" t="e" cm="1">
        <f t="array" aca="1" ref="AK236" ca="1">INDIRECT(ADDRESS(MATCH(SMALL(_xlfn._xlws.FILTER(AK7:AK233,AN7:AN233&gt;cr),3),AK7:AK233,0)+6,1))</f>
        <v>#NAME?</v>
      </c>
      <c r="AL236" s="12" t="e" cm="1">
        <f t="array" aca="1" ref="AL236" ca="1">INDIRECT(ADDRESS(MATCH(SMALL(_xlfn._xlws.FILTER(AL7:AL233,AN7:AN233&gt;cr),3),AL7:AL233,0)+6,1))</f>
        <v>#NAME?</v>
      </c>
      <c r="AM236" s="12" t="e" cm="1">
        <f t="array" aca="1" ref="AM236" ca="1">INDIRECT(ADDRESS(MATCH(LARGE(_xlfn._xlws.FILTER(AM7:AM233,AN7:AN233&gt;cr),3),AM7:AM233,0)+6,1))</f>
        <v>#NAME?</v>
      </c>
      <c r="AN236" s="12" t="e" cm="1">
        <f t="array" aca="1" ref="AN236" ca="1">INDIRECT(ADDRESS(MATCH(LARGE(_xlfn._xlws.FILTER(AN7:AN233,AN7:AN233&gt;cr),3),AN7:AN233,0)+6,1))</f>
        <v>#NAME?</v>
      </c>
      <c r="AO236" s="12" t="e" cm="1">
        <f t="array" aca="1" ref="AO236" ca="1">INDIRECT(ADDRESS(MATCH(SMALL(_xlfn._xlws.FILTER(AO7:AO233,AN7:AN233&gt;cr),3),AO7:AO233,0)+6,1))</f>
        <v>#NAME?</v>
      </c>
      <c r="AP236" s="6" t="e" cm="1">
        <f t="array" aca="1" ref="AP236" ca="1">INDIRECT(ADDRESS(MATCH(SMALL(_xlfn._xlws.FILTER(AP7:AP233,AS7:AS233&gt;cr),3),AP7:AP233,0)+6,1))</f>
        <v>#NAME?</v>
      </c>
      <c r="AQ236" s="6" t="e" cm="1">
        <f t="array" aca="1" ref="AQ236" ca="1">INDIRECT(ADDRESS(MATCH(SMALL(_xlfn._xlws.FILTER(AQ7:AQ233,AS7:AS233&gt;cr),3),AQ7:AQ233,0)+6,1))</f>
        <v>#NAME?</v>
      </c>
      <c r="AR236" s="6" t="e" cm="1">
        <f t="array" aca="1" ref="AR236" ca="1">INDIRECT(ADDRESS(MATCH(LARGE(_xlfn._xlws.FILTER(AR7:AR233,AS7:AS233&gt;cr),3),AR7:AR233,0)+6,1))</f>
        <v>#NAME?</v>
      </c>
      <c r="AS236" s="6" t="e" cm="1">
        <f t="array" aca="1" ref="AS236" ca="1">INDIRECT(ADDRESS(MATCH(LARGE(_xlfn._xlws.FILTER(AS7:AS233,AS7:AS233&gt;cr),3),AS7:AS233,0)+6,1))</f>
        <v>#NAME?</v>
      </c>
      <c r="AT236" s="6" t="e" cm="1">
        <f t="array" aca="1" ref="AT236" ca="1">INDIRECT(ADDRESS(MATCH(SMALL(_xlfn._xlws.FILTER(AT7:AT233,AS7:AS233&gt;cr),3),AT7:AT233,0)+6,1))</f>
        <v>#NAME?</v>
      </c>
      <c r="AU236" s="1" t="e" cm="1">
        <f t="array" aca="1" ref="AU236" ca="1">INDIRECT(ADDRESS(MATCH(SMALL(_xlfn._xlws.FILTER(AU7:AU233,AX7:AX233&gt;cr),3),AU7:AU233,0)+6,1))</f>
        <v>#NAME?</v>
      </c>
      <c r="AV236" s="1" t="e" cm="1">
        <f t="array" aca="1" ref="AV236" ca="1">INDIRECT(ADDRESS(MATCH(SMALL(_xlfn._xlws.FILTER(AV7:AV233,AX7:AX233&gt;cr),3),AV7:AV233,0)+6,1))</f>
        <v>#NAME?</v>
      </c>
      <c r="AW236" s="1" t="e" cm="1">
        <f t="array" aca="1" ref="AW236" ca="1">INDIRECT(ADDRESS(MATCH(LARGE(_xlfn._xlws.FILTER(AW7:AW233,AX7:AX233&gt;cr),3),AW7:AW233,0)+6,1))</f>
        <v>#NAME?</v>
      </c>
      <c r="AX236" s="1" t="e" cm="1">
        <f t="array" aca="1" ref="AX236" ca="1">INDIRECT(ADDRESS(MATCH(LARGE(_xlfn._xlws.FILTER(AX7:AX233,AX7:AX233&gt;cr),3),AX7:AX233,0)+6,1))</f>
        <v>#NAME?</v>
      </c>
      <c r="AY236" s="1" t="e" cm="1">
        <f t="array" aca="1" ref="AY236" ca="1">INDIRECT(ADDRESS(MATCH(SMALL(_xlfn._xlws.FILTER(AY7:AY233,AX7:AX233&gt;cr),3),AY7:AY233,0)+6,1))</f>
        <v>#NAME?</v>
      </c>
      <c r="AZ236" s="6" t="e" cm="1">
        <f t="array" aca="1" ref="AZ236" ca="1">INDIRECT(ADDRESS(MATCH(SMALL(_xlfn._xlws.FILTER(AZ7:AZ233,BC7:BC233&gt;cr),3),AZ7:AZ233,0)+6,1))</f>
        <v>#NAME?</v>
      </c>
      <c r="BA236" s="6" t="e" cm="1">
        <f t="array" aca="1" ref="BA236" ca="1">INDIRECT(ADDRESS(MATCH(SMALL(_xlfn._xlws.FILTER(BA7:BA233,BC7:BC233&gt;cr),3),BA7:BA233,0)+6,1))</f>
        <v>#NAME?</v>
      </c>
      <c r="BB236" s="4" t="e" cm="1">
        <f t="array" aca="1" ref="BB236" ca="1">INDIRECT(ADDRESS(MATCH(LARGE(_xlfn._xlws.FILTER(BB7:BB233,BC7:BC233&gt;cr),3),BB7:BB233,0)+6,1))</f>
        <v>#NAME?</v>
      </c>
      <c r="BC236" s="4" t="e" cm="1">
        <f t="array" aca="1" ref="BC236" ca="1">INDIRECT(ADDRESS(MATCH(LARGE(_xlfn._xlws.FILTER(BC7:BC233,BC7:BC233&gt;cr),3),BC7:BC233,0)+6,1))</f>
        <v>#NAME?</v>
      </c>
      <c r="BD236" s="6" t="e" cm="1">
        <f t="array" aca="1" ref="BD236" ca="1">INDIRECT(ADDRESS(MATCH(SMALL(_xlfn._xlws.FILTER(BD7:BD233,BC7:BC233&gt;cr),3),BD7:BD233,0)+6,1))</f>
        <v>#NAME?</v>
      </c>
      <c r="BE236" s="1" t="e" cm="1">
        <f t="array" aca="1" ref="BE236" ca="1">INDIRECT(ADDRESS(MATCH(SMALL(_xlfn._xlws.FILTER(BE7:BE233,BH7:BH233&gt;cr),3),BE7:BE233,0)+6,1))</f>
        <v>#NAME?</v>
      </c>
      <c r="BF236" s="1" t="e" cm="1">
        <f t="array" aca="1" ref="BF236" ca="1">INDIRECT(ADDRESS(MATCH(SMALL(_xlfn._xlws.FILTER(BF7:BF233,BH7:BH233&gt;cr),3),BF7:BF233,0)+6,1))</f>
        <v>#NAME?</v>
      </c>
      <c r="BG236" s="1" t="e" cm="1">
        <f t="array" aca="1" ref="BG236" ca="1">INDIRECT(ADDRESS(MATCH(LARGE(_xlfn._xlws.FILTER(BG7:BG233,BH7:BH233&gt;cr),3),BG7:BG233,0)+6,1))</f>
        <v>#NAME?</v>
      </c>
      <c r="BH236" s="1" t="e" cm="1">
        <f t="array" aca="1" ref="BH236" ca="1">INDIRECT(ADDRESS(MATCH(LARGE(_xlfn._xlws.FILTER(BH7:BH233,BH7:BH233&gt;cr),3),BH7:BH233,0)+6,1))</f>
        <v>#NAME?</v>
      </c>
      <c r="BI236" s="1" t="e" cm="1">
        <f t="array" aca="1" ref="BI236" ca="1">INDIRECT(ADDRESS(MATCH(SMALL(_xlfn._xlws.FILTER(BI7:BI233,BH7:BH233&gt;cr),3),BI7:BI233,0)+6,1))</f>
        <v>#NAME?</v>
      </c>
      <c r="BJ236" s="6" t="e" cm="1">
        <f t="array" aca="1" ref="BJ236" ca="1">INDIRECT(ADDRESS(MATCH(SMALL(_xlfn._xlws.FILTER(BJ7:BJ233,BM7:BM233&gt;cr),3),BJ7:BJ233,0)+6,1))</f>
        <v>#NAME?</v>
      </c>
      <c r="BK236" s="6" t="e" cm="1">
        <f t="array" aca="1" ref="BK236" ca="1">INDIRECT(ADDRESS(MATCH(SMALL(_xlfn._xlws.FILTER(BK7:BK233,BM7:BM233&gt;cr),3),BK7:BK233,0)+6,1))</f>
        <v>#NAME?</v>
      </c>
      <c r="BL236" s="6" t="e" cm="1">
        <f t="array" aca="1" ref="BL236" ca="1">INDIRECT(ADDRESS(MATCH(LARGE(_xlfn._xlws.FILTER(BL7:BL233,BM7:BM233&gt;cr),3),BL7:BL233,0)+6,1))</f>
        <v>#NAME?</v>
      </c>
      <c r="BM236" s="6" t="e" cm="1">
        <f t="array" aca="1" ref="BM236" ca="1">INDIRECT(ADDRESS(MATCH(LARGE(_xlfn._xlws.FILTER(BM7:BM233,BM7:BM233&gt;cr),3),BM7:BM233,0)+6,1))</f>
        <v>#NAME?</v>
      </c>
      <c r="BN236" s="6" t="e" cm="1">
        <f t="array" aca="1" ref="BN236" ca="1">INDIRECT(ADDRESS(MATCH(SMALL(_xlfn._xlws.FILTER(BN7:BN233,BM7:BM233&gt;cr),3),BN7:BN233,0)+6,1))</f>
        <v>#NAME?</v>
      </c>
      <c r="BO236" s="1" t="e" cm="1">
        <f t="array" aca="1" ref="BO236" ca="1">INDIRECT(ADDRESS(MATCH(SMALL(_xlfn._xlws.FILTER(BO7:BO233,BR7:BR233&gt;cr),3),BO7:BO233,0)+6,1))</f>
        <v>#NAME?</v>
      </c>
      <c r="BP236" s="1" t="e" cm="1">
        <f t="array" aca="1" ref="BP236" ca="1">INDIRECT(ADDRESS(MATCH(SMALL(_xlfn._xlws.FILTER(BP7:BP233,BR7:BR233&gt;cr),3),BP7:BP233,0)+6,1))</f>
        <v>#NAME?</v>
      </c>
      <c r="BQ236" s="1" t="e" cm="1">
        <f t="array" aca="1" ref="BQ236" ca="1">INDIRECT(ADDRESS(MATCH(LARGE(_xlfn._xlws.FILTER(BQ7:BQ233,BR7:BR233&gt;cr),3),BQ7:BQ233,0)+6,1))</f>
        <v>#NAME?</v>
      </c>
      <c r="BR236" s="1" t="e" cm="1">
        <f t="array" aca="1" ref="BR236" ca="1">INDIRECT(ADDRESS(MATCH(LARGE(_xlfn._xlws.FILTER(BR7:BR233,BR7:BR233&gt;cr),3),BR7:BR233,0)+6,1))</f>
        <v>#NAME?</v>
      </c>
      <c r="BS236" s="1" t="e" cm="1">
        <f t="array" aca="1" ref="BS236" ca="1">INDIRECT(ADDRESS(MATCH(SMALL(_xlfn._xlws.FILTER(BS7:BS233,BR7:BR233&gt;cr),3),BS7:BS233,0)+6,1))</f>
        <v>#NAME?</v>
      </c>
      <c r="BT236" s="6" t="e" cm="1">
        <f t="array" aca="1" ref="BT236" ca="1">INDIRECT(ADDRESS(MATCH(SMALL(_xlfn._xlws.FILTER(BT7:BT233,BW7:BW233&gt;cr),3),BT7:BT233,0)+6,1))</f>
        <v>#NAME?</v>
      </c>
      <c r="BU236" s="6" t="e" cm="1">
        <f t="array" aca="1" ref="BU236" ca="1">INDIRECT(ADDRESS(MATCH(SMALL(_xlfn._xlws.FILTER(BU7:BU233,BW7:BW233&gt;cr),3),BU7:BU233,0)+6,1))</f>
        <v>#NAME?</v>
      </c>
      <c r="BV236" s="6" t="e" cm="1">
        <f t="array" aca="1" ref="BV236" ca="1">INDIRECT(ADDRESS(MATCH(LARGE(_xlfn._xlws.FILTER(BV7:BV233,BW7:BW233&gt;cr),3),BV7:BV233,0)+6,1))</f>
        <v>#NAME?</v>
      </c>
      <c r="BW236" s="6" t="e" cm="1">
        <f t="array" aca="1" ref="BW236" ca="1">INDIRECT(ADDRESS(MATCH(LARGE(_xlfn._xlws.FILTER(BW7:BW233,BW7:BW233&gt;cr),3),BW7:BW233,0)+6,1))</f>
        <v>#NAME?</v>
      </c>
      <c r="BX236" s="6" t="e" cm="1">
        <f t="array" aca="1" ref="BX236" ca="1">INDIRECT(ADDRESS(MATCH(SMALL(_xlfn._xlws.FILTER(BX7:BX233,BW7:BW233&gt;cr),3),BX7:BX233,0)+6,1))</f>
        <v>#NAME?</v>
      </c>
      <c r="BY236" s="1" t="e" cm="1">
        <f t="array" aca="1" ref="BY236" ca="1">INDIRECT(ADDRESS(MATCH(SMALL(_xlfn._xlws.FILTER(BY7:BY233,CB7:CB233&gt;cr),3),BY7:BY233,0)+6,1))</f>
        <v>#NAME?</v>
      </c>
      <c r="BZ236" s="1" t="e" cm="1">
        <f t="array" aca="1" ref="BZ236" ca="1">INDIRECT(ADDRESS(MATCH(SMALL(_xlfn._xlws.FILTER(BZ7:BZ233,CB7:CB233&gt;cr),3),BZ7:BZ233,0)+6,1))</f>
        <v>#NAME?</v>
      </c>
      <c r="CA236" s="5" t="e" cm="1">
        <f t="array" aca="1" ref="CA236" ca="1">INDIRECT(ADDRESS(MATCH(LARGE(_xlfn._xlws.FILTER(CA7:CA233,CB7:CB233&gt;cr),3),CA7:CA233,0)+6,1))</f>
        <v>#NAME?</v>
      </c>
      <c r="CB236" s="5" t="e" cm="1">
        <f t="array" aca="1" ref="CB236" ca="1">INDIRECT(ADDRESS(MATCH(LARGE(_xlfn._xlws.FILTER(CB7:CB233,CB7:CB233&gt;cr),3),CB7:CB233,0)+6,1))</f>
        <v>#NAME?</v>
      </c>
      <c r="CC236" s="1" t="e" cm="1">
        <f t="array" aca="1" ref="CC236" ca="1">INDIRECT(ADDRESS(MATCH(SMALL(_xlfn._xlws.FILTER(CC7:CC233,CB7:CB233&gt;cr),3),CC7:CC233,0)+6,1))</f>
        <v>#NAME?</v>
      </c>
      <c r="CD236" s="6" t="e" cm="1">
        <f t="array" aca="1" ref="CD236" ca="1">INDIRECT(ADDRESS(MATCH(SMALL(_xlfn._xlws.FILTER(CD7:CD233,CG7:CG233&gt;cr),3),CD7:CD233,0)+6,1))</f>
        <v>#NAME?</v>
      </c>
      <c r="CE236" s="6" t="e" cm="1">
        <f t="array" aca="1" ref="CE236" ca="1">INDIRECT(ADDRESS(MATCH(SMALL(_xlfn._xlws.FILTER(CE7:CE233,CG7:CG233&gt;cr),3),CE7:CE233,0)+6,1))</f>
        <v>#NAME?</v>
      </c>
      <c r="CF236" s="6" t="e" cm="1">
        <f t="array" aca="1" ref="CF236" ca="1">INDIRECT(ADDRESS(MATCH(LARGE(_xlfn._xlws.FILTER(CF7:CF233,CG7:CG233&gt;cr),3),CF7:CF233,0)+6,1))</f>
        <v>#NAME?</v>
      </c>
      <c r="CG236" s="6" t="e" cm="1">
        <f t="array" aca="1" ref="CG236" ca="1">INDIRECT(ADDRESS(MATCH(LARGE(_xlfn._xlws.FILTER(CG7:CG233,CG7:CG233&gt;cr),3),CG7:CG233,0)+6,1))</f>
        <v>#NAME?</v>
      </c>
      <c r="CH236" s="6" t="e" cm="1">
        <f t="array" aca="1" ref="CH236" ca="1">INDIRECT(ADDRESS(MATCH(SMALL(_xlfn._xlws.FILTER(CH7:CH233,CG7:CG233&gt;cr),3),CH7:CH233,0)+6,1))</f>
        <v>#NAME?</v>
      </c>
      <c r="CI236" s="1" t="e" cm="1">
        <f t="array" aca="1" ref="CI236" ca="1">INDIRECT(ADDRESS(MATCH(SMALL(_xlfn._xlws.FILTER(CI7:CI233,CL7:CL233&gt;cr),3),CI7:CI233,0)+6,1))</f>
        <v>#NAME?</v>
      </c>
      <c r="CJ236" s="1" t="e" cm="1">
        <f t="array" aca="1" ref="CJ236" ca="1">INDIRECT(ADDRESS(MATCH(SMALL(_xlfn._xlws.FILTER(CJ7:CJ233,CL7:CL233&gt;cr),3),CJ7:CJ233,0)+6,1))</f>
        <v>#NAME?</v>
      </c>
      <c r="CK236" s="1" t="e" cm="1">
        <f t="array" aca="1" ref="CK236" ca="1">INDIRECT(ADDRESS(MATCH(LARGE(_xlfn._xlws.FILTER(CK7:CK233,CL7:CL233&gt;cr),3),CK7:CK233,0)+6,1))</f>
        <v>#NAME?</v>
      </c>
      <c r="CL236" s="1" t="e" cm="1">
        <f t="array" aca="1" ref="CL236" ca="1">INDIRECT(ADDRESS(MATCH(LARGE(_xlfn._xlws.FILTER(CL7:CL233,CL7:CL233&gt;cr),3),CL7:CL233,0)+6,1))</f>
        <v>#NAME?</v>
      </c>
      <c r="CM236" s="1" t="e" cm="1">
        <f t="array" aca="1" ref="CM236" ca="1">INDIRECT(ADDRESS(MATCH(SMALL(_xlfn._xlws.FILTER(CM7:CM233,CL7:CL233&gt;cr),3),CM7:CM233,0)+6,1))</f>
        <v>#NAME?</v>
      </c>
      <c r="CN236" s="6" t="e" cm="1">
        <f t="array" aca="1" ref="CN236" ca="1">INDIRECT(ADDRESS(MATCH(SMALL(_xlfn._xlws.FILTER(CN7:CN233,CQ7:CQ233&gt;cr),3),CN7:CN233,0)+6,1))</f>
        <v>#NAME?</v>
      </c>
      <c r="CO236" s="6" t="e" cm="1">
        <f t="array" aca="1" ref="CO236" ca="1">INDIRECT(ADDRESS(MATCH(SMALL(_xlfn._xlws.FILTER(CO7:CO233,CQ7:CQ233&gt;cr),3),CO7:CO233,0)+6,1))</f>
        <v>#NAME?</v>
      </c>
      <c r="CP236" s="6" t="e" cm="1">
        <f t="array" aca="1" ref="CP236" ca="1">INDIRECT(ADDRESS(MATCH(LARGE(_xlfn._xlws.FILTER(CP7:CP233,CQ7:CQ233&gt;cr),3),CP7:CP233,0)+6,1))</f>
        <v>#NAME?</v>
      </c>
      <c r="CQ236" s="6" t="e" cm="1">
        <f t="array" aca="1" ref="CQ236" ca="1">INDIRECT(ADDRESS(MATCH(LARGE(_xlfn._xlws.FILTER(CQ7:CQ233,CQ7:CQ233&gt;cr),3),CQ7:CQ233,0)+6,1))</f>
        <v>#NAME?</v>
      </c>
      <c r="CR236" s="6" t="e" cm="1">
        <f t="array" aca="1" ref="CR236" ca="1">INDIRECT(ADDRESS(MATCH(SMALL(_xlfn._xlws.FILTER(CR7:CR233,CQ7:CQ233&gt;cr),3),CR7:CR233,0)+6,1))</f>
        <v>#NAME?</v>
      </c>
      <c r="CS236" s="1" t="e" cm="1">
        <f t="array" aca="1" ref="CS236" ca="1">INDIRECT(ADDRESS(MATCH(SMALL(_xlfn._xlws.FILTER(CS7:CS233,CV7:CV233&gt;cr),3),CS7:CS233,0)+6,1))</f>
        <v>#NAME?</v>
      </c>
      <c r="CT236" s="1" t="e" cm="1">
        <f t="array" aca="1" ref="CT236" ca="1">INDIRECT(ADDRESS(MATCH(SMALL(_xlfn._xlws.FILTER(CT7:CT233,CV7:CV233&gt;cr),3),CT7:CT233,0)+6,1))</f>
        <v>#NAME?</v>
      </c>
      <c r="CU236" s="1" t="e" cm="1">
        <f t="array" aca="1" ref="CU236" ca="1">INDIRECT(ADDRESS(MATCH(LARGE(_xlfn._xlws.FILTER(CU7:CU233,CV7:CV233&gt;cr),3),CU7:CU233,0)+6,1))</f>
        <v>#NAME?</v>
      </c>
      <c r="CV236" s="1" t="e" cm="1">
        <f t="array" aca="1" ref="CV236" ca="1">INDIRECT(ADDRESS(MATCH(LARGE(_xlfn._xlws.FILTER(CV7:CV233,CV7:CV233&gt;cr),3),CV7:CV233,0)+6,1))</f>
        <v>#NAME?</v>
      </c>
      <c r="CW236" s="1" t="e" cm="1">
        <f t="array" aca="1" ref="CW236" ca="1">INDIRECT(ADDRESS(MATCH(SMALL(_xlfn._xlws.FILTER(CW7:CW233,CV7:CV233&gt;cr),3),CW7:CW233,0)+6,1))</f>
        <v>#NAME?</v>
      </c>
      <c r="CX236" s="6" t="e" cm="1">
        <f t="array" aca="1" ref="CX236" ca="1">INDIRECT(ADDRESS(MATCH(SMALL(_xlfn._xlws.FILTER(CX7:CX233,DA7:DA233&gt;cr),3),CX7:CX233,0)+6,1))</f>
        <v>#NAME?</v>
      </c>
      <c r="CY236" s="6" t="e" cm="1">
        <f t="array" aca="1" ref="CY236" ca="1">INDIRECT(ADDRESS(MATCH(SMALL(_xlfn._xlws.FILTER(CY7:CY233,DA7:DA233&gt;cr),3),CY7:CY233,0)+6,1))</f>
        <v>#NAME?</v>
      </c>
      <c r="CZ236" s="6" t="e" cm="1">
        <f t="array" aca="1" ref="CZ236" ca="1">INDIRECT(ADDRESS(MATCH(LARGE(_xlfn._xlws.FILTER(CZ7:CZ233,DA7:DA233&gt;cr),3),CZ7:CZ233,0)+6,1))</f>
        <v>#NAME?</v>
      </c>
      <c r="DA236" s="6" t="e" cm="1">
        <f t="array" aca="1" ref="DA236" ca="1">INDIRECT(ADDRESS(MATCH(LARGE(_xlfn._xlws.FILTER(DA7:DA233,DA7:DA233&gt;cr),3),DA7:DA233,0)+6,1))</f>
        <v>#NAME?</v>
      </c>
      <c r="DB236" s="6" t="e" cm="1">
        <f t="array" aca="1" ref="DB236" ca="1">INDIRECT(ADDRESS(MATCH(SMALL(_xlfn._xlws.FILTER(DB7:DB233,DA7:DA233&gt;cr),3),DB7:DB233,0)+6,1))</f>
        <v>#NAME?</v>
      </c>
      <c r="DC236" s="1" t="e" cm="1">
        <f t="array" aca="1" ref="DC236" ca="1">INDIRECT(ADDRESS(MATCH(SMALL(_xlfn._xlws.FILTER(DC7:DC233,DF7:DF233&gt;cr),3),DC7:DC233,0)+6,1))</f>
        <v>#NAME?</v>
      </c>
      <c r="DD236" s="1" t="e" cm="1">
        <f t="array" aca="1" ref="DD236" ca="1">INDIRECT(ADDRESS(MATCH(SMALL(_xlfn._xlws.FILTER(DD7:DD233,DF7:DF233&gt;cr),3),DD7:DD233,0)+6,1))</f>
        <v>#NAME?</v>
      </c>
      <c r="DE236" s="1" t="e" cm="1">
        <f t="array" aca="1" ref="DE236" ca="1">INDIRECT(ADDRESS(MATCH(LARGE(_xlfn._xlws.FILTER(DE7:DE233,DF7:DF233&gt;cr),3),DE7:DE233,0)+6,1))</f>
        <v>#NAME?</v>
      </c>
      <c r="DF236" s="1" t="e" cm="1">
        <f t="array" aca="1" ref="DF236" ca="1">INDIRECT(ADDRESS(MATCH(LARGE(_xlfn._xlws.FILTER(DF7:DF233,DF7:DF233&gt;cr),3),DF7:DF233,0)+6,1))</f>
        <v>#NAME?</v>
      </c>
      <c r="DG236" s="1" t="e" cm="1">
        <f t="array" aca="1" ref="DG236" ca="1">INDIRECT(ADDRESS(MATCH(SMALL(_xlfn._xlws.FILTER(DG7:DG233,DF7:DF233&gt;cr),3),DG7:DG233,0)+6,1))</f>
        <v>#NAME?</v>
      </c>
      <c r="DH236" s="6" t="e" cm="1">
        <f t="array" aca="1" ref="DH236" ca="1">INDIRECT(ADDRESS(MATCH(SMALL(_xlfn._xlws.FILTER(DH7:DH233,DK7:DK233&gt;cr),3),DH7:DH233,0)+6,1))</f>
        <v>#NAME?</v>
      </c>
      <c r="DI236" s="6" t="e" cm="1">
        <f t="array" aca="1" ref="DI236" ca="1">INDIRECT(ADDRESS(MATCH(SMALL(_xlfn._xlws.FILTER(DI7:DI233,DK7:DK233&gt;cr),3),DI7:DI233,0)+6,1))</f>
        <v>#NAME?</v>
      </c>
      <c r="DJ236" s="6" t="e" cm="1">
        <f t="array" aca="1" ref="DJ236" ca="1">INDIRECT(ADDRESS(MATCH(LARGE(_xlfn._xlws.FILTER(DJ7:DJ233,DK7:DK233&gt;cr),3),DJ7:DJ233,0)+6,1))</f>
        <v>#NAME?</v>
      </c>
      <c r="DK236" s="6" t="e" cm="1">
        <f t="array" aca="1" ref="DK236" ca="1">INDIRECT(ADDRESS(MATCH(LARGE(_xlfn._xlws.FILTER(DK7:DK233,DK7:DK233&gt;cr),3),DK7:DK233,0)+6,1))</f>
        <v>#NAME?</v>
      </c>
      <c r="DL236" s="6" t="e" cm="1">
        <f t="array" aca="1" ref="DL236" ca="1">INDIRECT(ADDRESS(MATCH(SMALL(_xlfn._xlws.FILTER(DL7:DL233,DK7:DK233&gt;cr),3),DL7:DL233,0)+6,1))</f>
        <v>#NAME?</v>
      </c>
      <c r="DM236" s="1" t="e" cm="1">
        <f t="array" aca="1" ref="DM236" ca="1">INDIRECT(ADDRESS(MATCH(SMALL(_xlfn._xlws.FILTER(DM7:DM233,DP7:DP233&gt;cr),3),DM7:DM233,0)+6,1))</f>
        <v>#NAME?</v>
      </c>
      <c r="DN236" s="1" t="e" cm="1">
        <f t="array" aca="1" ref="DN236" ca="1">INDIRECT(ADDRESS(MATCH(SMALL(_xlfn._xlws.FILTER(DN7:DN233,DP7:DP233&gt;cr),3),DN7:DN233,0)+6,1))</f>
        <v>#NAME?</v>
      </c>
      <c r="DO236" s="1" t="e" cm="1">
        <f t="array" aca="1" ref="DO236" ca="1">INDIRECT(ADDRESS(MATCH(LARGE(_xlfn._xlws.FILTER(DO7:DO233,DP7:DP233&gt;cr),3),DO7:DO233,0)+6,1))</f>
        <v>#NAME?</v>
      </c>
      <c r="DP236" s="1" t="e" cm="1">
        <f t="array" aca="1" ref="DP236" ca="1">INDIRECT(ADDRESS(MATCH(LARGE(_xlfn._xlws.FILTER(DP7:DP233,DP7:DP233&gt;cr),3),DP7:DP233,0)+6,1))</f>
        <v>#NAME?</v>
      </c>
      <c r="DQ236" s="1" t="e" cm="1">
        <f t="array" aca="1" ref="DQ236" ca="1">INDIRECT(ADDRESS(MATCH(SMALL(_xlfn._xlws.FILTER(DQ7:DQ233,DP7:DP233&gt;cr),3),DQ7:DQ233,0)+6,1))</f>
        <v>#NAME?</v>
      </c>
      <c r="DR236" s="6" t="e" cm="1">
        <f t="array" aca="1" ref="DR236" ca="1">INDIRECT(ADDRESS(MATCH(SMALL(_xlfn._xlws.FILTER(DR7:DR233,DU7:DU233&gt;cr),3),DR7:DR233,0)+6,1))</f>
        <v>#NAME?</v>
      </c>
      <c r="DS236" s="6" t="e" cm="1">
        <f t="array" aca="1" ref="DS236" ca="1">INDIRECT(ADDRESS(MATCH(SMALL(_xlfn._xlws.FILTER(DS7:DS233,DU7:DU233&gt;cr),3),DS7:DS233,0)+6,1))</f>
        <v>#NAME?</v>
      </c>
      <c r="DT236" s="6" t="e" cm="1">
        <f t="array" aca="1" ref="DT236" ca="1">INDIRECT(ADDRESS(MATCH(LARGE(_xlfn._xlws.FILTER(DT7:DT233,DU7:DU233&gt;cr),3),DT7:DT233,0)+6,1))</f>
        <v>#NAME?</v>
      </c>
      <c r="DU236" s="6" t="e" cm="1">
        <f t="array" aca="1" ref="DU236" ca="1">INDIRECT(ADDRESS(MATCH(LARGE(_xlfn._xlws.FILTER(DU7:DU233,DU7:DU233&gt;cr),3),DU7:DU233,0)+6,1))</f>
        <v>#NAME?</v>
      </c>
      <c r="DV236" s="6" t="e" cm="1">
        <f t="array" aca="1" ref="DV236" ca="1">INDIRECT(ADDRESS(MATCH(SMALL(_xlfn._xlws.FILTER(DV7:DV233,DU7:DU233&gt;cr),3),DV7:DV233,0)+6,1))</f>
        <v>#NAME?</v>
      </c>
      <c r="DW236" s="1" t="e" cm="1">
        <f t="array" aca="1" ref="DW236" ca="1">INDIRECT(ADDRESS(MATCH(SMALL(_xlfn._xlws.FILTER(DW7:DW233,DZ7:DZ233&gt;cr),3),DW7:DW233,0)+6,1))</f>
        <v>#NAME?</v>
      </c>
      <c r="DX236" s="1" t="e" cm="1">
        <f t="array" aca="1" ref="DX236" ca="1">INDIRECT(ADDRESS(MATCH(SMALL(_xlfn._xlws.FILTER(DX7:DX233,DZ7:DZ233&gt;cr),3),DX7:DX233,0)+6,1))</f>
        <v>#NAME?</v>
      </c>
      <c r="DY236" s="1" t="e" cm="1">
        <f t="array" aca="1" ref="DY236" ca="1">INDIRECT(ADDRESS(MATCH(LARGE(_xlfn._xlws.FILTER(DY7:DY233,DZ7:DZ233&gt;cr),3),DY7:DY233,0)+6,1))</f>
        <v>#NAME?</v>
      </c>
      <c r="DZ236" s="1" t="e" cm="1">
        <f t="array" aca="1" ref="DZ236" ca="1">INDIRECT(ADDRESS(MATCH(LARGE(_xlfn._xlws.FILTER(DZ7:DZ233,DZ7:DZ233&gt;cr),3),DZ7:DZ233,0)+6,1))</f>
        <v>#NAME?</v>
      </c>
      <c r="EA236" s="1" t="e" cm="1">
        <f t="array" aca="1" ref="EA236" ca="1">INDIRECT(ADDRESS(MATCH(SMALL(_xlfn._xlws.FILTER(EA7:EA233,DZ7:DZ233&gt;cr),3),EA7:EA233,0)+6,1))</f>
        <v>#NAME?</v>
      </c>
      <c r="EB236" s="6" t="e" cm="1">
        <f t="array" aca="1" ref="EB236" ca="1">INDIRECT(ADDRESS(MATCH(SMALL(_xlfn._xlws.FILTER(EB7:EB233,EE7:EE233&gt;cr),3),EB7:EB233,0)+6,1))</f>
        <v>#NAME?</v>
      </c>
      <c r="EC236" s="6" t="e" cm="1">
        <f t="array" aca="1" ref="EC236" ca="1">INDIRECT(ADDRESS(MATCH(SMALL(_xlfn._xlws.FILTER(EC7:EC233,EE7:EE233&gt;cr),3),EC7:EC233,0)+6,1))</f>
        <v>#NAME?</v>
      </c>
      <c r="ED236" s="6" t="e" cm="1">
        <f t="array" aca="1" ref="ED236" ca="1">INDIRECT(ADDRESS(MATCH(LARGE(_xlfn._xlws.FILTER(ED7:ED233,EE7:EE233&gt;cr),3),ED7:ED233,0)+6,1))</f>
        <v>#NAME?</v>
      </c>
      <c r="EE236" s="6" t="e" cm="1">
        <f t="array" aca="1" ref="EE236" ca="1">INDIRECT(ADDRESS(MATCH(LARGE(_xlfn._xlws.FILTER(EE7:EE233,EE7:EE233&gt;cr),3),EE7:EE233,0)+6,1))</f>
        <v>#NAME?</v>
      </c>
      <c r="EF236" s="6" t="e" cm="1">
        <f t="array" aca="1" ref="EF236" ca="1">INDIRECT(ADDRESS(MATCH(SMALL(_xlfn._xlws.FILTER(EF7:EF233,EE7:EE233&gt;cr),3),EF7:EF233,0)+6,1))</f>
        <v>#NAME?</v>
      </c>
      <c r="EG236" s="1" t="e" cm="1">
        <f t="array" aca="1" ref="EG236" ca="1">INDIRECT(ADDRESS(MATCH(SMALL(_xlfn._xlws.FILTER(EG7:EG233,EJ7:EJ233&gt;cr),3),EG7:EG233,0)+6,1))</f>
        <v>#NAME?</v>
      </c>
      <c r="EH236" s="1" t="e" cm="1">
        <f t="array" aca="1" ref="EH236" ca="1">INDIRECT(ADDRESS(MATCH(SMALL(_xlfn._xlws.FILTER(EH7:EH233,EJ7:EJ233&gt;cr),3),EH7:EH233,0)+6,1))</f>
        <v>#NAME?</v>
      </c>
      <c r="EI236" s="1" t="e" cm="1">
        <f t="array" aca="1" ref="EI236" ca="1">INDIRECT(ADDRESS(MATCH(LARGE(_xlfn._xlws.FILTER(EI7:EI233,EJ7:EJ233&gt;cr),3),EI7:EI233,0)+6,1))</f>
        <v>#NAME?</v>
      </c>
      <c r="EJ236" s="1" t="e" cm="1">
        <f t="array" aca="1" ref="EJ236" ca="1">INDIRECT(ADDRESS(MATCH(LARGE(_xlfn._xlws.FILTER(EJ7:EJ233,EJ7:EJ233&gt;cr),3),EJ7:EJ233,0)+6,1))</f>
        <v>#NAME?</v>
      </c>
      <c r="EK236" s="1" t="e" cm="1">
        <f t="array" aca="1" ref="EK236" ca="1">INDIRECT(ADDRESS(MATCH(SMALL(_xlfn._xlws.FILTER(EK7:EK233,EJ7:EJ233&gt;cr),3),EK7:EK233,0)+6,1))</f>
        <v>#NAME?</v>
      </c>
      <c r="EL236" s="6" t="e" cm="1">
        <f t="array" aca="1" ref="EL236" ca="1">INDIRECT(ADDRESS(MATCH(SMALL(_xlfn._xlws.FILTER(EL7:EL233,EO7:EO233&gt;cr),3),EL7:EL233,0)+6,1))</f>
        <v>#NAME?</v>
      </c>
      <c r="EM236" s="6" t="e" cm="1">
        <f t="array" aca="1" ref="EM236" ca="1">INDIRECT(ADDRESS(MATCH(SMALL(_xlfn._xlws.FILTER(EM7:EM233,EO7:EO233&gt;cr),3),EM7:EM233,0)+6,1))</f>
        <v>#NAME?</v>
      </c>
      <c r="EN236" s="6" t="e" cm="1">
        <f t="array" aca="1" ref="EN236" ca="1">INDIRECT(ADDRESS(MATCH(LARGE(_xlfn._xlws.FILTER(EN7:EN233,EO7:EO233&gt;cr),3),EN7:EN233,0)+6,1))</f>
        <v>#NAME?</v>
      </c>
      <c r="EO236" s="6" t="e" cm="1">
        <f t="array" aca="1" ref="EO236" ca="1">INDIRECT(ADDRESS(MATCH(LARGE(_xlfn._xlws.FILTER(EO7:EO233,EO7:EO233&gt;cr),3),EO7:EO233,0)+6,1))</f>
        <v>#NAME?</v>
      </c>
      <c r="EP236" s="6" t="e" cm="1">
        <f t="array" aca="1" ref="EP236" ca="1">INDIRECT(ADDRESS(MATCH(SMALL(_xlfn._xlws.FILTER(EP7:EP233,EO7:EO233&gt;cr),3),EP7:EP233,0)+6,1))</f>
        <v>#NAME?</v>
      </c>
      <c r="EQ236" s="1" t="e" cm="1">
        <f t="array" aca="1" ref="EQ236" ca="1">INDIRECT(ADDRESS(MATCH(SMALL(_xlfn._xlws.FILTER(EQ7:EQ233,ET7:ET233&gt;cr),3),EQ7:EQ233,0)+6,1))</f>
        <v>#NAME?</v>
      </c>
      <c r="ER236" s="1" t="e" cm="1">
        <f t="array" aca="1" ref="ER236" ca="1">INDIRECT(ADDRESS(MATCH(SMALL(_xlfn._xlws.FILTER(ER7:ER233,ET7:ET233&gt;cr),3),ER7:ER233,0)+6,1))</f>
        <v>#NAME?</v>
      </c>
      <c r="ES236" s="1" t="e" cm="1">
        <f t="array" aca="1" ref="ES236" ca="1">INDIRECT(ADDRESS(MATCH(LARGE(_xlfn._xlws.FILTER(ES7:ES233,ET7:ET233&gt;cr),3),ES7:ES233,0)+6,1))</f>
        <v>#NAME?</v>
      </c>
      <c r="ET236" s="1" t="e" cm="1">
        <f t="array" aca="1" ref="ET236" ca="1">INDIRECT(ADDRESS(MATCH(LARGE(_xlfn._xlws.FILTER(ET7:ET233,ET7:ET233&gt;cr),3),ET7:ET233,0)+6,1))</f>
        <v>#NAME?</v>
      </c>
      <c r="EU236" s="1" t="e" cm="1">
        <f t="array" aca="1" ref="EU236" ca="1">INDIRECT(ADDRESS(MATCH(SMALL(_xlfn._xlws.FILTER(EU7:EU233,ET7:ET233&gt;cr),3),EU7:EU233,0)+6,1))</f>
        <v>#NAME?</v>
      </c>
      <c r="EV236" s="6" t="e" cm="1">
        <f t="array" aca="1" ref="EV236" ca="1">INDIRECT(ADDRESS(MATCH(SMALL(_xlfn._xlws.FILTER(EV7:EV233,EY7:EY233&gt;cr),3),EV7:EV233,0)+6,1))</f>
        <v>#NAME?</v>
      </c>
      <c r="EW236" s="6" t="e" cm="1">
        <f t="array" aca="1" ref="EW236" ca="1">INDIRECT(ADDRESS(MATCH(SMALL(_xlfn._xlws.FILTER(EW7:EW233,EY7:EY233&gt;cr),3),EW7:EW233,0)+6,1))</f>
        <v>#NAME?</v>
      </c>
      <c r="EX236" s="6" t="e" cm="1">
        <f t="array" aca="1" ref="EX236" ca="1">INDIRECT(ADDRESS(MATCH(LARGE(_xlfn._xlws.FILTER(EX7:EX233,EY7:EY233&gt;cr),3),EX7:EX233,0)+6,1))</f>
        <v>#NAME?</v>
      </c>
      <c r="EY236" s="6" t="e" cm="1">
        <f t="array" aca="1" ref="EY236" ca="1">INDIRECT(ADDRESS(MATCH(LARGE(_xlfn._xlws.FILTER(EY7:EY233,EY7:EY233&gt;cr),3),EY7:EY233,0)+6,1))</f>
        <v>#NAME?</v>
      </c>
      <c r="EZ236" s="6" t="e" cm="1">
        <f t="array" aca="1" ref="EZ236" ca="1">INDIRECT(ADDRESS(MATCH(SMALL(_xlfn._xlws.FILTER(EZ7:EZ233,EY7:EY233&gt;cr),3),EZ7:EZ233,0)+6,1))</f>
        <v>#NAME?</v>
      </c>
      <c r="FA236" s="1" t="e" cm="1">
        <f t="array" aca="1" ref="FA236" ca="1">INDIRECT(ADDRESS(MATCH(SMALL(_xlfn._xlws.FILTER(FA7:FA233,FD7:FD233&gt;cr),3),FA7:FA233,0)+6,1))</f>
        <v>#NAME?</v>
      </c>
      <c r="FB236" s="1" t="e" cm="1">
        <f t="array" aca="1" ref="FB236" ca="1">INDIRECT(ADDRESS(MATCH(SMALL(_xlfn._xlws.FILTER(FB7:FB233,FD7:FD233&gt;cr),3),FB7:FB233,0)+6,1))</f>
        <v>#NAME?</v>
      </c>
      <c r="FC236" s="1" t="e" cm="1">
        <f t="array" aca="1" ref="FC236" ca="1">INDIRECT(ADDRESS(MATCH(LARGE(_xlfn._xlws.FILTER(FC7:FC233,FD7:FD233&gt;cr),3),FC7:FC233,0)+6,1))</f>
        <v>#NAME?</v>
      </c>
      <c r="FD236" s="1" t="e" cm="1">
        <f t="array" aca="1" ref="FD236" ca="1">INDIRECT(ADDRESS(MATCH(LARGE(_xlfn._xlws.FILTER(FD7:FD233,FD7:FD233&gt;cr),3),FD7:FD233,0)+6,1))</f>
        <v>#NAME?</v>
      </c>
      <c r="FE236" s="1" t="e" cm="1">
        <f t="array" aca="1" ref="FE236" ca="1">INDIRECT(ADDRESS(MATCH(SMALL(_xlfn._xlws.FILTER(FE7:FE233,FD7:FD233&gt;cr),3),FE7:FE233,0)+6,1))</f>
        <v>#NAME?</v>
      </c>
      <c r="FF236" s="6" t="e" cm="1">
        <f t="array" aca="1" ref="FF236" ca="1">INDIRECT(ADDRESS(MATCH(SMALL(_xlfn._xlws.FILTER(FF7:FF233,FI7:FI233&gt;cr),3),FF7:FF233,0)+6,1))</f>
        <v>#NAME?</v>
      </c>
      <c r="FG236" s="6" t="e" cm="1">
        <f t="array" aca="1" ref="FG236" ca="1">INDIRECT(ADDRESS(MATCH(SMALL(_xlfn._xlws.FILTER(FG7:FG233,FI7:FI233&gt;cr),3),FG7:FG233,0)+6,1))</f>
        <v>#NAME?</v>
      </c>
      <c r="FH236" s="6" t="e" cm="1">
        <f t="array" aca="1" ref="FH236" ca="1">INDIRECT(ADDRESS(MATCH(LARGE(_xlfn._xlws.FILTER(FH7:FH233,FI7:FI233&gt;cr),3),FH7:FH233,0)+6,1))</f>
        <v>#NAME?</v>
      </c>
      <c r="FI236" s="6" t="e" cm="1">
        <f t="array" aca="1" ref="FI236" ca="1">INDIRECT(ADDRESS(MATCH(LARGE(_xlfn._xlws.FILTER(FI7:FI233,FI7:FI233&gt;cr),3),FI7:FI233,0)+6,1))</f>
        <v>#NAME?</v>
      </c>
      <c r="FJ236" s="6" t="e" cm="1">
        <f t="array" aca="1" ref="FJ236" ca="1">INDIRECT(ADDRESS(MATCH(SMALL(_xlfn._xlws.FILTER(FJ7:FJ233,FI7:FI233&gt;cr),3),FJ7:FJ233,0)+6,1))</f>
        <v>#NAME?</v>
      </c>
      <c r="FK236" s="1" t="e" cm="1">
        <f t="array" aca="1" ref="FK236" ca="1">INDIRECT(ADDRESS(MATCH(SMALL(_xlfn._xlws.FILTER(FK7:FK233,FN7:FN233&gt;cr),3),FK7:FK233,0)+6,1))</f>
        <v>#NAME?</v>
      </c>
      <c r="FL236" s="1" t="e" cm="1">
        <f t="array" aca="1" ref="FL236" ca="1">INDIRECT(ADDRESS(MATCH(SMALL(_xlfn._xlws.FILTER(FL7:FL233,FN7:FN233&gt;cr),3),FL7:FL233,0)+6,1))</f>
        <v>#NAME?</v>
      </c>
      <c r="FM236" s="1" t="e" cm="1">
        <f t="array" aca="1" ref="FM236" ca="1">INDIRECT(ADDRESS(MATCH(LARGE(_xlfn._xlws.FILTER(FM7:FM233,FN7:FN233&gt;cr),3),FM7:FM233,0)+6,1))</f>
        <v>#NAME?</v>
      </c>
      <c r="FN236" s="1" t="e" cm="1">
        <f t="array" aca="1" ref="FN236" ca="1">INDIRECT(ADDRESS(MATCH(LARGE(_xlfn._xlws.FILTER(FN7:FN233,FN7:FN233&gt;cr),3),FN7:FN233,0)+6,1))</f>
        <v>#NAME?</v>
      </c>
      <c r="FO236" s="1" t="e" cm="1">
        <f t="array" aca="1" ref="FO236" ca="1">INDIRECT(ADDRESS(MATCH(SMALL(_xlfn._xlws.FILTER(FO7:FO233,FN7:FN233&gt;cr),3),FO7:FO233,0)+6,1))</f>
        <v>#NAME?</v>
      </c>
      <c r="FP236" s="9" t="e" cm="1">
        <f t="array" aca="1" ref="FP236" ca="1">INDIRECT(ADDRESS(MATCH(SMALL(_xlfn.LET(_xlpm.x,IF(ISNUMBER(FP7:FP233),FP7:FP233),_xlpm.y,IF(ISNUMBER(FS7:FS233),FS7:FS233),_xlfn._xlws.FILTER(_xlpm.x,_xlpm.y&gt;cr)),3),FP7:FP233,0)+6,1))</f>
        <v>#NAME?</v>
      </c>
      <c r="FQ236" s="9" t="e" cm="1">
        <f t="array" aca="1" ref="FQ236" ca="1">INDIRECT(ADDRESS(MATCH(SMALL(_xlfn.LET(_xlpm.x,IF(ISNUMBER(FQ7:FQ233),FQ7:FQ233),_xlpm.y,IF(ISNUMBER(FS7:FS233),FS7:FS233),_xlfn._xlws.FILTER(_xlpm.x,_xlpm.y&gt;cr)),3),FQ7:FQ233,0)+6,1))</f>
        <v>#NAME?</v>
      </c>
      <c r="FR236" s="9" t="e" cm="1">
        <f t="array" aca="1" ref="FR236" ca="1">INDIRECT(ADDRESS(MATCH(LARGE(_xlfn.LET(_xlpm.x,IF(ISNUMBER(FR7:FR233),FR7:FR233),_xlpm.y,IF(ISNUMBER(FS7:FS233),FS7:FS233),_xlfn._xlws.FILTER(_xlpm.x,_xlpm.y&gt;cr)),3),FR7:FR233,0)+6,1))</f>
        <v>#NAME?</v>
      </c>
      <c r="FS236" s="9" t="e" cm="1">
        <f t="array" aca="1" ref="FS236" ca="1">INDIRECT(ADDRESS(MATCH(LARGE(_xlfn.LET(_xlpm.x,IF(ISNUMBER(FS7:FS233),FS7:FS233),_xlpm.y,IF(ISNUMBER(FS7:FS233),FS7:FS233),_xlfn._xlws.FILTER(_xlpm.x,_xlpm.y&gt;cr)),3),FS7:FS233,0)+6,1))</f>
        <v>#NAME?</v>
      </c>
      <c r="FT236" s="9" t="e" cm="1">
        <f t="array" aca="1" ref="FT236" ca="1">INDIRECT(ADDRESS(MATCH(SMALL(_xlfn.LET(_xlpm.x,IF(ISNUMBER(FT7:FT233),FT7:FT233),_xlpm.y,IF(ISNUMBER(FS7:FS233),FS7:FS233),_xlfn._xlws.FILTER(_xlpm.x,_xlpm.y&gt;cr)),3),FT7:FT233,0)+6,1))</f>
        <v>#NAME?</v>
      </c>
      <c r="FU236" s="1" t="e" cm="1">
        <f t="array" aca="1" ref="FU236" ca="1">INDEX(_xlfn._xlws.FILTER(FU7:FU233,ISTEXT(FU7:FU233)),MODE(MATCH(_xlfn._xlws.FILTER(FU7:FU233,ISTEXT(FU7:FU233)),_xlfn._xlws.FILTER(FU7:FU233,ISTEXT(FU7:FU233)),0)))</f>
        <v>#NAME?</v>
      </c>
      <c r="FV236" s="1" t="e" cm="1">
        <f t="array" aca="1" ref="FV236" ca="1">INDEX(_xlfn._xlws.FILTER(FV7:FV233,ISTEXT(FV7:FV233)),MODE(MATCH(_xlfn._xlws.FILTER(FV7:FV233,ISTEXT(FV7:FV233)),_xlfn._xlws.FILTER(FV7:FV233,ISTEXT(FV7:FV233)),0)))</f>
        <v>#NAME?</v>
      </c>
      <c r="FW236" s="1" t="e" cm="1">
        <f t="array" aca="1" ref="FW236" ca="1">INDEX(_xlfn._xlws.FILTER(FW7:FW233,ISTEXT(FW7:FW233)),MODE(MATCH(_xlfn._xlws.FILTER(FW7:FW233,ISTEXT(FW7:FW233)),_xlfn._xlws.FILTER(FW7:FW233,ISTEXT(FW7:FW233)),0)))</f>
        <v>#NAME?</v>
      </c>
      <c r="FX236" s="1" t="e" cm="1">
        <f t="array" aca="1" ref="FX236" ca="1">INDEX(_xlfn._xlws.FILTER(FX7:FX233,ISTEXT(FX7:FX233)),MODE(MATCH(_xlfn._xlws.FILTER(FX7:FX233,ISTEXT(FX7:FX233)),_xlfn._xlws.FILTER(FX7:FX233,ISTEXT(FX7:FX233)),0)))</f>
        <v>#NAME?</v>
      </c>
      <c r="FY236" s="1" t="e" cm="1">
        <f t="array" aca="1" ref="FY236" ca="1">INDEX(_xlfn._xlws.FILTER(FY7:FY233,ISTEXT(FY7:FY233)),MODE(MATCH(_xlfn._xlws.FILTER(FY7:FY233,ISTEXT(FY7:FY233)),_xlfn._xlws.FILTER(FY7:FY233,ISTEXT(FY7:FY233)),0)))</f>
        <v>#NAME?</v>
      </c>
    </row>
    <row r="237" spans="1:181" x14ac:dyDescent="0.3">
      <c r="A237" s="7" t="s">
        <v>236</v>
      </c>
      <c r="B237" s="6" t="e" cm="1">
        <f t="array" aca="1" ref="B237" ca="1">INDIRECT(ADDRESS(MATCH(SMALL(_xlfn._xlws.FILTER(B7:B233,E7:E233&gt;cr),4),B7:B233,0)+6,1))</f>
        <v>#NAME?</v>
      </c>
      <c r="C237" s="6" t="e" cm="1">
        <f t="array" aca="1" ref="C237" ca="1">INDIRECT(ADDRESS(MATCH(SMALL(_xlfn._xlws.FILTER(C7:C233,E7:E233&gt;cr),4),C7:C233,0)+6,1))</f>
        <v>#NAME?</v>
      </c>
      <c r="D237" s="6" t="e" cm="1">
        <f t="array" aca="1" ref="D237" ca="1">INDIRECT(ADDRESS(MATCH(LARGE(_xlfn._xlws.FILTER(D7:D233,E7:E233&gt;cr),4),D7:D233,0)+6,1))</f>
        <v>#NAME?</v>
      </c>
      <c r="E237" s="6" t="e" cm="1">
        <f t="array" aca="1" ref="E237" ca="1">INDIRECT(ADDRESS(MATCH(LARGE(_xlfn._xlws.FILTER(E7:E233,E7:E233&gt;cr),4),E7:E233,0)+6,1))</f>
        <v>#NAME?</v>
      </c>
      <c r="F237" s="6" t="e" cm="1">
        <f t="array" aca="1" ref="F237" ca="1">INDIRECT(ADDRESS(MATCH(SMALL(_xlfn._xlws.FILTER(F7:F233,E7:E233&gt;cr),4),F7:F233,0)+6,1))</f>
        <v>#NAME?</v>
      </c>
      <c r="G237" s="1" t="e" cm="1">
        <f t="array" aca="1" ref="G237" ca="1">INDIRECT(ADDRESS(MATCH(SMALL(_xlfn._xlws.FILTER(G7:G233,J7:J233&gt;cr),4),G7:G233,0)+6,1))</f>
        <v>#NAME?</v>
      </c>
      <c r="H237" s="1" t="e" cm="1">
        <f t="array" aca="1" ref="H237" ca="1">INDIRECT(ADDRESS(MATCH(SMALL(_xlfn._xlws.FILTER(H7:H233,J7:J233&gt;cr),4),H7:H233,0)+6,1))</f>
        <v>#NAME?</v>
      </c>
      <c r="I237" s="5" t="e" cm="1">
        <f t="array" aca="1" ref="I237" ca="1">INDIRECT(ADDRESS(MATCH(LARGE(_xlfn._xlws.FILTER(I7:I233,J7:J233&gt;cr),4),I7:I233,0)+6,1))</f>
        <v>#NAME?</v>
      </c>
      <c r="J237" s="5" t="e" cm="1">
        <f t="array" aca="1" ref="J237" ca="1">INDIRECT(ADDRESS(MATCH(LARGE(_xlfn._xlws.FILTER(J7:J233,J7:J233&gt;cr),4),J7:J233,0)+6,1))</f>
        <v>#NAME?</v>
      </c>
      <c r="K237" s="1" t="e" cm="1">
        <f t="array" aca="1" ref="K237" ca="1">INDIRECT(ADDRESS(MATCH(SMALL(_xlfn._xlws.FILTER(K7:K233,J7:J233&gt;cr),4),K7:K233,0)+6,1))</f>
        <v>#NAME?</v>
      </c>
      <c r="L237" s="6" t="e" cm="1">
        <f t="array" aca="1" ref="L237" ca="1">INDIRECT(ADDRESS(MATCH(SMALL(_xlfn._xlws.FILTER(L7:L233,O7:O233&gt;cr),4),L7:L233,0)+6,1))</f>
        <v>#NAME?</v>
      </c>
      <c r="M237" s="6" t="e" cm="1">
        <f t="array" aca="1" ref="M237" ca="1">INDIRECT(ADDRESS(MATCH(SMALL(_xlfn._xlws.FILTER(M7:M233,O7:O233&gt;cr),4),M7:M233,0)+6,1))</f>
        <v>#NAME?</v>
      </c>
      <c r="N237" s="4" t="e" cm="1">
        <f t="array" aca="1" ref="N237" ca="1">INDIRECT(ADDRESS(MATCH(LARGE(_xlfn._xlws.FILTER(N7:N233,O7:O233&gt;cr),4),N7:N233,0)+6,1))</f>
        <v>#NAME?</v>
      </c>
      <c r="O237" s="4" t="e" cm="1">
        <f t="array" aca="1" ref="O237" ca="1">INDIRECT(ADDRESS(MATCH(LARGE(_xlfn._xlws.FILTER(O7:O233,O7:O233&gt;cr),4),O7:O233,0)+6,1))</f>
        <v>#NAME?</v>
      </c>
      <c r="P237" s="6" t="e" cm="1">
        <f t="array" aca="1" ref="P237" ca="1">INDIRECT(ADDRESS(MATCH(SMALL(_xlfn._xlws.FILTER(P7:P233,O7:O233&gt;cr),4),P7:P233,0)+6,1))</f>
        <v>#NAME?</v>
      </c>
      <c r="Q237" s="1" t="e" cm="1">
        <f t="array" aca="1" ref="Q237" ca="1">INDIRECT(ADDRESS(MATCH(SMALL(_xlfn._xlws.FILTER(Q7:Q233,T7:T233&gt;cr),4),Q7:Q233,0)+6,1))</f>
        <v>#NAME?</v>
      </c>
      <c r="R237" s="1" t="e" cm="1">
        <f t="array" aca="1" ref="R237" ca="1">INDIRECT(ADDRESS(MATCH(SMALL(_xlfn._xlws.FILTER(R7:R233,T7:T233&gt;cr),4),R7:R233,0)+6,1))</f>
        <v>#NAME?</v>
      </c>
      <c r="S237" s="1" t="e" cm="1">
        <f t="array" aca="1" ref="S237" ca="1">INDIRECT(ADDRESS(MATCH(LARGE(_xlfn._xlws.FILTER(S7:S233,T7:T233&gt;cr),4),S7:S233,0)+6,1))</f>
        <v>#NAME?</v>
      </c>
      <c r="T237" s="1" t="e" cm="1">
        <f t="array" aca="1" ref="T237" ca="1">INDIRECT(ADDRESS(MATCH(LARGE(_xlfn._xlws.FILTER(T7:T233,T7:T233&gt;cr),4),T7:T233,0)+6,1))</f>
        <v>#NAME?</v>
      </c>
      <c r="U237" s="1" t="e" cm="1">
        <f t="array" aca="1" ref="U237" ca="1">INDIRECT(ADDRESS(MATCH(SMALL(_xlfn._xlws.FILTER(U7:U233,T7:T233&gt;cr),4),U7:U233,0)+6,1))</f>
        <v>#NAME?</v>
      </c>
      <c r="V237" s="6" t="e" cm="1">
        <f t="array" aca="1" ref="V237" ca="1">INDIRECT(ADDRESS(MATCH(SMALL(_xlfn._xlws.FILTER(V7:V233,Y7:Y233&gt;cr),4),V7:V233,0)+6,1))</f>
        <v>#NAME?</v>
      </c>
      <c r="W237" s="6" t="e" cm="1">
        <f t="array" aca="1" ref="W237" ca="1">INDIRECT(ADDRESS(MATCH(SMALL(_xlfn._xlws.FILTER(W7:W233,Y7:Y233&gt;cr),4),W7:W233,0)+6,1))</f>
        <v>#NAME?</v>
      </c>
      <c r="X237" s="6" t="e" cm="1">
        <f t="array" aca="1" ref="X237" ca="1">INDIRECT(ADDRESS(MATCH(LARGE(_xlfn._xlws.FILTER(X7:X233,Y7:Y233&gt;cr),4),X7:X233,0)+6,1))</f>
        <v>#NAME?</v>
      </c>
      <c r="Y237" s="6" t="e" cm="1">
        <f t="array" aca="1" ref="Y237" ca="1">INDIRECT(ADDRESS(MATCH(LARGE(_xlfn._xlws.FILTER(Y7:Y233,Y7:Y233&gt;cr),4),Y7:Y233,0)+6,1))</f>
        <v>#NAME?</v>
      </c>
      <c r="Z237" s="6" t="e" cm="1">
        <f t="array" aca="1" ref="Z237" ca="1">INDIRECT(ADDRESS(MATCH(SMALL(_xlfn._xlws.FILTER(Z7:Z233,Y7:Y233&gt;cr),4),Z7:Z233,0)+6,1))</f>
        <v>#NAME?</v>
      </c>
      <c r="AA237" s="1" t="e" cm="1">
        <f t="array" aca="1" ref="AA237" ca="1">INDIRECT(ADDRESS(MATCH(SMALL(_xlfn._xlws.FILTER(AA7:AA233,AD7:AD233&gt;cr),4),AA7:AA233,0)+6,1))</f>
        <v>#NAME?</v>
      </c>
      <c r="AB237" s="1" t="e" cm="1">
        <f t="array" aca="1" ref="AB237" ca="1">INDIRECT(ADDRESS(MATCH(SMALL(_xlfn._xlws.FILTER(AB7:AB233,AD7:AD233&gt;cr),4),AB7:AB233,0)+6,1))</f>
        <v>#NAME?</v>
      </c>
      <c r="AC237" s="1" t="e" cm="1">
        <f t="array" aca="1" ref="AC237" ca="1">INDIRECT(ADDRESS(MATCH(LARGE(_xlfn._xlws.FILTER(AC7:AC233,AD7:AD233&gt;cr),4),AC7:AC233,0)+6,1))</f>
        <v>#NAME?</v>
      </c>
      <c r="AD237" s="1" t="e" cm="1">
        <f t="array" aca="1" ref="AD237" ca="1">INDIRECT(ADDRESS(MATCH(LARGE(_xlfn._xlws.FILTER(AD7:AD233,AD7:AD233&gt;cr),4),AD7:AD233,0)+6,1))</f>
        <v>#NAME?</v>
      </c>
      <c r="AE237" s="1" t="e" cm="1">
        <f t="array" aca="1" ref="AE237" ca="1">INDIRECT(ADDRESS(MATCH(SMALL(_xlfn._xlws.FILTER(AE7:AE233,AD7:AD233&gt;cr),4),AE7:AE233,0)+6,1))</f>
        <v>#NAME?</v>
      </c>
      <c r="AF237" s="6" t="e" cm="1">
        <f t="array" aca="1" ref="AF237" ca="1">INDIRECT(ADDRESS(MATCH(SMALL(_xlfn._xlws.FILTER(AF7:AF233,AI7:AI233&gt;cr),4),AF7:AF233,0)+6,1))</f>
        <v>#NAME?</v>
      </c>
      <c r="AG237" s="6" t="e" cm="1">
        <f t="array" aca="1" ref="AG237" ca="1">INDIRECT(ADDRESS(MATCH(SMALL(_xlfn._xlws.FILTER(AG7:AG233,AI7:AI233&gt;cr),4),AG7:AG233,0)+6,1))</f>
        <v>#NAME?</v>
      </c>
      <c r="AH237" s="6" t="e" cm="1">
        <f t="array" aca="1" ref="AH237" ca="1">INDIRECT(ADDRESS(MATCH(LARGE(_xlfn._xlws.FILTER(AH7:AH233,AI7:AI233&gt;cr),4),AH7:AH233,0)+6,1))</f>
        <v>#NAME?</v>
      </c>
      <c r="AI237" s="6" t="e" cm="1">
        <f t="array" aca="1" ref="AI237" ca="1">INDIRECT(ADDRESS(MATCH(LARGE(_xlfn._xlws.FILTER(AI7:AI233,AI7:AI233&gt;cr),4),AI7:AI233,0)+6,1))</f>
        <v>#NAME?</v>
      </c>
      <c r="AJ237" s="6" t="e" cm="1">
        <f t="array" aca="1" ref="AJ237" ca="1">INDIRECT(ADDRESS(MATCH(SMALL(_xlfn._xlws.FILTER(AJ7:AJ233,AI7:AI233&gt;cr),4),AJ7:AJ233,0)+6,1))</f>
        <v>#NAME?</v>
      </c>
      <c r="AK237" s="12" t="e" cm="1">
        <f t="array" aca="1" ref="AK237" ca="1">INDIRECT(ADDRESS(MATCH(SMALL(_xlfn._xlws.FILTER(AK7:AK233,AN7:AN233&gt;cr),4),AK7:AK233,0)+6,1))</f>
        <v>#NAME?</v>
      </c>
      <c r="AL237" s="12" t="e" cm="1">
        <f t="array" aca="1" ref="AL237" ca="1">INDIRECT(ADDRESS(MATCH(SMALL(_xlfn._xlws.FILTER(AL7:AL233,AN7:AN233&gt;cr),4),AL7:AL233,0)+6,1))</f>
        <v>#NAME?</v>
      </c>
      <c r="AM237" s="12" t="e" cm="1">
        <f t="array" aca="1" ref="AM237" ca="1">INDIRECT(ADDRESS(MATCH(LARGE(_xlfn._xlws.FILTER(AM7:AM233,AN7:AN233&gt;cr),4),AM7:AM233,0)+6,1))</f>
        <v>#NAME?</v>
      </c>
      <c r="AN237" s="12" t="e" cm="1">
        <f t="array" aca="1" ref="AN237" ca="1">INDIRECT(ADDRESS(MATCH(LARGE(_xlfn._xlws.FILTER(AN7:AN233,AN7:AN233&gt;cr),4),AN7:AN233,0)+6,1))</f>
        <v>#NAME?</v>
      </c>
      <c r="AO237" s="12" t="e" cm="1">
        <f t="array" aca="1" ref="AO237" ca="1">INDIRECT(ADDRESS(MATCH(SMALL(_xlfn._xlws.FILTER(AO7:AO233,AN7:AN233&gt;cr),4),AO7:AO233,0)+6,1))</f>
        <v>#NAME?</v>
      </c>
      <c r="AP237" s="6" t="e" cm="1">
        <f t="array" aca="1" ref="AP237" ca="1">INDIRECT(ADDRESS(MATCH(SMALL(_xlfn._xlws.FILTER(AP7:AP233,AS7:AS233&gt;cr),4),AP7:AP233,0)+6,1))</f>
        <v>#NAME?</v>
      </c>
      <c r="AQ237" s="6" t="e" cm="1">
        <f t="array" aca="1" ref="AQ237" ca="1">INDIRECT(ADDRESS(MATCH(SMALL(_xlfn._xlws.FILTER(AQ7:AQ233,AS7:AS233&gt;cr),4),AQ7:AQ233,0)+6,1))</f>
        <v>#NAME?</v>
      </c>
      <c r="AR237" s="6" t="e" cm="1">
        <f t="array" aca="1" ref="AR237" ca="1">INDIRECT(ADDRESS(MATCH(LARGE(_xlfn._xlws.FILTER(AR7:AR233,AS7:AS233&gt;cr),4),AR7:AR233,0)+6,1))</f>
        <v>#NAME?</v>
      </c>
      <c r="AS237" s="6" t="e" cm="1">
        <f t="array" aca="1" ref="AS237" ca="1">INDIRECT(ADDRESS(MATCH(LARGE(_xlfn._xlws.FILTER(AS7:AS233,AS7:AS233&gt;cr),4),AS7:AS233,0)+6,1))</f>
        <v>#NAME?</v>
      </c>
      <c r="AT237" s="6" t="e" cm="1">
        <f t="array" aca="1" ref="AT237" ca="1">INDIRECT(ADDRESS(MATCH(SMALL(_xlfn._xlws.FILTER(AT7:AT233,AS7:AS233&gt;cr),4),AT7:AT233,0)+6,1))</f>
        <v>#NAME?</v>
      </c>
      <c r="AU237" s="1" t="e" cm="1">
        <f t="array" aca="1" ref="AU237" ca="1">INDIRECT(ADDRESS(MATCH(SMALL(_xlfn._xlws.FILTER(AU7:AU233,AX7:AX233&gt;cr),4),AU7:AU233,0)+6,1))</f>
        <v>#NAME?</v>
      </c>
      <c r="AV237" s="1" t="e" cm="1">
        <f t="array" aca="1" ref="AV237" ca="1">INDIRECT(ADDRESS(MATCH(SMALL(_xlfn._xlws.FILTER(AV7:AV233,AX7:AX233&gt;cr),4),AV7:AV233,0)+6,1))</f>
        <v>#NAME?</v>
      </c>
      <c r="AW237" s="1" t="e" cm="1">
        <f t="array" aca="1" ref="AW237" ca="1">INDIRECT(ADDRESS(MATCH(LARGE(_xlfn._xlws.FILTER(AW7:AW233,AX7:AX233&gt;cr),4),AW7:AW233,0)+6,1))</f>
        <v>#NAME?</v>
      </c>
      <c r="AX237" s="1" t="e" cm="1">
        <f t="array" aca="1" ref="AX237" ca="1">INDIRECT(ADDRESS(MATCH(LARGE(_xlfn._xlws.FILTER(AX7:AX233,AX7:AX233&gt;cr),4),AX7:AX233,0)+6,1))</f>
        <v>#NAME?</v>
      </c>
      <c r="AY237" s="1" t="e" cm="1">
        <f t="array" aca="1" ref="AY237" ca="1">INDIRECT(ADDRESS(MATCH(SMALL(_xlfn._xlws.FILTER(AY7:AY233,AX7:AX233&gt;cr),4),AY7:AY233,0)+6,1))</f>
        <v>#NAME?</v>
      </c>
      <c r="AZ237" s="6" t="e" cm="1">
        <f t="array" aca="1" ref="AZ237" ca="1">INDIRECT(ADDRESS(MATCH(SMALL(_xlfn._xlws.FILTER(AZ7:AZ233,BC7:BC233&gt;cr),4),AZ7:AZ233,0)+6,1))</f>
        <v>#NAME?</v>
      </c>
      <c r="BA237" s="6" t="e" cm="1">
        <f t="array" aca="1" ref="BA237" ca="1">INDIRECT(ADDRESS(MATCH(SMALL(_xlfn._xlws.FILTER(BA7:BA233,BC7:BC233&gt;cr),4),BA7:BA233,0)+6,1))</f>
        <v>#NAME?</v>
      </c>
      <c r="BB237" s="4" t="e" cm="1">
        <f t="array" aca="1" ref="BB237" ca="1">INDIRECT(ADDRESS(MATCH(LARGE(_xlfn._xlws.FILTER(BB7:BB233,BC7:BC233&gt;cr),4),BB7:BB233,0)+6,1))</f>
        <v>#NAME?</v>
      </c>
      <c r="BC237" s="4" t="e" cm="1">
        <f t="array" aca="1" ref="BC237" ca="1">INDIRECT(ADDRESS(MATCH(LARGE(_xlfn._xlws.FILTER(BC7:BC233,BC7:BC233&gt;cr),4),BC7:BC233,0)+6,1))</f>
        <v>#NAME?</v>
      </c>
      <c r="BD237" s="6" t="e" cm="1">
        <f t="array" aca="1" ref="BD237" ca="1">INDIRECT(ADDRESS(MATCH(SMALL(_xlfn._xlws.FILTER(BD7:BD233,BC7:BC233&gt;cr),4),BD7:BD233,0)+6,1))</f>
        <v>#NAME?</v>
      </c>
      <c r="BE237" s="1" t="e" cm="1">
        <f t="array" aca="1" ref="BE237" ca="1">INDIRECT(ADDRESS(MATCH(SMALL(_xlfn._xlws.FILTER(BE7:BE233,BH7:BH233&gt;cr),4),BE7:BE233,0)+6,1))</f>
        <v>#NAME?</v>
      </c>
      <c r="BF237" s="1" t="e" cm="1">
        <f t="array" aca="1" ref="BF237" ca="1">INDIRECT(ADDRESS(MATCH(SMALL(_xlfn._xlws.FILTER(BF7:BF233,BH7:BH233&gt;cr),4),BF7:BF233,0)+6,1))</f>
        <v>#NAME?</v>
      </c>
      <c r="BG237" s="1" t="e" cm="1">
        <f t="array" aca="1" ref="BG237" ca="1">INDIRECT(ADDRESS(MATCH(LARGE(_xlfn._xlws.FILTER(BG7:BG233,BH7:BH233&gt;cr),4),BG7:BG233,0)+6,1))</f>
        <v>#NAME?</v>
      </c>
      <c r="BH237" s="1" t="e" cm="1">
        <f t="array" aca="1" ref="BH237" ca="1">INDIRECT(ADDRESS(MATCH(LARGE(_xlfn._xlws.FILTER(BH7:BH233,BH7:BH233&gt;cr),4),BH7:BH233,0)+6,1))</f>
        <v>#NAME?</v>
      </c>
      <c r="BI237" s="1" t="e" cm="1">
        <f t="array" aca="1" ref="BI237" ca="1">INDIRECT(ADDRESS(MATCH(SMALL(_xlfn._xlws.FILTER(BI7:BI233,BH7:BH233&gt;cr),4),BI7:BI233,0)+6,1))</f>
        <v>#NAME?</v>
      </c>
      <c r="BJ237" s="6" t="e" cm="1">
        <f t="array" aca="1" ref="BJ237" ca="1">INDIRECT(ADDRESS(MATCH(SMALL(_xlfn._xlws.FILTER(BJ7:BJ233,BM7:BM233&gt;cr),4),BJ7:BJ233,0)+6,1))</f>
        <v>#NAME?</v>
      </c>
      <c r="BK237" s="6" t="e" cm="1">
        <f t="array" aca="1" ref="BK237" ca="1">INDIRECT(ADDRESS(MATCH(SMALL(_xlfn._xlws.FILTER(BK7:BK233,BM7:BM233&gt;cr),4),BK7:BK233,0)+6,1))</f>
        <v>#NAME?</v>
      </c>
      <c r="BL237" s="6" t="e" cm="1">
        <f t="array" aca="1" ref="BL237" ca="1">INDIRECT(ADDRESS(MATCH(LARGE(_xlfn._xlws.FILTER(BL7:BL233,BM7:BM233&gt;cr),4),BL7:BL233,0)+6,1))</f>
        <v>#NAME?</v>
      </c>
      <c r="BM237" s="6" t="e" cm="1">
        <f t="array" aca="1" ref="BM237" ca="1">INDIRECT(ADDRESS(MATCH(LARGE(_xlfn._xlws.FILTER(BM7:BM233,BM7:BM233&gt;cr),4),BM7:BM233,0)+6,1))</f>
        <v>#NAME?</v>
      </c>
      <c r="BN237" s="6" t="e" cm="1">
        <f t="array" aca="1" ref="BN237" ca="1">INDIRECT(ADDRESS(MATCH(SMALL(_xlfn._xlws.FILTER(BN7:BN233,BM7:BM233&gt;cr),4),BN7:BN233,0)+6,1))</f>
        <v>#NAME?</v>
      </c>
      <c r="BO237" s="1" t="e" cm="1">
        <f t="array" aca="1" ref="BO237" ca="1">INDIRECT(ADDRESS(MATCH(SMALL(_xlfn._xlws.FILTER(BO7:BO233,BR7:BR233&gt;cr),4),BO7:BO233,0)+6,1))</f>
        <v>#NAME?</v>
      </c>
      <c r="BP237" s="1" t="e" cm="1">
        <f t="array" aca="1" ref="BP237" ca="1">INDIRECT(ADDRESS(MATCH(SMALL(_xlfn._xlws.FILTER(BP7:BP233,BR7:BR233&gt;cr),4),BP7:BP233,0)+6,1))</f>
        <v>#NAME?</v>
      </c>
      <c r="BQ237" s="1" t="e" cm="1">
        <f t="array" aca="1" ref="BQ237" ca="1">INDIRECT(ADDRESS(MATCH(LARGE(_xlfn._xlws.FILTER(BQ7:BQ233,BR7:BR233&gt;cr),4),BQ7:BQ233,0)+6,1))</f>
        <v>#NAME?</v>
      </c>
      <c r="BR237" s="1" t="e" cm="1">
        <f t="array" aca="1" ref="BR237" ca="1">INDIRECT(ADDRESS(MATCH(LARGE(_xlfn._xlws.FILTER(BR7:BR233,BR7:BR233&gt;cr),4),BR7:BR233,0)+6,1))</f>
        <v>#NAME?</v>
      </c>
      <c r="BS237" s="1" t="e" cm="1">
        <f t="array" aca="1" ref="BS237" ca="1">INDIRECT(ADDRESS(MATCH(SMALL(_xlfn._xlws.FILTER(BS7:BS233,BR7:BR233&gt;cr),4),BS7:BS233,0)+6,1))</f>
        <v>#NAME?</v>
      </c>
      <c r="BT237" s="6" t="e" cm="1">
        <f t="array" aca="1" ref="BT237" ca="1">INDIRECT(ADDRESS(MATCH(SMALL(_xlfn._xlws.FILTER(BT7:BT233,BW7:BW233&gt;cr),4),BT7:BT233,0)+6,1))</f>
        <v>#NAME?</v>
      </c>
      <c r="BU237" s="6" t="e" cm="1">
        <f t="array" aca="1" ref="BU237" ca="1">INDIRECT(ADDRESS(MATCH(SMALL(_xlfn._xlws.FILTER(BU7:BU233,BW7:BW233&gt;cr),4),BU7:BU233,0)+6,1))</f>
        <v>#NAME?</v>
      </c>
      <c r="BV237" s="6" t="e" cm="1">
        <f t="array" aca="1" ref="BV237" ca="1">INDIRECT(ADDRESS(MATCH(LARGE(_xlfn._xlws.FILTER(BV7:BV233,BW7:BW233&gt;cr),4),BV7:BV233,0)+6,1))</f>
        <v>#NAME?</v>
      </c>
      <c r="BW237" s="6" t="e" cm="1">
        <f t="array" aca="1" ref="BW237" ca="1">INDIRECT(ADDRESS(MATCH(LARGE(_xlfn._xlws.FILTER(BW7:BW233,BW7:BW233&gt;cr),4),BW7:BW233,0)+6,1))</f>
        <v>#NAME?</v>
      </c>
      <c r="BX237" s="6" t="e" cm="1">
        <f t="array" aca="1" ref="BX237" ca="1">INDIRECT(ADDRESS(MATCH(SMALL(_xlfn._xlws.FILTER(BX7:BX233,BW7:BW233&gt;cr),4),BX7:BX233,0)+6,1))</f>
        <v>#NAME?</v>
      </c>
      <c r="BY237" s="1" t="e" cm="1">
        <f t="array" aca="1" ref="BY237" ca="1">INDIRECT(ADDRESS(MATCH(SMALL(_xlfn._xlws.FILTER(BY7:BY233,CB7:CB233&gt;cr),4),BY7:BY233,0)+6,1))</f>
        <v>#NAME?</v>
      </c>
      <c r="BZ237" s="1" t="e" cm="1">
        <f t="array" aca="1" ref="BZ237" ca="1">INDIRECT(ADDRESS(MATCH(SMALL(_xlfn._xlws.FILTER(BZ7:BZ233,CB7:CB233&gt;cr),4),BZ7:BZ233,0)+6,1))</f>
        <v>#NAME?</v>
      </c>
      <c r="CA237" s="5" t="e" cm="1">
        <f t="array" aca="1" ref="CA237" ca="1">INDIRECT(ADDRESS(MATCH(LARGE(_xlfn._xlws.FILTER(CA7:CA233,CB7:CB233&gt;cr),4),CA7:CA233,0)+6,1))</f>
        <v>#NAME?</v>
      </c>
      <c r="CB237" s="5" t="e" cm="1">
        <f t="array" aca="1" ref="CB237" ca="1">INDIRECT(ADDRESS(MATCH(LARGE(_xlfn._xlws.FILTER(CB7:CB233,CB7:CB233&gt;cr),4),CB7:CB233,0)+6,1))</f>
        <v>#NAME?</v>
      </c>
      <c r="CC237" s="1" t="e" cm="1">
        <f t="array" aca="1" ref="CC237" ca="1">INDIRECT(ADDRESS(MATCH(SMALL(_xlfn._xlws.FILTER(CC7:CC233,CB7:CB233&gt;cr),4),CC7:CC233,0)+6,1))</f>
        <v>#NAME?</v>
      </c>
      <c r="CD237" s="6" t="e" cm="1">
        <f t="array" aca="1" ref="CD237" ca="1">INDIRECT(ADDRESS(MATCH(SMALL(_xlfn._xlws.FILTER(CD7:CD233,CG7:CG233&gt;cr),4),CD7:CD233,0)+6,1))</f>
        <v>#NAME?</v>
      </c>
      <c r="CE237" s="6" t="e" cm="1">
        <f t="array" aca="1" ref="CE237" ca="1">INDIRECT(ADDRESS(MATCH(SMALL(_xlfn._xlws.FILTER(CE7:CE233,CG7:CG233&gt;cr),4),CE7:CE233,0)+6,1))</f>
        <v>#NAME?</v>
      </c>
      <c r="CF237" s="6" t="e" cm="1">
        <f t="array" aca="1" ref="CF237" ca="1">INDIRECT(ADDRESS(MATCH(LARGE(_xlfn._xlws.FILTER(CF7:CF233,CG7:CG233&gt;cr),4),CF7:CF233,0)+6,1))</f>
        <v>#NAME?</v>
      </c>
      <c r="CG237" s="6" t="e" cm="1">
        <f t="array" aca="1" ref="CG237" ca="1">INDIRECT(ADDRESS(MATCH(LARGE(_xlfn._xlws.FILTER(CG7:CG233,CG7:CG233&gt;cr),4),CG7:CG233,0)+6,1))</f>
        <v>#NAME?</v>
      </c>
      <c r="CH237" s="6" t="e" cm="1">
        <f t="array" aca="1" ref="CH237" ca="1">INDIRECT(ADDRESS(MATCH(SMALL(_xlfn._xlws.FILTER(CH7:CH233,CG7:CG233&gt;cr),4),CH7:CH233,0)+6,1))</f>
        <v>#NAME?</v>
      </c>
      <c r="CI237" s="1" t="e" cm="1">
        <f t="array" aca="1" ref="CI237" ca="1">INDIRECT(ADDRESS(MATCH(SMALL(_xlfn._xlws.FILTER(CI7:CI233,CL7:CL233&gt;cr),4),CI7:CI233,0)+6,1))</f>
        <v>#NAME?</v>
      </c>
      <c r="CJ237" s="1" t="e" cm="1">
        <f t="array" aca="1" ref="CJ237" ca="1">INDIRECT(ADDRESS(MATCH(SMALL(_xlfn._xlws.FILTER(CJ7:CJ233,CL7:CL233&gt;cr),4),CJ7:CJ233,0)+6,1))</f>
        <v>#NAME?</v>
      </c>
      <c r="CK237" s="1" t="e" cm="1">
        <f t="array" aca="1" ref="CK237" ca="1">INDIRECT(ADDRESS(MATCH(LARGE(_xlfn._xlws.FILTER(CK7:CK233,CL7:CL233&gt;cr),4),CK7:CK233,0)+6,1))</f>
        <v>#NAME?</v>
      </c>
      <c r="CL237" s="1" t="e" cm="1">
        <f t="array" aca="1" ref="CL237" ca="1">INDIRECT(ADDRESS(MATCH(LARGE(_xlfn._xlws.FILTER(CL7:CL233,CL7:CL233&gt;cr),4),CL7:CL233,0)+6,1))</f>
        <v>#NAME?</v>
      </c>
      <c r="CM237" s="1" t="e" cm="1">
        <f t="array" aca="1" ref="CM237" ca="1">INDIRECT(ADDRESS(MATCH(SMALL(_xlfn._xlws.FILTER(CM7:CM233,CL7:CL233&gt;cr),4),CM7:CM233,0)+6,1))</f>
        <v>#NAME?</v>
      </c>
      <c r="CN237" s="6" t="e" cm="1">
        <f t="array" aca="1" ref="CN237" ca="1">INDIRECT(ADDRESS(MATCH(SMALL(_xlfn._xlws.FILTER(CN7:CN233,CQ7:CQ233&gt;cr),4),CN7:CN233,0)+6,1))</f>
        <v>#NAME?</v>
      </c>
      <c r="CO237" s="6" t="e" cm="1">
        <f t="array" aca="1" ref="CO237" ca="1">INDIRECT(ADDRESS(MATCH(SMALL(_xlfn._xlws.FILTER(CO7:CO233,CQ7:CQ233&gt;cr),4),CO7:CO233,0)+6,1))</f>
        <v>#NAME?</v>
      </c>
      <c r="CP237" s="6" t="e" cm="1">
        <f t="array" aca="1" ref="CP237" ca="1">INDIRECT(ADDRESS(MATCH(LARGE(_xlfn._xlws.FILTER(CP7:CP233,CQ7:CQ233&gt;cr),4),CP7:CP233,0)+6,1))</f>
        <v>#NAME?</v>
      </c>
      <c r="CQ237" s="6" t="e" cm="1">
        <f t="array" aca="1" ref="CQ237" ca="1">INDIRECT(ADDRESS(MATCH(LARGE(_xlfn._xlws.FILTER(CQ7:CQ233,CQ7:CQ233&gt;cr),4),CQ7:CQ233,0)+6,1))</f>
        <v>#NAME?</v>
      </c>
      <c r="CR237" s="6" t="e" cm="1">
        <f t="array" aca="1" ref="CR237" ca="1">INDIRECT(ADDRESS(MATCH(SMALL(_xlfn._xlws.FILTER(CR7:CR233,CQ7:CQ233&gt;cr),4),CR7:CR233,0)+6,1))</f>
        <v>#NAME?</v>
      </c>
      <c r="CS237" s="1" t="e" cm="1">
        <f t="array" aca="1" ref="CS237" ca="1">INDIRECT(ADDRESS(MATCH(SMALL(_xlfn._xlws.FILTER(CS7:CS233,CV7:CV233&gt;cr),4),CS7:CS233,0)+6,1))</f>
        <v>#NAME?</v>
      </c>
      <c r="CT237" s="1" t="e" cm="1">
        <f t="array" aca="1" ref="CT237" ca="1">INDIRECT(ADDRESS(MATCH(SMALL(_xlfn._xlws.FILTER(CT7:CT233,CV7:CV233&gt;cr),4),CT7:CT233,0)+6,1))</f>
        <v>#NAME?</v>
      </c>
      <c r="CU237" s="1" t="e" cm="1">
        <f t="array" aca="1" ref="CU237" ca="1">INDIRECT(ADDRESS(MATCH(LARGE(_xlfn._xlws.FILTER(CU7:CU233,CV7:CV233&gt;cr),4),CU7:CU233,0)+6,1))</f>
        <v>#NAME?</v>
      </c>
      <c r="CV237" s="1" t="e" cm="1">
        <f t="array" aca="1" ref="CV237" ca="1">INDIRECT(ADDRESS(MATCH(LARGE(_xlfn._xlws.FILTER(CV7:CV233,CV7:CV233&gt;cr),4),CV7:CV233,0)+6,1))</f>
        <v>#NAME?</v>
      </c>
      <c r="CW237" s="1" t="e" cm="1">
        <f t="array" aca="1" ref="CW237" ca="1">INDIRECT(ADDRESS(MATCH(SMALL(_xlfn._xlws.FILTER(CW7:CW233,CV7:CV233&gt;cr),4),CW7:CW233,0)+6,1))</f>
        <v>#NAME?</v>
      </c>
      <c r="CX237" s="6" t="e" cm="1">
        <f t="array" aca="1" ref="CX237" ca="1">INDIRECT(ADDRESS(MATCH(SMALL(_xlfn._xlws.FILTER(CX7:CX233,DA7:DA233&gt;cr),4),CX7:CX233,0)+6,1))</f>
        <v>#NAME?</v>
      </c>
      <c r="CY237" s="6" t="e" cm="1">
        <f t="array" aca="1" ref="CY237" ca="1">INDIRECT(ADDRESS(MATCH(SMALL(_xlfn._xlws.FILTER(CY7:CY233,DA7:DA233&gt;cr),4),CY7:CY233,0)+6,1))</f>
        <v>#NAME?</v>
      </c>
      <c r="CZ237" s="6" t="e" cm="1">
        <f t="array" aca="1" ref="CZ237" ca="1">INDIRECT(ADDRESS(MATCH(LARGE(_xlfn._xlws.FILTER(CZ7:CZ233,DA7:DA233&gt;cr),4),CZ7:CZ233,0)+6,1))</f>
        <v>#NAME?</v>
      </c>
      <c r="DA237" s="6" t="e" cm="1">
        <f t="array" aca="1" ref="DA237" ca="1">INDIRECT(ADDRESS(MATCH(LARGE(_xlfn._xlws.FILTER(DA7:DA233,DA7:DA233&gt;cr),4),DA7:DA233,0)+6,1))</f>
        <v>#NAME?</v>
      </c>
      <c r="DB237" s="6" t="e" cm="1">
        <f t="array" aca="1" ref="DB237" ca="1">INDIRECT(ADDRESS(MATCH(SMALL(_xlfn._xlws.FILTER(DB7:DB233,DA7:DA233&gt;cr),4),DB7:DB233,0)+6,1))</f>
        <v>#NAME?</v>
      </c>
      <c r="DC237" s="1" t="e" cm="1">
        <f t="array" aca="1" ref="DC237" ca="1">INDIRECT(ADDRESS(MATCH(SMALL(_xlfn._xlws.FILTER(DC7:DC233,DF7:DF233&gt;cr),4),DC7:DC233,0)+6,1))</f>
        <v>#NAME?</v>
      </c>
      <c r="DD237" s="1" t="e" cm="1">
        <f t="array" aca="1" ref="DD237" ca="1">INDIRECT(ADDRESS(MATCH(SMALL(_xlfn._xlws.FILTER(DD7:DD233,DF7:DF233&gt;cr),4),DD7:DD233,0)+6,1))</f>
        <v>#NAME?</v>
      </c>
      <c r="DE237" s="1" t="e" cm="1">
        <f t="array" aca="1" ref="DE237" ca="1">INDIRECT(ADDRESS(MATCH(LARGE(_xlfn._xlws.FILTER(DE7:DE233,DF7:DF233&gt;cr),4),DE7:DE233,0)+6,1))</f>
        <v>#NAME?</v>
      </c>
      <c r="DF237" s="1" t="e" cm="1">
        <f t="array" aca="1" ref="DF237" ca="1">INDIRECT(ADDRESS(MATCH(LARGE(_xlfn._xlws.FILTER(DF7:DF233,DF7:DF233&gt;cr),4),DF7:DF233,0)+6,1))</f>
        <v>#NAME?</v>
      </c>
      <c r="DG237" s="1" t="e" cm="1">
        <f t="array" aca="1" ref="DG237" ca="1">INDIRECT(ADDRESS(MATCH(SMALL(_xlfn._xlws.FILTER(DG7:DG233,DF7:DF233&gt;cr),4),DG7:DG233,0)+6,1))</f>
        <v>#NAME?</v>
      </c>
      <c r="DH237" s="6" t="e" cm="1">
        <f t="array" aca="1" ref="DH237" ca="1">INDIRECT(ADDRESS(MATCH(SMALL(_xlfn._xlws.FILTER(DH7:DH233,DK7:DK233&gt;cr),4),DH7:DH233,0)+6,1))</f>
        <v>#NAME?</v>
      </c>
      <c r="DI237" s="6" t="e" cm="1">
        <f t="array" aca="1" ref="DI237" ca="1">INDIRECT(ADDRESS(MATCH(SMALL(_xlfn._xlws.FILTER(DI7:DI233,DK7:DK233&gt;cr),4),DI7:DI233,0)+6,1))</f>
        <v>#NAME?</v>
      </c>
      <c r="DJ237" s="6" t="e" cm="1">
        <f t="array" aca="1" ref="DJ237" ca="1">INDIRECT(ADDRESS(MATCH(LARGE(_xlfn._xlws.FILTER(DJ7:DJ233,DK7:DK233&gt;cr),4),DJ7:DJ233,0)+6,1))</f>
        <v>#NAME?</v>
      </c>
      <c r="DK237" s="6" t="e" cm="1">
        <f t="array" aca="1" ref="DK237" ca="1">INDIRECT(ADDRESS(MATCH(LARGE(_xlfn._xlws.FILTER(DK7:DK233,DK7:DK233&gt;cr),4),DK7:DK233,0)+6,1))</f>
        <v>#NAME?</v>
      </c>
      <c r="DL237" s="6" t="e" cm="1">
        <f t="array" aca="1" ref="DL237" ca="1">INDIRECT(ADDRESS(MATCH(SMALL(_xlfn._xlws.FILTER(DL7:DL233,DK7:DK233&gt;cr),4),DL7:DL233,0)+6,1))</f>
        <v>#NAME?</v>
      </c>
      <c r="DM237" s="1" t="e" cm="1">
        <f t="array" aca="1" ref="DM237" ca="1">INDIRECT(ADDRESS(MATCH(SMALL(_xlfn._xlws.FILTER(DM7:DM233,DP7:DP233&gt;cr),4),DM7:DM233,0)+6,1))</f>
        <v>#NAME?</v>
      </c>
      <c r="DN237" s="1" t="e" cm="1">
        <f t="array" aca="1" ref="DN237" ca="1">INDIRECT(ADDRESS(MATCH(SMALL(_xlfn._xlws.FILTER(DN7:DN233,DP7:DP233&gt;cr),4),DN7:DN233,0)+6,1))</f>
        <v>#NAME?</v>
      </c>
      <c r="DO237" s="1" t="e" cm="1">
        <f t="array" aca="1" ref="DO237" ca="1">INDIRECT(ADDRESS(MATCH(LARGE(_xlfn._xlws.FILTER(DO7:DO233,DP7:DP233&gt;cr),4),DO7:DO233,0)+6,1))</f>
        <v>#NAME?</v>
      </c>
      <c r="DP237" s="1" t="e" cm="1">
        <f t="array" aca="1" ref="DP237" ca="1">INDIRECT(ADDRESS(MATCH(LARGE(_xlfn._xlws.FILTER(DP7:DP233,DP7:DP233&gt;cr),4),DP7:DP233,0)+6,1))</f>
        <v>#NAME?</v>
      </c>
      <c r="DQ237" s="1" t="e" cm="1">
        <f t="array" aca="1" ref="DQ237" ca="1">INDIRECT(ADDRESS(MATCH(SMALL(_xlfn._xlws.FILTER(DQ7:DQ233,DP7:DP233&gt;cr),4),DQ7:DQ233,0)+6,1))</f>
        <v>#NAME?</v>
      </c>
      <c r="DR237" s="6" t="e" cm="1">
        <f t="array" aca="1" ref="DR237" ca="1">INDIRECT(ADDRESS(MATCH(SMALL(_xlfn._xlws.FILTER(DR7:DR233,DU7:DU233&gt;cr),4),DR7:DR233,0)+6,1))</f>
        <v>#NAME?</v>
      </c>
      <c r="DS237" s="6" t="e" cm="1">
        <f t="array" aca="1" ref="DS237" ca="1">INDIRECT(ADDRESS(MATCH(SMALL(_xlfn._xlws.FILTER(DS7:DS233,DU7:DU233&gt;cr),4),DS7:DS233,0)+6,1))</f>
        <v>#NAME?</v>
      </c>
      <c r="DT237" s="6" t="e" cm="1">
        <f t="array" aca="1" ref="DT237" ca="1">INDIRECT(ADDRESS(MATCH(LARGE(_xlfn._xlws.FILTER(DT7:DT233,DU7:DU233&gt;cr),4),DT7:DT233,0)+6,1))</f>
        <v>#NAME?</v>
      </c>
      <c r="DU237" s="6" t="e" cm="1">
        <f t="array" aca="1" ref="DU237" ca="1">INDIRECT(ADDRESS(MATCH(LARGE(_xlfn._xlws.FILTER(DU7:DU233,DU7:DU233&gt;cr),4),DU7:DU233,0)+6,1))</f>
        <v>#NAME?</v>
      </c>
      <c r="DV237" s="6" t="e" cm="1">
        <f t="array" aca="1" ref="DV237" ca="1">INDIRECT(ADDRESS(MATCH(SMALL(_xlfn._xlws.FILTER(DV7:DV233,DU7:DU233&gt;cr),4),DV7:DV233,0)+6,1))</f>
        <v>#NAME?</v>
      </c>
      <c r="DW237" s="1" t="e" cm="1">
        <f t="array" aca="1" ref="DW237" ca="1">INDIRECT(ADDRESS(MATCH(SMALL(_xlfn._xlws.FILTER(DW7:DW233,DZ7:DZ233&gt;cr),4),DW7:DW233,0)+6,1))</f>
        <v>#NAME?</v>
      </c>
      <c r="DX237" s="1" t="e" cm="1">
        <f t="array" aca="1" ref="DX237" ca="1">INDIRECT(ADDRESS(MATCH(SMALL(_xlfn._xlws.FILTER(DX7:DX233,DZ7:DZ233&gt;cr),4),DX7:DX233,0)+6,1))</f>
        <v>#NAME?</v>
      </c>
      <c r="DY237" s="1" t="e" cm="1">
        <f t="array" aca="1" ref="DY237" ca="1">INDIRECT(ADDRESS(MATCH(LARGE(_xlfn._xlws.FILTER(DY7:DY233,DZ7:DZ233&gt;cr),4),DY7:DY233,0)+6,1))</f>
        <v>#NAME?</v>
      </c>
      <c r="DZ237" s="1" t="e" cm="1">
        <f t="array" aca="1" ref="DZ237" ca="1">INDIRECT(ADDRESS(MATCH(LARGE(_xlfn._xlws.FILTER(DZ7:DZ233,DZ7:DZ233&gt;cr),4),DZ7:DZ233,0)+6,1))</f>
        <v>#NAME?</v>
      </c>
      <c r="EA237" s="1" t="e" cm="1">
        <f t="array" aca="1" ref="EA237" ca="1">INDIRECT(ADDRESS(MATCH(SMALL(_xlfn._xlws.FILTER(EA7:EA233,DZ7:DZ233&gt;cr),4),EA7:EA233,0)+6,1))</f>
        <v>#NAME?</v>
      </c>
      <c r="EB237" s="6" t="e" cm="1">
        <f t="array" aca="1" ref="EB237" ca="1">INDIRECT(ADDRESS(MATCH(SMALL(_xlfn._xlws.FILTER(EB7:EB233,EE7:EE233&gt;cr),4),EB7:EB233,0)+6,1))</f>
        <v>#NAME?</v>
      </c>
      <c r="EC237" s="6" t="e" cm="1">
        <f t="array" aca="1" ref="EC237" ca="1">INDIRECT(ADDRESS(MATCH(SMALL(_xlfn._xlws.FILTER(EC7:EC233,EE7:EE233&gt;cr),4),EC7:EC233,0)+6,1))</f>
        <v>#NAME?</v>
      </c>
      <c r="ED237" s="6" t="e" cm="1">
        <f t="array" aca="1" ref="ED237" ca="1">INDIRECT(ADDRESS(MATCH(LARGE(_xlfn._xlws.FILTER(ED7:ED233,EE7:EE233&gt;cr),4),ED7:ED233,0)+6,1))</f>
        <v>#NAME?</v>
      </c>
      <c r="EE237" s="6" t="e" cm="1">
        <f t="array" aca="1" ref="EE237" ca="1">INDIRECT(ADDRESS(MATCH(LARGE(_xlfn._xlws.FILTER(EE7:EE233,EE7:EE233&gt;cr),4),EE7:EE233,0)+6,1))</f>
        <v>#NAME?</v>
      </c>
      <c r="EF237" s="6" t="e" cm="1">
        <f t="array" aca="1" ref="EF237" ca="1">INDIRECT(ADDRESS(MATCH(SMALL(_xlfn._xlws.FILTER(EF7:EF233,EE7:EE233&gt;cr),4),EF7:EF233,0)+6,1))</f>
        <v>#NAME?</v>
      </c>
      <c r="EG237" s="1" t="e" cm="1">
        <f t="array" aca="1" ref="EG237" ca="1">INDIRECT(ADDRESS(MATCH(SMALL(_xlfn._xlws.FILTER(EG7:EG233,EJ7:EJ233&gt;cr),4),EG7:EG233,0)+6,1))</f>
        <v>#NAME?</v>
      </c>
      <c r="EH237" s="1" t="e" cm="1">
        <f t="array" aca="1" ref="EH237" ca="1">INDIRECT(ADDRESS(MATCH(SMALL(_xlfn._xlws.FILTER(EH7:EH233,EJ7:EJ233&gt;cr),4),EH7:EH233,0)+6,1))</f>
        <v>#NAME?</v>
      </c>
      <c r="EI237" s="1" t="e" cm="1">
        <f t="array" aca="1" ref="EI237" ca="1">INDIRECT(ADDRESS(MATCH(LARGE(_xlfn._xlws.FILTER(EI7:EI233,EJ7:EJ233&gt;cr),4),EI7:EI233,0)+6,1))</f>
        <v>#NAME?</v>
      </c>
      <c r="EJ237" s="1" t="e" cm="1">
        <f t="array" aca="1" ref="EJ237" ca="1">INDIRECT(ADDRESS(MATCH(LARGE(_xlfn._xlws.FILTER(EJ7:EJ233,EJ7:EJ233&gt;cr),4),EJ7:EJ233,0)+6,1))</f>
        <v>#NAME?</v>
      </c>
      <c r="EK237" s="1" t="e" cm="1">
        <f t="array" aca="1" ref="EK237" ca="1">INDIRECT(ADDRESS(MATCH(SMALL(_xlfn._xlws.FILTER(EK7:EK233,EJ7:EJ233&gt;cr),4),EK7:EK233,0)+6,1))</f>
        <v>#NAME?</v>
      </c>
      <c r="EL237" s="6" t="e" cm="1">
        <f t="array" aca="1" ref="EL237" ca="1">INDIRECT(ADDRESS(MATCH(SMALL(_xlfn._xlws.FILTER(EL7:EL233,EO7:EO233&gt;cr),4),EL7:EL233,0)+6,1))</f>
        <v>#NAME?</v>
      </c>
      <c r="EM237" s="6" t="e" cm="1">
        <f t="array" aca="1" ref="EM237" ca="1">INDIRECT(ADDRESS(MATCH(SMALL(_xlfn._xlws.FILTER(EM7:EM233,EO7:EO233&gt;cr),4),EM7:EM233,0)+6,1))</f>
        <v>#NAME?</v>
      </c>
      <c r="EN237" s="6" t="e" cm="1">
        <f t="array" aca="1" ref="EN237" ca="1">INDIRECT(ADDRESS(MATCH(LARGE(_xlfn._xlws.FILTER(EN7:EN233,EO7:EO233&gt;cr),4),EN7:EN233,0)+6,1))</f>
        <v>#NAME?</v>
      </c>
      <c r="EO237" s="6" t="e" cm="1">
        <f t="array" aca="1" ref="EO237" ca="1">INDIRECT(ADDRESS(MATCH(LARGE(_xlfn._xlws.FILTER(EO7:EO233,EO7:EO233&gt;cr),4),EO7:EO233,0)+6,1))</f>
        <v>#NAME?</v>
      </c>
      <c r="EP237" s="6" t="e" cm="1">
        <f t="array" aca="1" ref="EP237" ca="1">INDIRECT(ADDRESS(MATCH(SMALL(_xlfn._xlws.FILTER(EP7:EP233,EO7:EO233&gt;cr),4),EP7:EP233,0)+6,1))</f>
        <v>#NAME?</v>
      </c>
      <c r="EQ237" s="1" t="e" cm="1">
        <f t="array" aca="1" ref="EQ237" ca="1">INDIRECT(ADDRESS(MATCH(SMALL(_xlfn._xlws.FILTER(EQ7:EQ233,ET7:ET233&gt;cr),4),EQ7:EQ233,0)+6,1))</f>
        <v>#NAME?</v>
      </c>
      <c r="ER237" s="1" t="e" cm="1">
        <f t="array" aca="1" ref="ER237" ca="1">INDIRECT(ADDRESS(MATCH(SMALL(_xlfn._xlws.FILTER(ER7:ER233,ET7:ET233&gt;cr),4),ER7:ER233,0)+6,1))</f>
        <v>#NAME?</v>
      </c>
      <c r="ES237" s="1" t="e" cm="1">
        <f t="array" aca="1" ref="ES237" ca="1">INDIRECT(ADDRESS(MATCH(LARGE(_xlfn._xlws.FILTER(ES7:ES233,ET7:ET233&gt;cr),4),ES7:ES233,0)+6,1))</f>
        <v>#NAME?</v>
      </c>
      <c r="ET237" s="1" t="e" cm="1">
        <f t="array" aca="1" ref="ET237" ca="1">INDIRECT(ADDRESS(MATCH(LARGE(_xlfn._xlws.FILTER(ET7:ET233,ET7:ET233&gt;cr),4),ET7:ET233,0)+6,1))</f>
        <v>#NAME?</v>
      </c>
      <c r="EU237" s="1" t="e" cm="1">
        <f t="array" aca="1" ref="EU237" ca="1">INDIRECT(ADDRESS(MATCH(SMALL(_xlfn._xlws.FILTER(EU7:EU233,ET7:ET233&gt;cr),4),EU7:EU233,0)+6,1))</f>
        <v>#NAME?</v>
      </c>
      <c r="EV237" s="6" t="e" cm="1">
        <f t="array" aca="1" ref="EV237" ca="1">INDIRECT(ADDRESS(MATCH(SMALL(_xlfn._xlws.FILTER(EV7:EV233,EY7:EY233&gt;cr),4),EV7:EV233,0)+6,1))</f>
        <v>#NAME?</v>
      </c>
      <c r="EW237" s="6" t="e" cm="1">
        <f t="array" aca="1" ref="EW237" ca="1">INDIRECT(ADDRESS(MATCH(SMALL(_xlfn._xlws.FILTER(EW7:EW233,EY7:EY233&gt;cr),4),EW7:EW233,0)+6,1))</f>
        <v>#NAME?</v>
      </c>
      <c r="EX237" s="6" t="e" cm="1">
        <f t="array" aca="1" ref="EX237" ca="1">INDIRECT(ADDRESS(MATCH(LARGE(_xlfn._xlws.FILTER(EX7:EX233,EY7:EY233&gt;cr),4),EX7:EX233,0)+6,1))</f>
        <v>#NAME?</v>
      </c>
      <c r="EY237" s="6" t="e" cm="1">
        <f t="array" aca="1" ref="EY237" ca="1">INDIRECT(ADDRESS(MATCH(LARGE(_xlfn._xlws.FILTER(EY7:EY233,EY7:EY233&gt;cr),4),EY7:EY233,0)+6,1))</f>
        <v>#NAME?</v>
      </c>
      <c r="EZ237" s="6" t="e" cm="1">
        <f t="array" aca="1" ref="EZ237" ca="1">INDIRECT(ADDRESS(MATCH(SMALL(_xlfn._xlws.FILTER(EZ7:EZ233,EY7:EY233&gt;cr),4),EZ7:EZ233,0)+6,1))</f>
        <v>#NAME?</v>
      </c>
      <c r="FA237" s="1" t="e" cm="1">
        <f t="array" aca="1" ref="FA237" ca="1">INDIRECT(ADDRESS(MATCH(SMALL(_xlfn._xlws.FILTER(FA7:FA233,FD7:FD233&gt;cr),4),FA7:FA233,0)+6,1))</f>
        <v>#NAME?</v>
      </c>
      <c r="FB237" s="1" t="e" cm="1">
        <f t="array" aca="1" ref="FB237" ca="1">INDIRECT(ADDRESS(MATCH(SMALL(_xlfn._xlws.FILTER(FB7:FB233,FD7:FD233&gt;cr),4),FB7:FB233,0)+6,1))</f>
        <v>#NAME?</v>
      </c>
      <c r="FC237" s="1" t="e" cm="1">
        <f t="array" aca="1" ref="FC237" ca="1">INDIRECT(ADDRESS(MATCH(LARGE(_xlfn._xlws.FILTER(FC7:FC233,FD7:FD233&gt;cr),4),FC7:FC233,0)+6,1))</f>
        <v>#NAME?</v>
      </c>
      <c r="FD237" s="1" t="e" cm="1">
        <f t="array" aca="1" ref="FD237" ca="1">INDIRECT(ADDRESS(MATCH(LARGE(_xlfn._xlws.FILTER(FD7:FD233,FD7:FD233&gt;cr),4),FD7:FD233,0)+6,1))</f>
        <v>#NAME?</v>
      </c>
      <c r="FE237" s="1" t="e" cm="1">
        <f t="array" aca="1" ref="FE237" ca="1">INDIRECT(ADDRESS(MATCH(SMALL(_xlfn._xlws.FILTER(FE7:FE233,FD7:FD233&gt;cr),4),FE7:FE233,0)+6,1))</f>
        <v>#NAME?</v>
      </c>
      <c r="FF237" s="6" t="e" cm="1">
        <f t="array" aca="1" ref="FF237" ca="1">INDIRECT(ADDRESS(MATCH(SMALL(_xlfn._xlws.FILTER(FF7:FF233,FI7:FI233&gt;cr),4),FF7:FF233,0)+6,1))</f>
        <v>#NAME?</v>
      </c>
      <c r="FG237" s="6" t="e" cm="1">
        <f t="array" aca="1" ref="FG237" ca="1">INDIRECT(ADDRESS(MATCH(SMALL(_xlfn._xlws.FILTER(FG7:FG233,FI7:FI233&gt;cr),4),FG7:FG233,0)+6,1))</f>
        <v>#NAME?</v>
      </c>
      <c r="FH237" s="6" t="e" cm="1">
        <f t="array" aca="1" ref="FH237" ca="1">INDIRECT(ADDRESS(MATCH(LARGE(_xlfn._xlws.FILTER(FH7:FH233,FI7:FI233&gt;cr),4),FH7:FH233,0)+6,1))</f>
        <v>#NAME?</v>
      </c>
      <c r="FI237" s="6" t="e" cm="1">
        <f t="array" aca="1" ref="FI237" ca="1">INDIRECT(ADDRESS(MATCH(LARGE(_xlfn._xlws.FILTER(FI7:FI233,FI7:FI233&gt;cr),4),FI7:FI233,0)+6,1))</f>
        <v>#NAME?</v>
      </c>
      <c r="FJ237" s="6" t="e" cm="1">
        <f t="array" aca="1" ref="FJ237" ca="1">INDIRECT(ADDRESS(MATCH(SMALL(_xlfn._xlws.FILTER(FJ7:FJ233,FI7:FI233&gt;cr),4),FJ7:FJ233,0)+6,1))</f>
        <v>#NAME?</v>
      </c>
      <c r="FK237" s="1" t="e" cm="1">
        <f t="array" aca="1" ref="FK237" ca="1">INDIRECT(ADDRESS(MATCH(SMALL(_xlfn._xlws.FILTER(FK7:FK233,FN7:FN233&gt;cr),4),FK7:FK233,0)+6,1))</f>
        <v>#NAME?</v>
      </c>
      <c r="FL237" s="1" t="e" cm="1">
        <f t="array" aca="1" ref="FL237" ca="1">INDIRECT(ADDRESS(MATCH(SMALL(_xlfn._xlws.FILTER(FL7:FL233,FN7:FN233&gt;cr),4),FL7:FL233,0)+6,1))</f>
        <v>#NAME?</v>
      </c>
      <c r="FM237" s="1" t="e" cm="1">
        <f t="array" aca="1" ref="FM237" ca="1">INDIRECT(ADDRESS(MATCH(LARGE(_xlfn._xlws.FILTER(FM7:FM233,FN7:FN233&gt;cr),4),FM7:FM233,0)+6,1))</f>
        <v>#NAME?</v>
      </c>
      <c r="FN237" s="1" t="e" cm="1">
        <f t="array" aca="1" ref="FN237" ca="1">INDIRECT(ADDRESS(MATCH(LARGE(_xlfn._xlws.FILTER(FN7:FN233,FN7:FN233&gt;cr),4),FN7:FN233,0)+6,1))</f>
        <v>#NAME?</v>
      </c>
      <c r="FO237" s="1" t="e" cm="1">
        <f t="array" aca="1" ref="FO237" ca="1">INDIRECT(ADDRESS(MATCH(SMALL(_xlfn._xlws.FILTER(FO7:FO233,FN7:FN233&gt;cr),4),FO7:FO233,0)+6,1))</f>
        <v>#NAME?</v>
      </c>
      <c r="FP237" s="9" t="e" cm="1">
        <f t="array" aca="1" ref="FP237" ca="1">INDIRECT(ADDRESS(MATCH(SMALL(_xlfn.LET(_xlpm.x,IF(ISNUMBER(FP7:FP233),FP7:FP233),_xlpm.y,IF(ISNUMBER(FS7:FS233),FS7:FS233),_xlfn._xlws.FILTER(_xlpm.x,_xlpm.y&gt;cr)),4),FP7:FP233,0)+6,1))</f>
        <v>#NAME?</v>
      </c>
      <c r="FQ237" s="9" t="e" cm="1">
        <f t="array" aca="1" ref="FQ237" ca="1">INDIRECT(ADDRESS(MATCH(SMALL(_xlfn.LET(_xlpm.x,IF(ISNUMBER(FQ7:FQ233),FQ7:FQ233),_xlpm.y,IF(ISNUMBER(FS7:FS233),FS7:FS233),_xlfn._xlws.FILTER(_xlpm.x,_xlpm.y&gt;cr)),4),FQ7:FQ233,0)+6,1))</f>
        <v>#NAME?</v>
      </c>
      <c r="FR237" s="9" t="e" cm="1">
        <f t="array" aca="1" ref="FR237" ca="1">INDIRECT(ADDRESS(MATCH(LARGE(_xlfn.LET(_xlpm.x,IF(ISNUMBER(FR7:FR233),FR7:FR233),_xlpm.y,IF(ISNUMBER(FS7:FS233),FS7:FS233),_xlfn._xlws.FILTER(_xlpm.x,_xlpm.y&gt;cr)),4),FR7:FR233,0)+6,1))</f>
        <v>#NAME?</v>
      </c>
      <c r="FS237" s="9" t="e" cm="1">
        <f t="array" aca="1" ref="FS237" ca="1">INDIRECT(ADDRESS(MATCH(LARGE(_xlfn.LET(_xlpm.x,IF(ISNUMBER(FS7:FS233),FS7:FS233),_xlpm.y,IF(ISNUMBER(FS7:FS233),FS7:FS233),_xlfn._xlws.FILTER(_xlpm.x,_xlpm.y&gt;cr)),4),FS7:FS233,0)+6,1))</f>
        <v>#NAME?</v>
      </c>
      <c r="FT237" s="9" t="e" cm="1">
        <f t="array" aca="1" ref="FT237" ca="1">INDIRECT(ADDRESS(MATCH(SMALL(_xlfn.LET(_xlpm.x,IF(ISNUMBER(FT7:FT233),FT7:FT233),_xlpm.y,IF(ISNUMBER(FS7:FS233),FS7:FS233),_xlfn._xlws.FILTER(_xlpm.x,_xlpm.y&gt;cr)),4),FT7:FT233,0)+6,1))</f>
        <v>#NAME?</v>
      </c>
      <c r="FU237" s="1" t="e" cm="1">
        <f t="array" aca="1" ref="FU237" ca="1">INDEX(_xlfn._xlws.FILTER(FU7:FU233,ISTEXT(FU7:FU233)),MODE(MATCH(_xlfn._xlws.FILTER(FU7:FU233,ISTEXT(FU7:FU233)),_xlfn._xlws.FILTER(FU7:FU233,ISTEXT(FU7:FU233)),0)))</f>
        <v>#NAME?</v>
      </c>
      <c r="FV237" s="1" t="e" cm="1">
        <f t="array" aca="1" ref="FV237" ca="1">INDEX(_xlfn._xlws.FILTER(FV7:FV233,ISTEXT(FV7:FV233)),MODE(MATCH(_xlfn._xlws.FILTER(FV7:FV233,ISTEXT(FV7:FV233)),_xlfn._xlws.FILTER(FV7:FV233,ISTEXT(FV7:FV233)),0)))</f>
        <v>#NAME?</v>
      </c>
      <c r="FW237" s="1" t="e" cm="1">
        <f t="array" aca="1" ref="FW237" ca="1">INDEX(_xlfn._xlws.FILTER(FW7:FW233,ISTEXT(FW7:FW233)),MODE(MATCH(_xlfn._xlws.FILTER(FW7:FW233,ISTEXT(FW7:FW233)),_xlfn._xlws.FILTER(FW7:FW233,ISTEXT(FW7:FW233)),0)))</f>
        <v>#NAME?</v>
      </c>
      <c r="FX237" s="1" t="e" cm="1">
        <f t="array" aca="1" ref="FX237" ca="1">INDEX(_xlfn._xlws.FILTER(FX7:FX233,ISTEXT(FX7:FX233)),MODE(MATCH(_xlfn._xlws.FILTER(FX7:FX233,ISTEXT(FX7:FX233)),_xlfn._xlws.FILTER(FX7:FX233,ISTEXT(FX7:FX233)),0)))</f>
        <v>#NAME?</v>
      </c>
      <c r="FY237" s="1" t="e" cm="1">
        <f t="array" aca="1" ref="FY237" ca="1">INDEX(_xlfn._xlws.FILTER(FY7:FY233,ISTEXT(FY7:FY233)),MODE(MATCH(_xlfn._xlws.FILTER(FY7:FY233,ISTEXT(FY7:FY233)),_xlfn._xlws.FILTER(FY7:FY233,ISTEXT(FY7:FY233)),0)))</f>
        <v>#NAME?</v>
      </c>
    </row>
    <row r="238" spans="1:181" x14ac:dyDescent="0.3">
      <c r="A238" s="7" t="s">
        <v>237</v>
      </c>
      <c r="B238" s="6" t="e" cm="1">
        <f t="array" aca="1" ref="B238" ca="1">INDIRECT(ADDRESS(MATCH(SMALL(_xlfn._xlws.FILTER(B7:B233,E7:E233&gt;cr),5),B7:B233,0)+6,1))</f>
        <v>#NAME?</v>
      </c>
      <c r="C238" s="6" t="e" cm="1">
        <f t="array" aca="1" ref="C238" ca="1">INDIRECT(ADDRESS(MATCH(SMALL(_xlfn._xlws.FILTER(C7:C233,E7:E233&gt;cr),5),C7:C233,0)+6,1))</f>
        <v>#NAME?</v>
      </c>
      <c r="D238" s="6" t="e" cm="1">
        <f t="array" aca="1" ref="D238" ca="1">INDIRECT(ADDRESS(MATCH(LARGE(_xlfn._xlws.FILTER(D7:D233,E7:E233&gt;cr),5),D7:D233,0)+6,1))</f>
        <v>#NAME?</v>
      </c>
      <c r="E238" s="6" t="e" cm="1">
        <f t="array" aca="1" ref="E238" ca="1">INDIRECT(ADDRESS(MATCH(LARGE(_xlfn._xlws.FILTER(E7:E233,E7:E233&gt;cr),5),E7:E233,0)+6,1))</f>
        <v>#NAME?</v>
      </c>
      <c r="F238" s="6" t="e" cm="1">
        <f t="array" aca="1" ref="F238" ca="1">INDIRECT(ADDRESS(MATCH(SMALL(_xlfn._xlws.FILTER(F7:F233,E7:E233&gt;cr),5),F7:F233,0)+6,1))</f>
        <v>#NAME?</v>
      </c>
      <c r="G238" s="1" t="e" cm="1">
        <f t="array" aca="1" ref="G238" ca="1">INDIRECT(ADDRESS(MATCH(SMALL(_xlfn._xlws.FILTER(G7:G233,J7:J233&gt;cr),5),G7:G233,0)+6,1))</f>
        <v>#NAME?</v>
      </c>
      <c r="H238" s="1" t="e" cm="1">
        <f t="array" aca="1" ref="H238" ca="1">INDIRECT(ADDRESS(MATCH(SMALL(_xlfn._xlws.FILTER(H7:H233,J7:J233&gt;cr),5),H7:H233,0)+6,1))</f>
        <v>#NAME?</v>
      </c>
      <c r="I238" s="5" t="e" cm="1">
        <f t="array" aca="1" ref="I238" ca="1">INDIRECT(ADDRESS(MATCH(LARGE(_xlfn._xlws.FILTER(I7:I233,J7:J233&gt;cr),5),I7:I233,0)+6,1))</f>
        <v>#NAME?</v>
      </c>
      <c r="J238" s="5" t="e" cm="1">
        <f t="array" aca="1" ref="J238" ca="1">INDIRECT(ADDRESS(MATCH(LARGE(_xlfn._xlws.FILTER(J7:J233,J7:J233&gt;cr),5),J7:J233,0)+6,1))</f>
        <v>#NAME?</v>
      </c>
      <c r="K238" s="1" t="e" cm="1">
        <f t="array" aca="1" ref="K238" ca="1">INDIRECT(ADDRESS(MATCH(SMALL(_xlfn._xlws.FILTER(K7:K233,J7:J233&gt;cr),5),K7:K233,0)+6,1))</f>
        <v>#NAME?</v>
      </c>
      <c r="L238" s="6" t="e" cm="1">
        <f t="array" aca="1" ref="L238" ca="1">INDIRECT(ADDRESS(MATCH(SMALL(_xlfn._xlws.FILTER(L7:L233,O7:O233&gt;cr),5),L7:L233,0)+6,1))</f>
        <v>#NAME?</v>
      </c>
      <c r="M238" s="6" t="e" cm="1">
        <f t="array" aca="1" ref="M238" ca="1">INDIRECT(ADDRESS(MATCH(SMALL(_xlfn._xlws.FILTER(M7:M233,O7:O233&gt;cr),5),M7:M233,0)+6,1))</f>
        <v>#NAME?</v>
      </c>
      <c r="N238" s="4" t="e" cm="1">
        <f t="array" aca="1" ref="N238" ca="1">INDIRECT(ADDRESS(MATCH(LARGE(_xlfn._xlws.FILTER(N7:N233,O7:O233&gt;cr),5),N7:N233,0)+6,1))</f>
        <v>#NAME?</v>
      </c>
      <c r="O238" s="4" t="e" cm="1">
        <f t="array" aca="1" ref="O238" ca="1">INDIRECT(ADDRESS(MATCH(LARGE(_xlfn._xlws.FILTER(O7:O233,O7:O233&gt;cr),5),O7:O233,0)+6,1))</f>
        <v>#NAME?</v>
      </c>
      <c r="P238" s="6" t="e" cm="1">
        <f t="array" aca="1" ref="P238" ca="1">INDIRECT(ADDRESS(MATCH(SMALL(_xlfn._xlws.FILTER(P7:P233,O7:O233&gt;cr),5),P7:P233,0)+6,1))</f>
        <v>#NAME?</v>
      </c>
      <c r="Q238" s="1" t="e" cm="1">
        <f t="array" aca="1" ref="Q238" ca="1">INDIRECT(ADDRESS(MATCH(SMALL(_xlfn._xlws.FILTER(Q7:Q233,T7:T233&gt;cr),5),Q7:Q233,0)+6,1))</f>
        <v>#NAME?</v>
      </c>
      <c r="R238" s="1" t="e" cm="1">
        <f t="array" aca="1" ref="R238" ca="1">INDIRECT(ADDRESS(MATCH(SMALL(_xlfn._xlws.FILTER(R7:R233,T7:T233&gt;cr),5),R7:R233,0)+6,1))</f>
        <v>#NAME?</v>
      </c>
      <c r="S238" s="1" t="e" cm="1">
        <f t="array" aca="1" ref="S238" ca="1">INDIRECT(ADDRESS(MATCH(LARGE(_xlfn._xlws.FILTER(S7:S233,T7:T233&gt;cr),5),S7:S233,0)+6,1))</f>
        <v>#NAME?</v>
      </c>
      <c r="T238" s="1" t="e" cm="1">
        <f t="array" aca="1" ref="T238" ca="1">INDIRECT(ADDRESS(MATCH(LARGE(_xlfn._xlws.FILTER(T7:T233,T7:T233&gt;cr),5),T7:T233,0)+6,1))</f>
        <v>#NAME?</v>
      </c>
      <c r="U238" s="1" t="e" cm="1">
        <f t="array" aca="1" ref="U238" ca="1">INDIRECT(ADDRESS(MATCH(SMALL(_xlfn._xlws.FILTER(U7:U233,T7:T233&gt;cr),5),U7:U233,0)+6,1))</f>
        <v>#NAME?</v>
      </c>
      <c r="V238" s="6" t="e" cm="1">
        <f t="array" aca="1" ref="V238" ca="1">INDIRECT(ADDRESS(MATCH(SMALL(_xlfn._xlws.FILTER(V7:V233,Y7:Y233&gt;cr),5),V7:V233,0)+6,1))</f>
        <v>#NAME?</v>
      </c>
      <c r="W238" s="6" t="e" cm="1">
        <f t="array" aca="1" ref="W238" ca="1">INDIRECT(ADDRESS(MATCH(SMALL(_xlfn._xlws.FILTER(W7:W233,Y7:Y233&gt;cr),5),W7:W233,0)+6,1))</f>
        <v>#NAME?</v>
      </c>
      <c r="X238" s="6" t="e" cm="1">
        <f t="array" aca="1" ref="X238" ca="1">INDIRECT(ADDRESS(MATCH(LARGE(_xlfn._xlws.FILTER(X7:X233,Y7:Y233&gt;cr),5),X7:X233,0)+6,1))</f>
        <v>#NAME?</v>
      </c>
      <c r="Y238" s="6" t="e" cm="1">
        <f t="array" aca="1" ref="Y238" ca="1">INDIRECT(ADDRESS(MATCH(LARGE(_xlfn._xlws.FILTER(Y7:Y233,Y7:Y233&gt;cr),5),Y7:Y233,0)+6,1))</f>
        <v>#NAME?</v>
      </c>
      <c r="Z238" s="6" t="e" cm="1">
        <f t="array" aca="1" ref="Z238" ca="1">INDIRECT(ADDRESS(MATCH(SMALL(_xlfn._xlws.FILTER(Z7:Z233,Y7:Y233&gt;cr),5),Z7:Z233,0)+6,1))</f>
        <v>#NAME?</v>
      </c>
      <c r="AA238" s="1" t="e" cm="1">
        <f t="array" aca="1" ref="AA238" ca="1">INDIRECT(ADDRESS(MATCH(SMALL(_xlfn._xlws.FILTER(AA7:AA233,AD7:AD233&gt;cr),5),AA7:AA233,0)+6,1))</f>
        <v>#NAME?</v>
      </c>
      <c r="AB238" s="1" t="e" cm="1">
        <f t="array" aca="1" ref="AB238" ca="1">INDIRECT(ADDRESS(MATCH(SMALL(_xlfn._xlws.FILTER(AB7:AB233,AD7:AD233&gt;cr),5),AB7:AB233,0)+6,1))</f>
        <v>#NAME?</v>
      </c>
      <c r="AC238" s="1" t="e" cm="1">
        <f t="array" aca="1" ref="AC238" ca="1">INDIRECT(ADDRESS(MATCH(LARGE(_xlfn._xlws.FILTER(AC7:AC233,AD7:AD233&gt;cr),5),AC7:AC233,0)+6,1))</f>
        <v>#NAME?</v>
      </c>
      <c r="AD238" s="1" t="e" cm="1">
        <f t="array" aca="1" ref="AD238" ca="1">INDIRECT(ADDRESS(MATCH(LARGE(_xlfn._xlws.FILTER(AD7:AD233,AD7:AD233&gt;cr),5),AD7:AD233,0)+6,1))</f>
        <v>#NAME?</v>
      </c>
      <c r="AE238" s="1" t="e" cm="1">
        <f t="array" aca="1" ref="AE238" ca="1">INDIRECT(ADDRESS(MATCH(SMALL(_xlfn._xlws.FILTER(AE7:AE233,AD7:AD233&gt;cr),5),AE7:AE233,0)+6,1))</f>
        <v>#NAME?</v>
      </c>
      <c r="AF238" s="6" t="e" cm="1">
        <f t="array" aca="1" ref="AF238" ca="1">INDIRECT(ADDRESS(MATCH(SMALL(_xlfn._xlws.FILTER(AF7:AF233,AI7:AI233&gt;cr),5),AF7:AF233,0)+6,1))</f>
        <v>#NAME?</v>
      </c>
      <c r="AG238" s="6" t="e" cm="1">
        <f t="array" aca="1" ref="AG238" ca="1">INDIRECT(ADDRESS(MATCH(SMALL(_xlfn._xlws.FILTER(AG7:AG233,AI7:AI233&gt;cr),5),AG7:AG233,0)+6,1))</f>
        <v>#NAME?</v>
      </c>
      <c r="AH238" s="6" t="e" cm="1">
        <f t="array" aca="1" ref="AH238" ca="1">INDIRECT(ADDRESS(MATCH(LARGE(_xlfn._xlws.FILTER(AH7:AH233,AI7:AI233&gt;cr),5),AH7:AH233,0)+6,1))</f>
        <v>#NAME?</v>
      </c>
      <c r="AI238" s="6" t="e" cm="1">
        <f t="array" aca="1" ref="AI238" ca="1">INDIRECT(ADDRESS(MATCH(LARGE(_xlfn._xlws.FILTER(AI7:AI233,AI7:AI233&gt;cr),5),AI7:AI233,0)+6,1))</f>
        <v>#NAME?</v>
      </c>
      <c r="AJ238" s="6" t="e" cm="1">
        <f t="array" aca="1" ref="AJ238" ca="1">INDIRECT(ADDRESS(MATCH(SMALL(_xlfn._xlws.FILTER(AJ7:AJ233,AI7:AI233&gt;cr),5),AJ7:AJ233,0)+6,1))</f>
        <v>#NAME?</v>
      </c>
      <c r="AK238" s="12" t="e" cm="1">
        <f t="array" aca="1" ref="AK238" ca="1">INDIRECT(ADDRESS(MATCH(SMALL(_xlfn._xlws.FILTER(AK7:AK233,AN7:AN233&gt;cr),5),AK7:AK233,0)+6,1))</f>
        <v>#NAME?</v>
      </c>
      <c r="AL238" s="12" t="e" cm="1">
        <f t="array" aca="1" ref="AL238" ca="1">INDIRECT(ADDRESS(MATCH(SMALL(_xlfn._xlws.FILTER(AL7:AL233,AN7:AN233&gt;cr),5),AL7:AL233,0)+6,1))</f>
        <v>#NAME?</v>
      </c>
      <c r="AM238" s="12" t="e" cm="1">
        <f t="array" aca="1" ref="AM238" ca="1">INDIRECT(ADDRESS(MATCH(LARGE(_xlfn._xlws.FILTER(AM7:AM233,AN7:AN233&gt;cr),5),AM7:AM233,0)+6,1))</f>
        <v>#NAME?</v>
      </c>
      <c r="AN238" s="12" t="e" cm="1">
        <f t="array" aca="1" ref="AN238" ca="1">INDIRECT(ADDRESS(MATCH(LARGE(_xlfn._xlws.FILTER(AN7:AN233,AN7:AN233&gt;cr),5),AN7:AN233,0)+6,1))</f>
        <v>#NAME?</v>
      </c>
      <c r="AO238" s="12" t="e" cm="1">
        <f t="array" aca="1" ref="AO238" ca="1">INDIRECT(ADDRESS(MATCH(SMALL(_xlfn._xlws.FILTER(AO7:AO233,AN7:AN233&gt;cr),5),AO7:AO233,0)+6,1))</f>
        <v>#NAME?</v>
      </c>
      <c r="AP238" s="6" t="e" cm="1">
        <f t="array" aca="1" ref="AP238" ca="1">INDIRECT(ADDRESS(MATCH(SMALL(_xlfn._xlws.FILTER(AP7:AP233,AS7:AS233&gt;cr),5),AP7:AP233,0)+6,1))</f>
        <v>#NAME?</v>
      </c>
      <c r="AQ238" s="6" t="e" cm="1">
        <f t="array" aca="1" ref="AQ238" ca="1">INDIRECT(ADDRESS(MATCH(SMALL(_xlfn._xlws.FILTER(AQ7:AQ233,AS7:AS233&gt;cr),5),AQ7:AQ233,0)+6,1))</f>
        <v>#NAME?</v>
      </c>
      <c r="AR238" s="6" t="e" cm="1">
        <f t="array" aca="1" ref="AR238" ca="1">INDIRECT(ADDRESS(MATCH(LARGE(_xlfn._xlws.FILTER(AR7:AR233,AS7:AS233&gt;cr),5),AR7:AR233,0)+6,1))</f>
        <v>#NAME?</v>
      </c>
      <c r="AS238" s="6" t="e" cm="1">
        <f t="array" aca="1" ref="AS238" ca="1">INDIRECT(ADDRESS(MATCH(LARGE(_xlfn._xlws.FILTER(AS7:AS233,AS7:AS233&gt;cr),5),AS7:AS233,0)+6,1))</f>
        <v>#NAME?</v>
      </c>
      <c r="AT238" s="6" t="e" cm="1">
        <f t="array" aca="1" ref="AT238" ca="1">INDIRECT(ADDRESS(MATCH(SMALL(_xlfn._xlws.FILTER(AT7:AT233,AS7:AS233&gt;cr),5),AT7:AT233,0)+6,1))</f>
        <v>#NAME?</v>
      </c>
      <c r="AU238" s="1" t="e" cm="1">
        <f t="array" aca="1" ref="AU238" ca="1">INDIRECT(ADDRESS(MATCH(SMALL(_xlfn._xlws.FILTER(AU7:AU233,AX7:AX233&gt;cr),5),AU7:AU233,0)+6,1))</f>
        <v>#NAME?</v>
      </c>
      <c r="AV238" s="1" t="e" cm="1">
        <f t="array" aca="1" ref="AV238" ca="1">INDIRECT(ADDRESS(MATCH(SMALL(_xlfn._xlws.FILTER(AV7:AV233,AX7:AX233&gt;cr),5),AV7:AV233,0)+6,1))</f>
        <v>#NAME?</v>
      </c>
      <c r="AW238" s="1" t="e" cm="1">
        <f t="array" aca="1" ref="AW238" ca="1">INDIRECT(ADDRESS(MATCH(LARGE(_xlfn._xlws.FILTER(AW7:AW233,AX7:AX233&gt;cr),5),AW7:AW233,0)+6,1))</f>
        <v>#NAME?</v>
      </c>
      <c r="AX238" s="1" t="e" cm="1">
        <f t="array" aca="1" ref="AX238" ca="1">INDIRECT(ADDRESS(MATCH(LARGE(_xlfn._xlws.FILTER(AX7:AX233,AX7:AX233&gt;cr),5),AX7:AX233,0)+6,1))</f>
        <v>#NAME?</v>
      </c>
      <c r="AY238" s="1" t="e" cm="1">
        <f t="array" aca="1" ref="AY238" ca="1">INDIRECT(ADDRESS(MATCH(SMALL(_xlfn._xlws.FILTER(AY7:AY233,AX7:AX233&gt;cr),5),AY7:AY233,0)+6,1))</f>
        <v>#NAME?</v>
      </c>
      <c r="AZ238" s="6" t="e" cm="1">
        <f t="array" aca="1" ref="AZ238" ca="1">INDIRECT(ADDRESS(MATCH(SMALL(_xlfn._xlws.FILTER(AZ7:AZ233,BC7:BC233&gt;cr),5),AZ7:AZ233,0)+6,1))</f>
        <v>#NAME?</v>
      </c>
      <c r="BA238" s="6" t="e" cm="1">
        <f t="array" aca="1" ref="BA238" ca="1">INDIRECT(ADDRESS(MATCH(SMALL(_xlfn._xlws.FILTER(BA7:BA233,BC7:BC233&gt;cr),5),BA7:BA233,0)+6,1))</f>
        <v>#NAME?</v>
      </c>
      <c r="BB238" s="4" t="e" cm="1">
        <f t="array" aca="1" ref="BB238" ca="1">INDIRECT(ADDRESS(MATCH(LARGE(_xlfn._xlws.FILTER(BB7:BB233,BC7:BC233&gt;cr),5),BB7:BB233,0)+6,1))</f>
        <v>#NAME?</v>
      </c>
      <c r="BC238" s="4" t="e" cm="1">
        <f t="array" aca="1" ref="BC238" ca="1">INDIRECT(ADDRESS(MATCH(LARGE(_xlfn._xlws.FILTER(BC7:BC233,BC7:BC233&gt;cr),5),BC7:BC233,0)+6,1))</f>
        <v>#NAME?</v>
      </c>
      <c r="BD238" s="6" t="e" cm="1">
        <f t="array" aca="1" ref="BD238" ca="1">INDIRECT(ADDRESS(MATCH(SMALL(_xlfn._xlws.FILTER(BD7:BD233,BC7:BC233&gt;cr),5),BD7:BD233,0)+6,1))</f>
        <v>#NAME?</v>
      </c>
      <c r="BE238" s="1" t="e" cm="1">
        <f t="array" aca="1" ref="BE238" ca="1">INDIRECT(ADDRESS(MATCH(SMALL(_xlfn._xlws.FILTER(BE7:BE233,BH7:BH233&gt;cr),5),BE7:BE233,0)+6,1))</f>
        <v>#NAME?</v>
      </c>
      <c r="BF238" s="1" t="e" cm="1">
        <f t="array" aca="1" ref="BF238" ca="1">INDIRECT(ADDRESS(MATCH(SMALL(_xlfn._xlws.FILTER(BF7:BF233,BH7:BH233&gt;cr),5),BF7:BF233,0)+6,1))</f>
        <v>#NAME?</v>
      </c>
      <c r="BG238" s="1" t="e" cm="1">
        <f t="array" aca="1" ref="BG238" ca="1">INDIRECT(ADDRESS(MATCH(LARGE(_xlfn._xlws.FILTER(BG7:BG233,BH7:BH233&gt;cr),5),BG7:BG233,0)+6,1))</f>
        <v>#NAME?</v>
      </c>
      <c r="BH238" s="1" t="e" cm="1">
        <f t="array" aca="1" ref="BH238" ca="1">INDIRECT(ADDRESS(MATCH(LARGE(_xlfn._xlws.FILTER(BH7:BH233,BH7:BH233&gt;cr),5),BH7:BH233,0)+6,1))</f>
        <v>#NAME?</v>
      </c>
      <c r="BI238" s="1" t="e" cm="1">
        <f t="array" aca="1" ref="BI238" ca="1">INDIRECT(ADDRESS(MATCH(SMALL(_xlfn._xlws.FILTER(BI7:BI233,BH7:BH233&gt;cr),5),BI7:BI233,0)+6,1))</f>
        <v>#NAME?</v>
      </c>
      <c r="BJ238" s="6" t="e" cm="1">
        <f t="array" aca="1" ref="BJ238" ca="1">INDIRECT(ADDRESS(MATCH(SMALL(_xlfn._xlws.FILTER(BJ7:BJ233,BM7:BM233&gt;cr),5),BJ7:BJ233,0)+6,1))</f>
        <v>#NAME?</v>
      </c>
      <c r="BK238" s="6" t="e" cm="1">
        <f t="array" aca="1" ref="BK238" ca="1">INDIRECT(ADDRESS(MATCH(SMALL(_xlfn._xlws.FILTER(BK7:BK233,BM7:BM233&gt;cr),5),BK7:BK233,0)+6,1))</f>
        <v>#NAME?</v>
      </c>
      <c r="BL238" s="6" t="e" cm="1">
        <f t="array" aca="1" ref="BL238" ca="1">INDIRECT(ADDRESS(MATCH(LARGE(_xlfn._xlws.FILTER(BL7:BL233,BM7:BM233&gt;cr),5),BL7:BL233,0)+6,1))</f>
        <v>#NAME?</v>
      </c>
      <c r="BM238" s="6" t="e" cm="1">
        <f t="array" aca="1" ref="BM238" ca="1">INDIRECT(ADDRESS(MATCH(LARGE(_xlfn._xlws.FILTER(BM7:BM233,BM7:BM233&gt;cr),5),BM7:BM233,0)+6,1))</f>
        <v>#NAME?</v>
      </c>
      <c r="BN238" s="6" t="e" cm="1">
        <f t="array" aca="1" ref="BN238" ca="1">INDIRECT(ADDRESS(MATCH(SMALL(_xlfn._xlws.FILTER(BN7:BN233,BM7:BM233&gt;cr),5),BN7:BN233,0)+6,1))</f>
        <v>#NAME?</v>
      </c>
      <c r="BO238" s="1" t="e" cm="1">
        <f t="array" aca="1" ref="BO238" ca="1">INDIRECT(ADDRESS(MATCH(SMALL(_xlfn._xlws.FILTER(BO7:BO233,BR7:BR233&gt;cr),5),BO7:BO233,0)+6,1))</f>
        <v>#NAME?</v>
      </c>
      <c r="BP238" s="1" t="e" cm="1">
        <f t="array" aca="1" ref="BP238" ca="1">INDIRECT(ADDRESS(MATCH(SMALL(_xlfn._xlws.FILTER(BP7:BP233,BR7:BR233&gt;cr),5),BP7:BP233,0)+6,1))</f>
        <v>#NAME?</v>
      </c>
      <c r="BQ238" s="1" t="e" cm="1">
        <f t="array" aca="1" ref="BQ238" ca="1">INDIRECT(ADDRESS(MATCH(LARGE(_xlfn._xlws.FILTER(BQ7:BQ233,BR7:BR233&gt;cr),5),BQ7:BQ233,0)+6,1))</f>
        <v>#NAME?</v>
      </c>
      <c r="BR238" s="1" t="e" cm="1">
        <f t="array" aca="1" ref="BR238" ca="1">INDIRECT(ADDRESS(MATCH(LARGE(_xlfn._xlws.FILTER(BR7:BR233,BR7:BR233&gt;cr),5),BR7:BR233,0)+6,1))</f>
        <v>#NAME?</v>
      </c>
      <c r="BS238" s="1" t="e" cm="1">
        <f t="array" aca="1" ref="BS238" ca="1">INDIRECT(ADDRESS(MATCH(SMALL(_xlfn._xlws.FILTER(BS7:BS233,BR7:BR233&gt;cr),5),BS7:BS233,0)+6,1))</f>
        <v>#NAME?</v>
      </c>
      <c r="BT238" s="6" t="e" cm="1">
        <f t="array" aca="1" ref="BT238" ca="1">INDIRECT(ADDRESS(MATCH(SMALL(_xlfn._xlws.FILTER(BT7:BT233,BW7:BW233&gt;cr),5),BT7:BT233,0)+6,1))</f>
        <v>#NAME?</v>
      </c>
      <c r="BU238" s="6" t="e" cm="1">
        <f t="array" aca="1" ref="BU238" ca="1">INDIRECT(ADDRESS(MATCH(SMALL(_xlfn._xlws.FILTER(BU7:BU233,BW7:BW233&gt;cr),5),BU7:BU233,0)+6,1))</f>
        <v>#NAME?</v>
      </c>
      <c r="BV238" s="6" t="e" cm="1">
        <f t="array" aca="1" ref="BV238" ca="1">INDIRECT(ADDRESS(MATCH(LARGE(_xlfn._xlws.FILTER(BV7:BV233,BW7:BW233&gt;cr),5),BV7:BV233,0)+6,1))</f>
        <v>#NAME?</v>
      </c>
      <c r="BW238" s="6" t="e" cm="1">
        <f t="array" aca="1" ref="BW238" ca="1">INDIRECT(ADDRESS(MATCH(LARGE(_xlfn._xlws.FILTER(BW7:BW233,BW7:BW233&gt;cr),5),BW7:BW233,0)+6,1))</f>
        <v>#NAME?</v>
      </c>
      <c r="BX238" s="6" t="e" cm="1">
        <f t="array" aca="1" ref="BX238" ca="1">INDIRECT(ADDRESS(MATCH(SMALL(_xlfn._xlws.FILTER(BX7:BX233,BW7:BW233&gt;cr),5),BX7:BX233,0)+6,1))</f>
        <v>#NAME?</v>
      </c>
      <c r="BY238" s="1" t="e" cm="1">
        <f t="array" aca="1" ref="BY238" ca="1">INDIRECT(ADDRESS(MATCH(SMALL(_xlfn._xlws.FILTER(BY7:BY233,CB7:CB233&gt;cr),5),BY7:BY233,0)+6,1))</f>
        <v>#NAME?</v>
      </c>
      <c r="BZ238" s="1" t="e" cm="1">
        <f t="array" aca="1" ref="BZ238" ca="1">INDIRECT(ADDRESS(MATCH(SMALL(_xlfn._xlws.FILTER(BZ7:BZ233,CB7:CB233&gt;cr),5),BZ7:BZ233,0)+6,1))</f>
        <v>#NAME?</v>
      </c>
      <c r="CA238" s="5" t="e" cm="1">
        <f t="array" aca="1" ref="CA238" ca="1">INDIRECT(ADDRESS(MATCH(LARGE(_xlfn._xlws.FILTER(CA7:CA233,CB7:CB233&gt;cr),5),CA7:CA233,0)+6,1))</f>
        <v>#NAME?</v>
      </c>
      <c r="CB238" s="5" t="e" cm="1">
        <f t="array" aca="1" ref="CB238" ca="1">INDIRECT(ADDRESS(MATCH(LARGE(_xlfn._xlws.FILTER(CB7:CB233,CB7:CB233&gt;cr),5),CB7:CB233,0)+6,1))</f>
        <v>#NAME?</v>
      </c>
      <c r="CC238" s="1" t="e" cm="1">
        <f t="array" aca="1" ref="CC238" ca="1">INDIRECT(ADDRESS(MATCH(SMALL(_xlfn._xlws.FILTER(CC7:CC233,CB7:CB233&gt;cr),5),CC7:CC233,0)+6,1))</f>
        <v>#NAME?</v>
      </c>
      <c r="CD238" s="6" t="e" cm="1">
        <f t="array" aca="1" ref="CD238" ca="1">INDIRECT(ADDRESS(MATCH(SMALL(_xlfn._xlws.FILTER(CD7:CD233,CG7:CG233&gt;cr),5),CD7:CD233,0)+6,1))</f>
        <v>#NAME?</v>
      </c>
      <c r="CE238" s="6" t="e" cm="1">
        <f t="array" aca="1" ref="CE238" ca="1">INDIRECT(ADDRESS(MATCH(SMALL(_xlfn._xlws.FILTER(CE7:CE233,CG7:CG233&gt;cr),5),CE7:CE233,0)+6,1))</f>
        <v>#NAME?</v>
      </c>
      <c r="CF238" s="6" t="e" cm="1">
        <f t="array" aca="1" ref="CF238" ca="1">INDIRECT(ADDRESS(MATCH(LARGE(_xlfn._xlws.FILTER(CF7:CF233,CG7:CG233&gt;cr),5),CF7:CF233,0)+6,1))</f>
        <v>#NAME?</v>
      </c>
      <c r="CG238" s="6" t="e" cm="1">
        <f t="array" aca="1" ref="CG238" ca="1">INDIRECT(ADDRESS(MATCH(LARGE(_xlfn._xlws.FILTER(CG7:CG233,CG7:CG233&gt;cr),5),CG7:CG233,0)+6,1))</f>
        <v>#NAME?</v>
      </c>
      <c r="CH238" s="6" t="e" cm="1">
        <f t="array" aca="1" ref="CH238" ca="1">INDIRECT(ADDRESS(MATCH(SMALL(_xlfn._xlws.FILTER(CH7:CH233,CG7:CG233&gt;cr),5),CH7:CH233,0)+6,1))</f>
        <v>#NAME?</v>
      </c>
      <c r="CI238" s="1" t="e" cm="1">
        <f t="array" aca="1" ref="CI238" ca="1">INDIRECT(ADDRESS(MATCH(SMALL(_xlfn._xlws.FILTER(CI7:CI233,CL7:CL233&gt;cr),5),CI7:CI233,0)+6,1))</f>
        <v>#NAME?</v>
      </c>
      <c r="CJ238" s="1" t="e" cm="1">
        <f t="array" aca="1" ref="CJ238" ca="1">INDIRECT(ADDRESS(MATCH(SMALL(_xlfn._xlws.FILTER(CJ7:CJ233,CL7:CL233&gt;cr),5),CJ7:CJ233,0)+6,1))</f>
        <v>#NAME?</v>
      </c>
      <c r="CK238" s="1" t="e" cm="1">
        <f t="array" aca="1" ref="CK238" ca="1">INDIRECT(ADDRESS(MATCH(LARGE(_xlfn._xlws.FILTER(CK7:CK233,CL7:CL233&gt;cr),5),CK7:CK233,0)+6,1))</f>
        <v>#NAME?</v>
      </c>
      <c r="CL238" s="1" t="e" cm="1">
        <f t="array" aca="1" ref="CL238" ca="1">INDIRECT(ADDRESS(MATCH(LARGE(_xlfn._xlws.FILTER(CL7:CL233,CL7:CL233&gt;cr),5),CL7:CL233,0)+6,1))</f>
        <v>#NAME?</v>
      </c>
      <c r="CM238" s="1" t="e" cm="1">
        <f t="array" aca="1" ref="CM238" ca="1">INDIRECT(ADDRESS(MATCH(SMALL(_xlfn._xlws.FILTER(CM7:CM233,CL7:CL233&gt;cr),5),CM7:CM233,0)+6,1))</f>
        <v>#NAME?</v>
      </c>
      <c r="CN238" s="6" t="e" cm="1">
        <f t="array" aca="1" ref="CN238" ca="1">INDIRECT(ADDRESS(MATCH(SMALL(_xlfn._xlws.FILTER(CN7:CN233,CQ7:CQ233&gt;cr),5),CN7:CN233,0)+6,1))</f>
        <v>#NAME?</v>
      </c>
      <c r="CO238" s="6" t="e" cm="1">
        <f t="array" aca="1" ref="CO238" ca="1">INDIRECT(ADDRESS(MATCH(SMALL(_xlfn._xlws.FILTER(CO7:CO233,CQ7:CQ233&gt;cr),5),CO7:CO233,0)+6,1))</f>
        <v>#NAME?</v>
      </c>
      <c r="CP238" s="6" t="e" cm="1">
        <f t="array" aca="1" ref="CP238" ca="1">INDIRECT(ADDRESS(MATCH(LARGE(_xlfn._xlws.FILTER(CP7:CP233,CQ7:CQ233&gt;cr),5),CP7:CP233,0)+6,1))</f>
        <v>#NAME?</v>
      </c>
      <c r="CQ238" s="6" t="e" cm="1">
        <f t="array" aca="1" ref="CQ238" ca="1">INDIRECT(ADDRESS(MATCH(LARGE(_xlfn._xlws.FILTER(CQ7:CQ233,CQ7:CQ233&gt;cr),5),CQ7:CQ233,0)+6,1))</f>
        <v>#NAME?</v>
      </c>
      <c r="CR238" s="6" t="e" cm="1">
        <f t="array" aca="1" ref="CR238" ca="1">INDIRECT(ADDRESS(MATCH(SMALL(_xlfn._xlws.FILTER(CR7:CR233,CQ7:CQ233&gt;cr),5),CR7:CR233,0)+6,1))</f>
        <v>#NAME?</v>
      </c>
      <c r="CS238" s="1" t="e" cm="1">
        <f t="array" aca="1" ref="CS238" ca="1">INDIRECT(ADDRESS(MATCH(SMALL(_xlfn._xlws.FILTER(CS7:CS233,CV7:CV233&gt;cr),5),CS7:CS233,0)+6,1))</f>
        <v>#NAME?</v>
      </c>
      <c r="CT238" s="1" t="e" cm="1">
        <f t="array" aca="1" ref="CT238" ca="1">INDIRECT(ADDRESS(MATCH(SMALL(_xlfn._xlws.FILTER(CT7:CT233,CV7:CV233&gt;cr),5),CT7:CT233,0)+6,1))</f>
        <v>#NAME?</v>
      </c>
      <c r="CU238" s="1" t="e" cm="1">
        <f t="array" aca="1" ref="CU238" ca="1">INDIRECT(ADDRESS(MATCH(LARGE(_xlfn._xlws.FILTER(CU7:CU233,CV7:CV233&gt;cr),5),CU7:CU233,0)+6,1))</f>
        <v>#NAME?</v>
      </c>
      <c r="CV238" s="1" t="e" cm="1">
        <f t="array" aca="1" ref="CV238" ca="1">INDIRECT(ADDRESS(MATCH(LARGE(_xlfn._xlws.FILTER(CV7:CV233,CV7:CV233&gt;cr),5),CV7:CV233,0)+6,1))</f>
        <v>#NAME?</v>
      </c>
      <c r="CW238" s="1" t="e" cm="1">
        <f t="array" aca="1" ref="CW238" ca="1">INDIRECT(ADDRESS(MATCH(SMALL(_xlfn._xlws.FILTER(CW7:CW233,CV7:CV233&gt;cr),5),CW7:CW233,0)+6,1))</f>
        <v>#NAME?</v>
      </c>
      <c r="CX238" s="6" t="e" cm="1">
        <f t="array" aca="1" ref="CX238" ca="1">INDIRECT(ADDRESS(MATCH(SMALL(_xlfn._xlws.FILTER(CX7:CX233,DA7:DA233&gt;cr),5),CX7:CX233,0)+6,1))</f>
        <v>#NAME?</v>
      </c>
      <c r="CY238" s="6" t="e" cm="1">
        <f t="array" aca="1" ref="CY238" ca="1">INDIRECT(ADDRESS(MATCH(SMALL(_xlfn._xlws.FILTER(CY7:CY233,DA7:DA233&gt;cr),5),CY7:CY233,0)+6,1))</f>
        <v>#NAME?</v>
      </c>
      <c r="CZ238" s="6" t="e" cm="1">
        <f t="array" aca="1" ref="CZ238" ca="1">INDIRECT(ADDRESS(MATCH(LARGE(_xlfn._xlws.FILTER(CZ7:CZ233,DA7:DA233&gt;cr),5),CZ7:CZ233,0)+6,1))</f>
        <v>#NAME?</v>
      </c>
      <c r="DA238" s="6" t="e" cm="1">
        <f t="array" aca="1" ref="DA238" ca="1">INDIRECT(ADDRESS(MATCH(LARGE(_xlfn._xlws.FILTER(DA7:DA233,DA7:DA233&gt;cr),5),DA7:DA233,0)+6,1))</f>
        <v>#NAME?</v>
      </c>
      <c r="DB238" s="6" t="e" cm="1">
        <f t="array" aca="1" ref="DB238" ca="1">INDIRECT(ADDRESS(MATCH(SMALL(_xlfn._xlws.FILTER(DB7:DB233,DA7:DA233&gt;cr),5),DB7:DB233,0)+6,1))</f>
        <v>#NAME?</v>
      </c>
      <c r="DC238" s="1" t="e" cm="1">
        <f t="array" aca="1" ref="DC238" ca="1">INDIRECT(ADDRESS(MATCH(SMALL(_xlfn._xlws.FILTER(DC7:DC233,DF7:DF233&gt;cr),5),DC7:DC233,0)+6,1))</f>
        <v>#NAME?</v>
      </c>
      <c r="DD238" s="1" t="e" cm="1">
        <f t="array" aca="1" ref="DD238" ca="1">INDIRECT(ADDRESS(MATCH(SMALL(_xlfn._xlws.FILTER(DD7:DD233,DF7:DF233&gt;cr),5),DD7:DD233,0)+6,1))</f>
        <v>#NAME?</v>
      </c>
      <c r="DE238" s="1" t="e" cm="1">
        <f t="array" aca="1" ref="DE238" ca="1">INDIRECT(ADDRESS(MATCH(LARGE(_xlfn._xlws.FILTER(DE7:DE233,DF7:DF233&gt;cr),5),DE7:DE233,0)+6,1))</f>
        <v>#NAME?</v>
      </c>
      <c r="DF238" s="1" t="e" cm="1">
        <f t="array" aca="1" ref="DF238" ca="1">INDIRECT(ADDRESS(MATCH(LARGE(_xlfn._xlws.FILTER(DF7:DF233,DF7:DF233&gt;cr),5),DF7:DF233,0)+6,1))</f>
        <v>#NAME?</v>
      </c>
      <c r="DG238" s="1" t="e" cm="1">
        <f t="array" aca="1" ref="DG238" ca="1">INDIRECT(ADDRESS(MATCH(SMALL(_xlfn._xlws.FILTER(DG7:DG233,DF7:DF233&gt;cr),5),DG7:DG233,0)+6,1))</f>
        <v>#NAME?</v>
      </c>
      <c r="DH238" s="6" t="e" cm="1">
        <f t="array" aca="1" ref="DH238" ca="1">INDIRECT(ADDRESS(MATCH(SMALL(_xlfn._xlws.FILTER(DH7:DH233,DK7:DK233&gt;cr),5),DH7:DH233,0)+6,1))</f>
        <v>#NAME?</v>
      </c>
      <c r="DI238" s="6" t="e" cm="1">
        <f t="array" aca="1" ref="DI238" ca="1">INDIRECT(ADDRESS(MATCH(SMALL(_xlfn._xlws.FILTER(DI7:DI233,DK7:DK233&gt;cr),5),DI7:DI233,0)+6,1))</f>
        <v>#NAME?</v>
      </c>
      <c r="DJ238" s="6" t="e" cm="1">
        <f t="array" aca="1" ref="DJ238" ca="1">INDIRECT(ADDRESS(MATCH(LARGE(_xlfn._xlws.FILTER(DJ7:DJ233,DK7:DK233&gt;cr),5),DJ7:DJ233,0)+6,1))</f>
        <v>#NAME?</v>
      </c>
      <c r="DK238" s="6" t="e" cm="1">
        <f t="array" aca="1" ref="DK238" ca="1">INDIRECT(ADDRESS(MATCH(LARGE(_xlfn._xlws.FILTER(DK7:DK233,DK7:DK233&gt;cr),5),DK7:DK233,0)+6,1))</f>
        <v>#NAME?</v>
      </c>
      <c r="DL238" s="6" t="e" cm="1">
        <f t="array" aca="1" ref="DL238" ca="1">INDIRECT(ADDRESS(MATCH(SMALL(_xlfn._xlws.FILTER(DL7:DL233,DK7:DK233&gt;cr),5),DL7:DL233,0)+6,1))</f>
        <v>#NAME?</v>
      </c>
      <c r="DM238" s="1" t="e" cm="1">
        <f t="array" aca="1" ref="DM238" ca="1">INDIRECT(ADDRESS(MATCH(SMALL(_xlfn._xlws.FILTER(DM7:DM233,DP7:DP233&gt;cr),5),DM7:DM233,0)+6,1))</f>
        <v>#NAME?</v>
      </c>
      <c r="DN238" s="1" t="e" cm="1">
        <f t="array" aca="1" ref="DN238" ca="1">INDIRECT(ADDRESS(MATCH(SMALL(_xlfn._xlws.FILTER(DN7:DN233,DP7:DP233&gt;cr),5),DN7:DN233,0)+6,1))</f>
        <v>#NAME?</v>
      </c>
      <c r="DO238" s="1" t="e" cm="1">
        <f t="array" aca="1" ref="DO238" ca="1">INDIRECT(ADDRESS(MATCH(LARGE(_xlfn._xlws.FILTER(DO7:DO233,DP7:DP233&gt;cr),5),DO7:DO233,0)+6,1))</f>
        <v>#NAME?</v>
      </c>
      <c r="DP238" s="1" t="e" cm="1">
        <f t="array" aca="1" ref="DP238" ca="1">INDIRECT(ADDRESS(MATCH(LARGE(_xlfn._xlws.FILTER(DP7:DP233,DP7:DP233&gt;cr),5),DP7:DP233,0)+6,1))</f>
        <v>#NAME?</v>
      </c>
      <c r="DQ238" s="1" t="e" cm="1">
        <f t="array" aca="1" ref="DQ238" ca="1">INDIRECT(ADDRESS(MATCH(SMALL(_xlfn._xlws.FILTER(DQ7:DQ233,DP7:DP233&gt;cr),5),DQ7:DQ233,0)+6,1))</f>
        <v>#NAME?</v>
      </c>
      <c r="DR238" s="6" t="e" cm="1">
        <f t="array" aca="1" ref="DR238" ca="1">INDIRECT(ADDRESS(MATCH(SMALL(_xlfn._xlws.FILTER(DR7:DR233,DU7:DU233&gt;cr),5),DR7:DR233,0)+6,1))</f>
        <v>#NAME?</v>
      </c>
      <c r="DS238" s="6" t="e" cm="1">
        <f t="array" aca="1" ref="DS238" ca="1">INDIRECT(ADDRESS(MATCH(SMALL(_xlfn._xlws.FILTER(DS7:DS233,DU7:DU233&gt;cr),5),DS7:DS233,0)+6,1))</f>
        <v>#NAME?</v>
      </c>
      <c r="DT238" s="6" t="e" cm="1">
        <f t="array" aca="1" ref="DT238" ca="1">INDIRECT(ADDRESS(MATCH(LARGE(_xlfn._xlws.FILTER(DT7:DT233,DU7:DU233&gt;cr),5),DT7:DT233,0)+6,1))</f>
        <v>#NAME?</v>
      </c>
      <c r="DU238" s="6" t="e" cm="1">
        <f t="array" aca="1" ref="DU238" ca="1">INDIRECT(ADDRESS(MATCH(LARGE(_xlfn._xlws.FILTER(DU7:DU233,DU7:DU233&gt;cr),5),DU7:DU233,0)+6,1))</f>
        <v>#NAME?</v>
      </c>
      <c r="DV238" s="6" t="e" cm="1">
        <f t="array" aca="1" ref="DV238" ca="1">INDIRECT(ADDRESS(MATCH(SMALL(_xlfn._xlws.FILTER(DV7:DV233,DU7:DU233&gt;cr),5),DV7:DV233,0)+6,1))</f>
        <v>#NAME?</v>
      </c>
      <c r="DW238" s="1" t="e" cm="1">
        <f t="array" aca="1" ref="DW238" ca="1">INDIRECT(ADDRESS(MATCH(SMALL(_xlfn._xlws.FILTER(DW7:DW233,DZ7:DZ233&gt;cr),5),DW7:DW233,0)+6,1))</f>
        <v>#NAME?</v>
      </c>
      <c r="DX238" s="1" t="e" cm="1">
        <f t="array" aca="1" ref="DX238" ca="1">INDIRECT(ADDRESS(MATCH(SMALL(_xlfn._xlws.FILTER(DX7:DX233,DZ7:DZ233&gt;cr),5),DX7:DX233,0)+6,1))</f>
        <v>#NAME?</v>
      </c>
      <c r="DY238" s="1" t="e" cm="1">
        <f t="array" aca="1" ref="DY238" ca="1">INDIRECT(ADDRESS(MATCH(LARGE(_xlfn._xlws.FILTER(DY7:DY233,DZ7:DZ233&gt;cr),5),DY7:DY233,0)+6,1))</f>
        <v>#NAME?</v>
      </c>
      <c r="DZ238" s="1" t="e" cm="1">
        <f t="array" aca="1" ref="DZ238" ca="1">INDIRECT(ADDRESS(MATCH(LARGE(_xlfn._xlws.FILTER(DZ7:DZ233,DZ7:DZ233&gt;cr),5),DZ7:DZ233,0)+6,1))</f>
        <v>#NAME?</v>
      </c>
      <c r="EA238" s="1" t="e" cm="1">
        <f t="array" aca="1" ref="EA238" ca="1">INDIRECT(ADDRESS(MATCH(SMALL(_xlfn._xlws.FILTER(EA7:EA233,DZ7:DZ233&gt;cr),5),EA7:EA233,0)+6,1))</f>
        <v>#NAME?</v>
      </c>
      <c r="EB238" s="6" t="e" cm="1">
        <f t="array" aca="1" ref="EB238" ca="1">INDIRECT(ADDRESS(MATCH(SMALL(_xlfn._xlws.FILTER(EB7:EB233,EE7:EE233&gt;cr),5),EB7:EB233,0)+6,1))</f>
        <v>#NAME?</v>
      </c>
      <c r="EC238" s="6" t="e" cm="1">
        <f t="array" aca="1" ref="EC238" ca="1">INDIRECT(ADDRESS(MATCH(SMALL(_xlfn._xlws.FILTER(EC7:EC233,EE7:EE233&gt;cr),5),EC7:EC233,0)+6,1))</f>
        <v>#NAME?</v>
      </c>
      <c r="ED238" s="6" t="e" cm="1">
        <f t="array" aca="1" ref="ED238" ca="1">INDIRECT(ADDRESS(MATCH(LARGE(_xlfn._xlws.FILTER(ED7:ED233,EE7:EE233&gt;cr),5),ED7:ED233,0)+6,1))</f>
        <v>#NAME?</v>
      </c>
      <c r="EE238" s="6" t="e" cm="1">
        <f t="array" aca="1" ref="EE238" ca="1">INDIRECT(ADDRESS(MATCH(LARGE(_xlfn._xlws.FILTER(EE7:EE233,EE7:EE233&gt;cr),5),EE7:EE233,0)+6,1))</f>
        <v>#NAME?</v>
      </c>
      <c r="EF238" s="6" t="e" cm="1">
        <f t="array" aca="1" ref="EF238" ca="1">INDIRECT(ADDRESS(MATCH(SMALL(_xlfn._xlws.FILTER(EF7:EF233,EE7:EE233&gt;cr),5),EF7:EF233,0)+6,1))</f>
        <v>#NAME?</v>
      </c>
      <c r="EG238" s="1" t="e" cm="1">
        <f t="array" aca="1" ref="EG238" ca="1">INDIRECT(ADDRESS(MATCH(SMALL(_xlfn._xlws.FILTER(EG7:EG233,EJ7:EJ233&gt;cr),5),EG7:EG233,0)+6,1))</f>
        <v>#NAME?</v>
      </c>
      <c r="EH238" s="1" t="e" cm="1">
        <f t="array" aca="1" ref="EH238" ca="1">INDIRECT(ADDRESS(MATCH(SMALL(_xlfn._xlws.FILTER(EH7:EH233,EJ7:EJ233&gt;cr),5),EH7:EH233,0)+6,1))</f>
        <v>#NAME?</v>
      </c>
      <c r="EI238" s="1" t="e" cm="1">
        <f t="array" aca="1" ref="EI238" ca="1">INDIRECT(ADDRESS(MATCH(LARGE(_xlfn._xlws.FILTER(EI7:EI233,EJ7:EJ233&gt;cr),5),EI7:EI233,0)+6,1))</f>
        <v>#NAME?</v>
      </c>
      <c r="EJ238" s="1" t="e" cm="1">
        <f t="array" aca="1" ref="EJ238" ca="1">INDIRECT(ADDRESS(MATCH(LARGE(_xlfn._xlws.FILTER(EJ7:EJ233,EJ7:EJ233&gt;cr),5),EJ7:EJ233,0)+6,1))</f>
        <v>#NAME?</v>
      </c>
      <c r="EK238" s="1" t="e" cm="1">
        <f t="array" aca="1" ref="EK238" ca="1">INDIRECT(ADDRESS(MATCH(SMALL(_xlfn._xlws.FILTER(EK7:EK233,EJ7:EJ233&gt;cr),5),EK7:EK233,0)+6,1))</f>
        <v>#NAME?</v>
      </c>
      <c r="EL238" s="6" t="e" cm="1">
        <f t="array" aca="1" ref="EL238" ca="1">INDIRECT(ADDRESS(MATCH(SMALL(_xlfn._xlws.FILTER(EL7:EL233,EO7:EO233&gt;cr),5),EL7:EL233,0)+6,1))</f>
        <v>#NAME?</v>
      </c>
      <c r="EM238" s="6" t="e" cm="1">
        <f t="array" aca="1" ref="EM238" ca="1">INDIRECT(ADDRESS(MATCH(SMALL(_xlfn._xlws.FILTER(EM7:EM233,EO7:EO233&gt;cr),5),EM7:EM233,0)+6,1))</f>
        <v>#NAME?</v>
      </c>
      <c r="EN238" s="6" t="e" cm="1">
        <f t="array" aca="1" ref="EN238" ca="1">INDIRECT(ADDRESS(MATCH(LARGE(_xlfn._xlws.FILTER(EN7:EN233,EO7:EO233&gt;cr),5),EN7:EN233,0)+6,1))</f>
        <v>#NAME?</v>
      </c>
      <c r="EO238" s="6" t="e" cm="1">
        <f t="array" aca="1" ref="EO238" ca="1">INDIRECT(ADDRESS(MATCH(LARGE(_xlfn._xlws.FILTER(EO7:EO233,EO7:EO233&gt;cr),5),EO7:EO233,0)+6,1))</f>
        <v>#NAME?</v>
      </c>
      <c r="EP238" s="6" t="e" cm="1">
        <f t="array" aca="1" ref="EP238" ca="1">INDIRECT(ADDRESS(MATCH(SMALL(_xlfn._xlws.FILTER(EP7:EP233,EO7:EO233&gt;cr),5),EP7:EP233,0)+6,1))</f>
        <v>#NAME?</v>
      </c>
      <c r="EQ238" s="1" t="e" cm="1">
        <f t="array" aca="1" ref="EQ238" ca="1">INDIRECT(ADDRESS(MATCH(SMALL(_xlfn._xlws.FILTER(EQ7:EQ233,ET7:ET233&gt;cr),5),EQ7:EQ233,0)+6,1))</f>
        <v>#NAME?</v>
      </c>
      <c r="ER238" s="1" t="e" cm="1">
        <f t="array" aca="1" ref="ER238" ca="1">INDIRECT(ADDRESS(MATCH(SMALL(_xlfn._xlws.FILTER(ER7:ER233,ET7:ET233&gt;cr),5),ER7:ER233,0)+6,1))</f>
        <v>#NAME?</v>
      </c>
      <c r="ES238" s="1" t="e" cm="1">
        <f t="array" aca="1" ref="ES238" ca="1">INDIRECT(ADDRESS(MATCH(LARGE(_xlfn._xlws.FILTER(ES7:ES233,ET7:ET233&gt;cr),5),ES7:ES233,0)+6,1))</f>
        <v>#NAME?</v>
      </c>
      <c r="ET238" s="1" t="e" cm="1">
        <f t="array" aca="1" ref="ET238" ca="1">INDIRECT(ADDRESS(MATCH(LARGE(_xlfn._xlws.FILTER(ET7:ET233,ET7:ET233&gt;cr),5),ET7:ET233,0)+6,1))</f>
        <v>#NAME?</v>
      </c>
      <c r="EU238" s="1" t="e" cm="1">
        <f t="array" aca="1" ref="EU238" ca="1">INDIRECT(ADDRESS(MATCH(SMALL(_xlfn._xlws.FILTER(EU7:EU233,ET7:ET233&gt;cr),5),EU7:EU233,0)+6,1))</f>
        <v>#NAME?</v>
      </c>
      <c r="EV238" s="6" t="e" cm="1">
        <f t="array" aca="1" ref="EV238" ca="1">INDIRECT(ADDRESS(MATCH(SMALL(_xlfn._xlws.FILTER(EV7:EV233,EY7:EY233&gt;cr),5),EV7:EV233,0)+6,1))</f>
        <v>#NAME?</v>
      </c>
      <c r="EW238" s="6" t="e" cm="1">
        <f t="array" aca="1" ref="EW238" ca="1">INDIRECT(ADDRESS(MATCH(SMALL(_xlfn._xlws.FILTER(EW7:EW233,EY7:EY233&gt;cr),5),EW7:EW233,0)+6,1))</f>
        <v>#NAME?</v>
      </c>
      <c r="EX238" s="6" t="e" cm="1">
        <f t="array" aca="1" ref="EX238" ca="1">INDIRECT(ADDRESS(MATCH(LARGE(_xlfn._xlws.FILTER(EX7:EX233,EY7:EY233&gt;cr),5),EX7:EX233,0)+6,1))</f>
        <v>#NAME?</v>
      </c>
      <c r="EY238" s="6" t="e" cm="1">
        <f t="array" aca="1" ref="EY238" ca="1">INDIRECT(ADDRESS(MATCH(LARGE(_xlfn._xlws.FILTER(EY7:EY233,EY7:EY233&gt;cr),5),EY7:EY233,0)+6,1))</f>
        <v>#NAME?</v>
      </c>
      <c r="EZ238" s="6" t="e" cm="1">
        <f t="array" aca="1" ref="EZ238" ca="1">INDIRECT(ADDRESS(MATCH(SMALL(_xlfn._xlws.FILTER(EZ7:EZ233,EY7:EY233&gt;cr),5),EZ7:EZ233,0)+6,1))</f>
        <v>#NAME?</v>
      </c>
      <c r="FA238" s="1" t="e" cm="1">
        <f t="array" aca="1" ref="FA238" ca="1">INDIRECT(ADDRESS(MATCH(SMALL(_xlfn._xlws.FILTER(FA7:FA233,FD7:FD233&gt;cr),5),FA7:FA233,0)+6,1))</f>
        <v>#NAME?</v>
      </c>
      <c r="FB238" s="1" t="e" cm="1">
        <f t="array" aca="1" ref="FB238" ca="1">INDIRECT(ADDRESS(MATCH(SMALL(_xlfn._xlws.FILTER(FB7:FB233,FD7:FD233&gt;cr),5),FB7:FB233,0)+6,1))</f>
        <v>#NAME?</v>
      </c>
      <c r="FC238" s="1" t="e" cm="1">
        <f t="array" aca="1" ref="FC238" ca="1">INDIRECT(ADDRESS(MATCH(LARGE(_xlfn._xlws.FILTER(FC7:FC233,FD7:FD233&gt;cr),5),FC7:FC233,0)+6,1))</f>
        <v>#NAME?</v>
      </c>
      <c r="FD238" s="1" t="e" cm="1">
        <f t="array" aca="1" ref="FD238" ca="1">INDIRECT(ADDRESS(MATCH(LARGE(_xlfn._xlws.FILTER(FD7:FD233,FD7:FD233&gt;cr),5),FD7:FD233,0)+6,1))</f>
        <v>#NAME?</v>
      </c>
      <c r="FE238" s="1" t="e" cm="1">
        <f t="array" aca="1" ref="FE238" ca="1">INDIRECT(ADDRESS(MATCH(SMALL(_xlfn._xlws.FILTER(FE7:FE233,FD7:FD233&gt;cr),5),FE7:FE233,0)+6,1))</f>
        <v>#NAME?</v>
      </c>
      <c r="FF238" s="6" t="e" cm="1">
        <f t="array" aca="1" ref="FF238" ca="1">INDIRECT(ADDRESS(MATCH(SMALL(_xlfn._xlws.FILTER(FF7:FF233,FI7:FI233&gt;cr),5),FF7:FF233,0)+6,1))</f>
        <v>#NAME?</v>
      </c>
      <c r="FG238" s="6" t="e" cm="1">
        <f t="array" aca="1" ref="FG238" ca="1">INDIRECT(ADDRESS(MATCH(SMALL(_xlfn._xlws.FILTER(FG7:FG233,FI7:FI233&gt;cr),5),FG7:FG233,0)+6,1))</f>
        <v>#NAME?</v>
      </c>
      <c r="FH238" s="6" t="e" cm="1">
        <f t="array" aca="1" ref="FH238" ca="1">INDIRECT(ADDRESS(MATCH(LARGE(_xlfn._xlws.FILTER(FH7:FH233,FI7:FI233&gt;cr),5),FH7:FH233,0)+6,1))</f>
        <v>#NAME?</v>
      </c>
      <c r="FI238" s="6" t="e" cm="1">
        <f t="array" aca="1" ref="FI238" ca="1">INDIRECT(ADDRESS(MATCH(LARGE(_xlfn._xlws.FILTER(FI7:FI233,FI7:FI233&gt;cr),5),FI7:FI233,0)+6,1))</f>
        <v>#NAME?</v>
      </c>
      <c r="FJ238" s="6" t="e" cm="1">
        <f t="array" aca="1" ref="FJ238" ca="1">INDIRECT(ADDRESS(MATCH(SMALL(_xlfn._xlws.FILTER(FJ7:FJ233,FI7:FI233&gt;cr),5),FJ7:FJ233,0)+6,1))</f>
        <v>#NAME?</v>
      </c>
      <c r="FK238" s="1" t="e" cm="1">
        <f t="array" aca="1" ref="FK238" ca="1">INDIRECT(ADDRESS(MATCH(SMALL(_xlfn._xlws.FILTER(FK7:FK233,FN7:FN233&gt;cr),5),FK7:FK233,0)+6,1))</f>
        <v>#NAME?</v>
      </c>
      <c r="FL238" s="1" t="e" cm="1">
        <f t="array" aca="1" ref="FL238" ca="1">INDIRECT(ADDRESS(MATCH(SMALL(_xlfn._xlws.FILTER(FL7:FL233,FN7:FN233&gt;cr),5),FL7:FL233,0)+6,1))</f>
        <v>#NAME?</v>
      </c>
      <c r="FM238" s="1" t="e" cm="1">
        <f t="array" aca="1" ref="FM238" ca="1">INDIRECT(ADDRESS(MATCH(LARGE(_xlfn._xlws.FILTER(FM7:FM233,FN7:FN233&gt;cr),5),FM7:FM233,0)+6,1))</f>
        <v>#NAME?</v>
      </c>
      <c r="FN238" s="1" t="e" cm="1">
        <f t="array" aca="1" ref="FN238" ca="1">INDIRECT(ADDRESS(MATCH(LARGE(_xlfn._xlws.FILTER(FN7:FN233,FN7:FN233&gt;cr),5),FN7:FN233,0)+6,1))</f>
        <v>#NAME?</v>
      </c>
      <c r="FO238" s="1" t="e" cm="1">
        <f t="array" aca="1" ref="FO238" ca="1">INDIRECT(ADDRESS(MATCH(SMALL(_xlfn._xlws.FILTER(FO7:FO233,FN7:FN233&gt;cr),5),FO7:FO233,0)+6,1))</f>
        <v>#NAME?</v>
      </c>
      <c r="FP238" s="9" t="e" cm="1">
        <f t="array" aca="1" ref="FP238" ca="1">INDIRECT(ADDRESS(MATCH(SMALL(_xlfn.LET(_xlpm.x,IF(ISNUMBER(FP7:FP233),FP7:FP233),_xlpm.y,IF(ISNUMBER(FS7:FS233),FS7:FS233),_xlfn._xlws.FILTER(_xlpm.x,_xlpm.y&gt;cr)),5),FP7:FP233,0)+6,1))</f>
        <v>#NAME?</v>
      </c>
      <c r="FQ238" s="9" t="e" cm="1">
        <f t="array" aca="1" ref="FQ238" ca="1">INDIRECT(ADDRESS(MATCH(SMALL(_xlfn.LET(_xlpm.x,IF(ISNUMBER(FQ7:FQ233),FQ7:FQ233),_xlpm.y,IF(ISNUMBER(FS7:FS233),FS7:FS233),_xlfn._xlws.FILTER(_xlpm.x,_xlpm.y&gt;cr)),5),FQ7:FQ233,0)+6,1))</f>
        <v>#NAME?</v>
      </c>
      <c r="FR238" s="9" t="e" cm="1">
        <f t="array" aca="1" ref="FR238" ca="1">INDIRECT(ADDRESS(MATCH(LARGE(_xlfn.LET(_xlpm.x,IF(ISNUMBER(FR7:FR233),FR7:FR233),_xlpm.y,IF(ISNUMBER(FS7:FS233),FS7:FS233),_xlfn._xlws.FILTER(_xlpm.x,_xlpm.y&gt;cr)),5),FR7:FR233,0)+6,1))</f>
        <v>#NAME?</v>
      </c>
      <c r="FS238" s="9" t="e" cm="1">
        <f t="array" aca="1" ref="FS238" ca="1">INDIRECT(ADDRESS(MATCH(LARGE(_xlfn.LET(_xlpm.x,IF(ISNUMBER(FS7:FS233),FS7:FS233),_xlpm.y,IF(ISNUMBER(FS7:FS233),FS7:FS233),_xlfn._xlws.FILTER(_xlpm.x,_xlpm.y&gt;cr)),5),FS7:FS233,0)+6,1))</f>
        <v>#NAME?</v>
      </c>
      <c r="FT238" s="9" t="e" cm="1">
        <f t="array" aca="1" ref="FT238" ca="1">INDIRECT(ADDRESS(MATCH(SMALL(_xlfn.LET(_xlpm.x,IF(ISNUMBER(FT7:FT233),FT7:FT233),_xlpm.y,IF(ISNUMBER(FS7:FS233),FS7:FS233),_xlfn._xlws.FILTER(_xlpm.x,_xlpm.y&gt;cr)),5),FT7:FT233,0)+6,1))</f>
        <v>#NAME?</v>
      </c>
      <c r="FU238" s="1" t="e" cm="1">
        <f t="array" aca="1" ref="FU238" ca="1">INDEX(_xlfn._xlws.FILTER(FU7:FU233,ISTEXT(FU7:FU233)),MODE(MATCH(_xlfn._xlws.FILTER(FU7:FU233,ISTEXT(FU7:FU233)),_xlfn._xlws.FILTER(FU7:FU233,ISTEXT(FU7:FU233)),0)))</f>
        <v>#NAME?</v>
      </c>
      <c r="FV238" s="1" t="e" cm="1">
        <f t="array" aca="1" ref="FV238" ca="1">INDEX(_xlfn._xlws.FILTER(FV7:FV233,ISTEXT(FV7:FV233)),MODE(MATCH(_xlfn._xlws.FILTER(FV7:FV233,ISTEXT(FV7:FV233)),_xlfn._xlws.FILTER(FV7:FV233,ISTEXT(FV7:FV233)),0)))</f>
        <v>#NAME?</v>
      </c>
      <c r="FW238" s="1" t="e" cm="1">
        <f t="array" aca="1" ref="FW238" ca="1">INDEX(_xlfn._xlws.FILTER(FW7:FW233,ISTEXT(FW7:FW233)),MODE(MATCH(_xlfn._xlws.FILTER(FW7:FW233,ISTEXT(FW7:FW233)),_xlfn._xlws.FILTER(FW7:FW233,ISTEXT(FW7:FW233)),0)))</f>
        <v>#NAME?</v>
      </c>
      <c r="FX238" s="1" t="e" cm="1">
        <f t="array" aca="1" ref="FX238" ca="1">INDEX(_xlfn._xlws.FILTER(FX7:FX233,ISTEXT(FX7:FX233)),MODE(MATCH(_xlfn._xlws.FILTER(FX7:FX233,ISTEXT(FX7:FX233)),_xlfn._xlws.FILTER(FX7:FX233,ISTEXT(FX7:FX233)),0)))</f>
        <v>#NAME?</v>
      </c>
      <c r="FY238" s="1" t="e" cm="1">
        <f t="array" aca="1" ref="FY238" ca="1">INDEX(_xlfn._xlws.FILTER(FY7:FY233,ISTEXT(FY7:FY233)),MODE(MATCH(_xlfn._xlws.FILTER(FY7:FY233,ISTEXT(FY7:FY233)),_xlfn._xlws.FILTER(FY7:FY233,ISTEXT(FY7:FY233)),0)))</f>
        <v>#NAME?</v>
      </c>
    </row>
    <row r="240" spans="1:181" x14ac:dyDescent="0.3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35">
      <c r="B241" s="32" t="s">
        <v>200</v>
      </c>
      <c r="C241" s="47"/>
      <c r="D241" s="47"/>
      <c r="E241" s="47"/>
      <c r="F241" s="47"/>
      <c r="G241" s="18" t="s">
        <v>265</v>
      </c>
      <c r="H241" s="18"/>
      <c r="I241" s="18"/>
      <c r="J241" s="18"/>
      <c r="K241" s="18"/>
      <c r="L241" s="32" t="s">
        <v>201</v>
      </c>
      <c r="M241" s="32"/>
      <c r="N241" s="32"/>
      <c r="O241" s="32"/>
      <c r="P241" s="32"/>
      <c r="Q241" s="18" t="s">
        <v>266</v>
      </c>
      <c r="R241" s="18"/>
      <c r="S241" s="18"/>
      <c r="T241" s="18"/>
      <c r="U241" s="18"/>
      <c r="V241" s="32" t="s">
        <v>202</v>
      </c>
      <c r="W241" s="32"/>
      <c r="X241" s="32"/>
      <c r="Y241" s="32"/>
      <c r="Z241" s="32"/>
      <c r="AA241" s="18" t="s">
        <v>268</v>
      </c>
      <c r="AB241" s="18"/>
      <c r="AC241" s="18"/>
      <c r="AD241" s="18"/>
      <c r="AE241" s="18"/>
      <c r="AF241" s="32" t="s">
        <v>203</v>
      </c>
      <c r="AG241" s="32"/>
      <c r="AH241" s="32"/>
      <c r="AI241" s="32"/>
      <c r="AJ241" s="32"/>
      <c r="AK241" s="19" t="s">
        <v>270</v>
      </c>
      <c r="AL241" s="19"/>
      <c r="AM241" s="19"/>
      <c r="AN241" s="19"/>
      <c r="AO241" s="19"/>
      <c r="AP241" s="32" t="s">
        <v>205</v>
      </c>
      <c r="AQ241" s="32"/>
      <c r="AR241" s="32"/>
      <c r="AS241" s="32"/>
      <c r="AT241" s="32"/>
      <c r="AU241" s="18" t="s">
        <v>200</v>
      </c>
      <c r="AV241" s="31"/>
      <c r="AW241" s="31"/>
      <c r="AX241" s="31"/>
      <c r="AY241" s="31"/>
      <c r="AZ241" s="32" t="s">
        <v>201</v>
      </c>
      <c r="BA241" s="32"/>
      <c r="BB241" s="32"/>
      <c r="BC241" s="32"/>
      <c r="BD241" s="32"/>
      <c r="BE241" s="18" t="s">
        <v>202</v>
      </c>
      <c r="BF241" s="18"/>
      <c r="BG241" s="18"/>
      <c r="BH241" s="18"/>
      <c r="BI241" s="18"/>
      <c r="BJ241" s="32" t="s">
        <v>203</v>
      </c>
      <c r="BK241" s="32"/>
      <c r="BL241" s="32"/>
      <c r="BM241" s="32"/>
      <c r="BN241" s="32"/>
      <c r="BO241" s="18" t="s">
        <v>205</v>
      </c>
      <c r="BP241" s="18"/>
      <c r="BQ241" s="18"/>
      <c r="BR241" s="18"/>
      <c r="BS241" s="18"/>
      <c r="BT241" s="23" t="s">
        <v>200</v>
      </c>
      <c r="BU241" s="24"/>
      <c r="BV241" s="24"/>
      <c r="BW241" s="24"/>
      <c r="BX241" s="25"/>
      <c r="BY241" s="26" t="s">
        <v>201</v>
      </c>
      <c r="BZ241" s="27"/>
      <c r="CA241" s="27"/>
      <c r="CB241" s="27"/>
      <c r="CC241" s="28"/>
      <c r="CD241" s="23" t="s">
        <v>202</v>
      </c>
      <c r="CE241" s="24"/>
      <c r="CF241" s="24"/>
      <c r="CG241" s="24"/>
      <c r="CH241" s="25"/>
      <c r="CI241" s="26" t="s">
        <v>203</v>
      </c>
      <c r="CJ241" s="27"/>
      <c r="CK241" s="27"/>
      <c r="CL241" s="27"/>
      <c r="CM241" s="28"/>
      <c r="CN241" s="23" t="s">
        <v>205</v>
      </c>
      <c r="CO241" s="24"/>
      <c r="CP241" s="24"/>
      <c r="CQ241" s="24"/>
      <c r="CR241" s="25"/>
      <c r="CS241" s="26" t="s">
        <v>200</v>
      </c>
      <c r="CT241" s="27"/>
      <c r="CU241" s="27"/>
      <c r="CV241" s="27"/>
      <c r="CW241" s="28"/>
      <c r="CX241" s="23" t="s">
        <v>201</v>
      </c>
      <c r="CY241" s="24"/>
      <c r="CZ241" s="24"/>
      <c r="DA241" s="24"/>
      <c r="DB241" s="25"/>
      <c r="DC241" s="26" t="s">
        <v>202</v>
      </c>
      <c r="DD241" s="27"/>
      <c r="DE241" s="27"/>
      <c r="DF241" s="27"/>
      <c r="DG241" s="28"/>
      <c r="DH241" s="23" t="s">
        <v>203</v>
      </c>
      <c r="DI241" s="24"/>
      <c r="DJ241" s="24"/>
      <c r="DK241" s="24"/>
      <c r="DL241" s="25"/>
      <c r="DM241" s="26" t="s">
        <v>205</v>
      </c>
      <c r="DN241" s="27"/>
      <c r="DO241" s="27"/>
      <c r="DP241" s="27"/>
      <c r="DQ241" s="28"/>
      <c r="DR241" s="23" t="s">
        <v>200</v>
      </c>
      <c r="DS241" s="24"/>
      <c r="DT241" s="24"/>
      <c r="DU241" s="24"/>
      <c r="DV241" s="25"/>
      <c r="DW241" s="26" t="s">
        <v>201</v>
      </c>
      <c r="DX241" s="27"/>
      <c r="DY241" s="27"/>
      <c r="DZ241" s="27"/>
      <c r="EA241" s="28"/>
      <c r="EB241" s="23" t="s">
        <v>202</v>
      </c>
      <c r="EC241" s="24"/>
      <c r="ED241" s="24"/>
      <c r="EE241" s="24"/>
      <c r="EF241" s="25"/>
      <c r="EG241" s="26" t="s">
        <v>203</v>
      </c>
      <c r="EH241" s="27"/>
      <c r="EI241" s="27"/>
      <c r="EJ241" s="27"/>
      <c r="EK241" s="28"/>
      <c r="EL241" s="23" t="s">
        <v>205</v>
      </c>
      <c r="EM241" s="24"/>
      <c r="EN241" s="24"/>
      <c r="EO241" s="24"/>
      <c r="EP241" s="25"/>
      <c r="EQ241" s="26" t="s">
        <v>200</v>
      </c>
      <c r="ER241" s="27"/>
      <c r="ES241" s="27"/>
      <c r="ET241" s="27"/>
      <c r="EU241" s="28"/>
      <c r="EV241" s="23" t="s">
        <v>201</v>
      </c>
      <c r="EW241" s="24"/>
      <c r="EX241" s="24"/>
      <c r="EY241" s="24"/>
      <c r="EZ241" s="25"/>
      <c r="FA241" s="26" t="s">
        <v>202</v>
      </c>
      <c r="FB241" s="27"/>
      <c r="FC241" s="27"/>
      <c r="FD241" s="27"/>
      <c r="FE241" s="28"/>
      <c r="FF241" s="23" t="s">
        <v>203</v>
      </c>
      <c r="FG241" s="24"/>
      <c r="FH241" s="24"/>
      <c r="FI241" s="24"/>
      <c r="FJ241" s="25"/>
      <c r="FK241" s="26" t="s">
        <v>205</v>
      </c>
      <c r="FL241" s="27"/>
      <c r="FM241" s="27"/>
      <c r="FN241" s="27"/>
      <c r="FO241" s="28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35">
      <c r="B242" s="45" t="s">
        <v>196</v>
      </c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29" t="s">
        <v>229</v>
      </c>
      <c r="AV242" s="30"/>
      <c r="AW242" s="30"/>
      <c r="AX242" s="30"/>
      <c r="AY242" s="30"/>
      <c r="AZ242" s="30"/>
      <c r="BA242" s="30"/>
      <c r="BB242" s="30"/>
      <c r="BC242" s="30"/>
      <c r="BD242" s="30"/>
      <c r="BE242" s="30"/>
      <c r="BF242" s="30"/>
      <c r="BG242" s="30"/>
      <c r="BH242" s="30"/>
      <c r="BI242" s="30"/>
      <c r="BJ242" s="30"/>
      <c r="BK242" s="30"/>
      <c r="BL242" s="30"/>
      <c r="BM242" s="30"/>
      <c r="BN242" s="30"/>
      <c r="BO242" s="30"/>
      <c r="BP242" s="30"/>
      <c r="BQ242" s="30"/>
      <c r="BR242" s="30"/>
      <c r="BS242" s="30"/>
      <c r="BT242" s="20" t="s">
        <v>232</v>
      </c>
      <c r="BU242" s="21"/>
      <c r="BV242" s="21"/>
      <c r="BW242" s="21"/>
      <c r="BX242" s="21"/>
      <c r="BY242" s="21"/>
      <c r="BZ242" s="21"/>
      <c r="CA242" s="21"/>
      <c r="CB242" s="21"/>
      <c r="CC242" s="21"/>
      <c r="CD242" s="21"/>
      <c r="CE242" s="21"/>
      <c r="CF242" s="21"/>
      <c r="CG242" s="21"/>
      <c r="CH242" s="21"/>
      <c r="CI242" s="21"/>
      <c r="CJ242" s="21"/>
      <c r="CK242" s="21"/>
      <c r="CL242" s="21"/>
      <c r="CM242" s="21"/>
      <c r="CN242" s="21"/>
      <c r="CO242" s="21"/>
      <c r="CP242" s="21"/>
      <c r="CQ242" s="21"/>
      <c r="CR242" s="22"/>
      <c r="CS242" s="48" t="s">
        <v>197</v>
      </c>
      <c r="CT242" s="49"/>
      <c r="CU242" s="49"/>
      <c r="CV242" s="49"/>
      <c r="CW242" s="49"/>
      <c r="CX242" s="49"/>
      <c r="CY242" s="49"/>
      <c r="CZ242" s="49"/>
      <c r="DA242" s="49"/>
      <c r="DB242" s="49"/>
      <c r="DC242" s="49"/>
      <c r="DD242" s="49"/>
      <c r="DE242" s="49"/>
      <c r="DF242" s="49"/>
      <c r="DG242" s="49"/>
      <c r="DH242" s="49"/>
      <c r="DI242" s="49"/>
      <c r="DJ242" s="49"/>
      <c r="DK242" s="49"/>
      <c r="DL242" s="49"/>
      <c r="DM242" s="49"/>
      <c r="DN242" s="49"/>
      <c r="DO242" s="49"/>
      <c r="DP242" s="49"/>
      <c r="DQ242" s="50"/>
      <c r="DR242" s="54" t="s">
        <v>198</v>
      </c>
      <c r="DS242" s="55"/>
      <c r="DT242" s="55"/>
      <c r="DU242" s="55"/>
      <c r="DV242" s="55"/>
      <c r="DW242" s="55"/>
      <c r="DX242" s="55"/>
      <c r="DY242" s="55"/>
      <c r="DZ242" s="55"/>
      <c r="EA242" s="55"/>
      <c r="EB242" s="55"/>
      <c r="EC242" s="55"/>
      <c r="ED242" s="55"/>
      <c r="EE242" s="55"/>
      <c r="EF242" s="55"/>
      <c r="EG242" s="55"/>
      <c r="EH242" s="55"/>
      <c r="EI242" s="55"/>
      <c r="EJ242" s="55"/>
      <c r="EK242" s="55"/>
      <c r="EL242" s="55"/>
      <c r="EM242" s="55"/>
      <c r="EN242" s="55"/>
      <c r="EO242" s="55"/>
      <c r="EP242" s="56"/>
      <c r="EQ242" s="51" t="s">
        <v>199</v>
      </c>
      <c r="ER242" s="52"/>
      <c r="ES242" s="52"/>
      <c r="ET242" s="52"/>
      <c r="EU242" s="52"/>
      <c r="EV242" s="52"/>
      <c r="EW242" s="52"/>
      <c r="EX242" s="52"/>
      <c r="EY242" s="52"/>
      <c r="EZ242" s="52"/>
      <c r="FA242" s="52"/>
      <c r="FB242" s="52"/>
      <c r="FC242" s="52"/>
      <c r="FD242" s="52"/>
      <c r="FE242" s="52"/>
      <c r="FF242" s="52"/>
      <c r="FG242" s="52"/>
      <c r="FH242" s="52"/>
      <c r="FI242" s="52"/>
      <c r="FJ242" s="52"/>
      <c r="FK242" s="52"/>
      <c r="FL242" s="52"/>
      <c r="FM242" s="52"/>
      <c r="FN242" s="52"/>
      <c r="FO242" s="53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FP4:FT5"/>
    <mergeCell ref="EG5:EK5"/>
    <mergeCell ref="EL5:EP5"/>
    <mergeCell ref="EQ5:EU5"/>
    <mergeCell ref="EV5:EZ5"/>
    <mergeCell ref="FA5:FE5"/>
    <mergeCell ref="BO5:BS5"/>
    <mergeCell ref="CX5:DB5"/>
    <mergeCell ref="DC5:DG5"/>
    <mergeCell ref="DH5:DL5"/>
    <mergeCell ref="DM5:DQ5"/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E242"/>
  <sheetViews>
    <sheetView tabSelected="1" topLeftCell="A184" zoomScaleNormal="100" workbookViewId="0">
      <pane xSplit="1" topLeftCell="IU1" activePane="topRight" state="frozen"/>
      <selection pane="topRight" activeCell="IX201" sqref="IX201"/>
    </sheetView>
  </sheetViews>
  <sheetFormatPr defaultColWidth="9.1796875" defaultRowHeight="13" x14ac:dyDescent="0.3"/>
  <cols>
    <col min="1" max="1" width="13.81640625" style="1" customWidth="1"/>
    <col min="2" max="9" width="9.1796875" style="6"/>
    <col min="10" max="17" width="9.1796875" style="1"/>
    <col min="18" max="25" width="9.1796875" style="6"/>
    <col min="26" max="33" width="9.1796875" style="1"/>
    <col min="34" max="41" width="9.1796875" style="6"/>
    <col min="42" max="49" width="9.1796875" style="1"/>
    <col min="50" max="57" width="9.1796875" style="6"/>
    <col min="58" max="65" width="9.1796875" style="1"/>
    <col min="66" max="73" width="9.1796875" style="6"/>
    <col min="74" max="81" width="9.1796875" style="1"/>
    <col min="82" max="89" width="9.1796875" style="6"/>
    <col min="90" max="97" width="9.1796875" style="1"/>
    <col min="98" max="105" width="9.1796875" style="6"/>
    <col min="106" max="113" width="9.1796875" style="1"/>
    <col min="114" max="121" width="9.1796875" style="6"/>
    <col min="122" max="129" width="9.1796875" style="1"/>
    <col min="130" max="137" width="9.1796875" style="6"/>
    <col min="138" max="145" width="9.1796875" style="1"/>
    <col min="146" max="153" width="9.1796875" style="6"/>
    <col min="154" max="161" width="9.1796875" style="1"/>
    <col min="162" max="169" width="9.1796875" style="6"/>
    <col min="170" max="177" width="9.1796875" style="1"/>
    <col min="178" max="185" width="9.1796875" style="6"/>
    <col min="186" max="193" width="9.1796875" style="1"/>
    <col min="194" max="201" width="9.1796875" style="6"/>
    <col min="202" max="209" width="9.1796875" style="1"/>
    <col min="210" max="217" width="9.1796875" style="6"/>
    <col min="218" max="225" width="9.1796875" style="1"/>
    <col min="226" max="233" width="9.1796875" style="6"/>
    <col min="234" max="241" width="9.1796875" style="1"/>
    <col min="242" max="249" width="9.1796875" style="6"/>
    <col min="250" max="257" width="9.1796875" style="1"/>
    <col min="258" max="265" width="9.1796875" style="6"/>
    <col min="266" max="273" width="9.1796875" style="1"/>
    <col min="274" max="281" width="9.1796875" style="4"/>
    <col min="282" max="16384" width="9.1796875" style="1"/>
  </cols>
  <sheetData>
    <row r="1" spans="1:291" s="3" customFormat="1" hidden="1" x14ac:dyDescent="0.3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3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3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35">
      <c r="B4" s="45" t="s">
        <v>196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29" t="s">
        <v>229</v>
      </c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57" t="s">
        <v>232</v>
      </c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68" t="s">
        <v>197</v>
      </c>
      <c r="EY4" s="69"/>
      <c r="EZ4" s="69"/>
      <c r="FA4" s="69"/>
      <c r="FB4" s="69"/>
      <c r="FC4" s="69"/>
      <c r="FD4" s="69"/>
      <c r="FE4" s="69"/>
      <c r="FF4" s="69"/>
      <c r="FG4" s="69"/>
      <c r="FH4" s="69"/>
      <c r="FI4" s="69"/>
      <c r="FJ4" s="69"/>
      <c r="FK4" s="69"/>
      <c r="FL4" s="69"/>
      <c r="FM4" s="69"/>
      <c r="FN4" s="69"/>
      <c r="FO4" s="69"/>
      <c r="FP4" s="69"/>
      <c r="FQ4" s="69"/>
      <c r="FR4" s="69"/>
      <c r="FS4" s="69"/>
      <c r="FT4" s="69"/>
      <c r="FU4" s="69"/>
      <c r="FV4" s="69"/>
      <c r="FW4" s="69"/>
      <c r="FX4" s="69"/>
      <c r="FY4" s="69"/>
      <c r="FZ4" s="69"/>
      <c r="GA4" s="69"/>
      <c r="GB4" s="69"/>
      <c r="GC4" s="69"/>
      <c r="GD4" s="69"/>
      <c r="GE4" s="69"/>
      <c r="GF4" s="69"/>
      <c r="GG4" s="69"/>
      <c r="GH4" s="69"/>
      <c r="GI4" s="69"/>
      <c r="GJ4" s="69"/>
      <c r="GK4" s="69"/>
      <c r="GL4" s="66" t="s">
        <v>198</v>
      </c>
      <c r="GM4" s="67"/>
      <c r="GN4" s="67"/>
      <c r="GO4" s="67"/>
      <c r="GP4" s="67"/>
      <c r="GQ4" s="67"/>
      <c r="GR4" s="67"/>
      <c r="GS4" s="67"/>
      <c r="GT4" s="67"/>
      <c r="GU4" s="67"/>
      <c r="GV4" s="67"/>
      <c r="GW4" s="67"/>
      <c r="GX4" s="67"/>
      <c r="GY4" s="67"/>
      <c r="GZ4" s="67"/>
      <c r="HA4" s="67"/>
      <c r="HB4" s="67"/>
      <c r="HC4" s="67"/>
      <c r="HD4" s="67"/>
      <c r="HE4" s="67"/>
      <c r="HF4" s="67"/>
      <c r="HG4" s="67"/>
      <c r="HH4" s="67"/>
      <c r="HI4" s="67"/>
      <c r="HJ4" s="67"/>
      <c r="HK4" s="67"/>
      <c r="HL4" s="67"/>
      <c r="HM4" s="67"/>
      <c r="HN4" s="67"/>
      <c r="HO4" s="67"/>
      <c r="HP4" s="67"/>
      <c r="HQ4" s="67"/>
      <c r="HR4" s="67"/>
      <c r="HS4" s="67"/>
      <c r="HT4" s="67"/>
      <c r="HU4" s="67"/>
      <c r="HV4" s="67"/>
      <c r="HW4" s="67"/>
      <c r="HX4" s="67"/>
      <c r="HY4" s="67"/>
      <c r="HZ4" s="64" t="s">
        <v>199</v>
      </c>
      <c r="IA4" s="65"/>
      <c r="IB4" s="65"/>
      <c r="IC4" s="65"/>
      <c r="ID4" s="65"/>
      <c r="IE4" s="65"/>
      <c r="IF4" s="65"/>
      <c r="IG4" s="65"/>
      <c r="IH4" s="65"/>
      <c r="II4" s="65"/>
      <c r="IJ4" s="65"/>
      <c r="IK4" s="65"/>
      <c r="IL4" s="65"/>
      <c r="IM4" s="65"/>
      <c r="IN4" s="65"/>
      <c r="IO4" s="65"/>
      <c r="IP4" s="65"/>
      <c r="IQ4" s="65"/>
      <c r="IR4" s="65"/>
      <c r="IS4" s="65"/>
      <c r="IT4" s="65"/>
      <c r="IU4" s="65"/>
      <c r="IV4" s="65"/>
      <c r="IW4" s="65"/>
      <c r="IX4" s="65"/>
      <c r="IY4" s="65"/>
      <c r="IZ4" s="65"/>
      <c r="JA4" s="65"/>
      <c r="JB4" s="65"/>
      <c r="JC4" s="65"/>
      <c r="JD4" s="65"/>
      <c r="JE4" s="65"/>
      <c r="JF4" s="65"/>
      <c r="JG4" s="65"/>
      <c r="JH4" s="65"/>
      <c r="JI4" s="65"/>
      <c r="JJ4" s="65"/>
      <c r="JK4" s="65"/>
      <c r="JL4" s="65"/>
      <c r="JM4" s="65"/>
      <c r="JN4" s="33" t="s">
        <v>214</v>
      </c>
      <c r="JO4" s="59"/>
      <c r="JP4" s="59"/>
      <c r="JQ4" s="59"/>
      <c r="JR4" s="59"/>
      <c r="JS4" s="59"/>
      <c r="JT4" s="59"/>
      <c r="JU4" s="60"/>
      <c r="JV4" s="39" t="s">
        <v>215</v>
      </c>
      <c r="JW4" s="40"/>
      <c r="JX4" s="40"/>
      <c r="JY4" s="40"/>
      <c r="JZ4" s="40"/>
      <c r="KA4" s="40"/>
      <c r="KB4" s="40"/>
      <c r="KC4" s="41"/>
      <c r="KE4" s="15" t="s">
        <v>272</v>
      </c>
    </row>
    <row r="5" spans="1:291" ht="13.5" x14ac:dyDescent="0.35">
      <c r="B5" s="32" t="s">
        <v>200</v>
      </c>
      <c r="C5" s="47"/>
      <c r="D5" s="47"/>
      <c r="E5" s="47"/>
      <c r="F5" s="47"/>
      <c r="G5" s="47"/>
      <c r="H5" s="47"/>
      <c r="I5" s="47"/>
      <c r="J5" s="18" t="s">
        <v>265</v>
      </c>
      <c r="K5" s="18"/>
      <c r="L5" s="18"/>
      <c r="M5" s="18"/>
      <c r="N5" s="18"/>
      <c r="O5" s="18"/>
      <c r="P5" s="18"/>
      <c r="Q5" s="18"/>
      <c r="R5" s="32" t="s">
        <v>201</v>
      </c>
      <c r="S5" s="32"/>
      <c r="T5" s="32"/>
      <c r="U5" s="32"/>
      <c r="V5" s="32"/>
      <c r="W5" s="32"/>
      <c r="X5" s="32"/>
      <c r="Y5" s="32"/>
      <c r="Z5" s="18" t="s">
        <v>266</v>
      </c>
      <c r="AA5" s="18"/>
      <c r="AB5" s="18"/>
      <c r="AC5" s="18"/>
      <c r="AD5" s="18"/>
      <c r="AE5" s="18"/>
      <c r="AF5" s="18"/>
      <c r="AG5" s="18"/>
      <c r="AH5" s="32" t="s">
        <v>202</v>
      </c>
      <c r="AI5" s="32"/>
      <c r="AJ5" s="32"/>
      <c r="AK5" s="32"/>
      <c r="AL5" s="32"/>
      <c r="AM5" s="32"/>
      <c r="AN5" s="32"/>
      <c r="AO5" s="32"/>
      <c r="AP5" s="18" t="s">
        <v>268</v>
      </c>
      <c r="AQ5" s="18"/>
      <c r="AR5" s="18"/>
      <c r="AS5" s="18"/>
      <c r="AT5" s="18"/>
      <c r="AU5" s="18"/>
      <c r="AV5" s="18"/>
      <c r="AW5" s="18"/>
      <c r="AX5" s="32" t="s">
        <v>203</v>
      </c>
      <c r="AY5" s="32"/>
      <c r="AZ5" s="32"/>
      <c r="BA5" s="32"/>
      <c r="BB5" s="32"/>
      <c r="BC5" s="32"/>
      <c r="BD5" s="32"/>
      <c r="BE5" s="32"/>
      <c r="BF5" s="18" t="s">
        <v>270</v>
      </c>
      <c r="BG5" s="18"/>
      <c r="BH5" s="18"/>
      <c r="BI5" s="18"/>
      <c r="BJ5" s="18"/>
      <c r="BK5" s="18"/>
      <c r="BL5" s="18"/>
      <c r="BM5" s="18"/>
      <c r="BN5" s="32" t="s">
        <v>205</v>
      </c>
      <c r="BO5" s="32"/>
      <c r="BP5" s="32"/>
      <c r="BQ5" s="32"/>
      <c r="BR5" s="32"/>
      <c r="BS5" s="32"/>
      <c r="BT5" s="32"/>
      <c r="BU5" s="32"/>
      <c r="BV5" s="18" t="s">
        <v>200</v>
      </c>
      <c r="BW5" s="31"/>
      <c r="BX5" s="31"/>
      <c r="BY5" s="31"/>
      <c r="BZ5" s="31"/>
      <c r="CA5" s="31"/>
      <c r="CB5" s="31"/>
      <c r="CC5" s="31"/>
      <c r="CD5" s="32" t="s">
        <v>201</v>
      </c>
      <c r="CE5" s="32"/>
      <c r="CF5" s="32"/>
      <c r="CG5" s="32"/>
      <c r="CH5" s="32"/>
      <c r="CI5" s="32"/>
      <c r="CJ5" s="32"/>
      <c r="CK5" s="32"/>
      <c r="CL5" s="18" t="s">
        <v>202</v>
      </c>
      <c r="CM5" s="18"/>
      <c r="CN5" s="18"/>
      <c r="CO5" s="18"/>
      <c r="CP5" s="18"/>
      <c r="CQ5" s="18"/>
      <c r="CR5" s="18"/>
      <c r="CS5" s="18"/>
      <c r="CT5" s="32" t="s">
        <v>203</v>
      </c>
      <c r="CU5" s="32"/>
      <c r="CV5" s="32"/>
      <c r="CW5" s="32"/>
      <c r="CX5" s="32"/>
      <c r="CY5" s="32"/>
      <c r="CZ5" s="32"/>
      <c r="DA5" s="32"/>
      <c r="DB5" s="18" t="s">
        <v>205</v>
      </c>
      <c r="DC5" s="18"/>
      <c r="DD5" s="18"/>
      <c r="DE5" s="18"/>
      <c r="DF5" s="18"/>
      <c r="DG5" s="18"/>
      <c r="DH5" s="18"/>
      <c r="DI5" s="18"/>
      <c r="DJ5" s="32" t="s">
        <v>200</v>
      </c>
      <c r="DK5" s="47"/>
      <c r="DL5" s="47"/>
      <c r="DM5" s="47"/>
      <c r="DN5" s="47"/>
      <c r="DO5" s="47"/>
      <c r="DP5" s="47"/>
      <c r="DQ5" s="47"/>
      <c r="DR5" s="18" t="s">
        <v>201</v>
      </c>
      <c r="DS5" s="18"/>
      <c r="DT5" s="18"/>
      <c r="DU5" s="18"/>
      <c r="DV5" s="18"/>
      <c r="DW5" s="18"/>
      <c r="DX5" s="18"/>
      <c r="DY5" s="18"/>
      <c r="DZ5" s="32" t="s">
        <v>202</v>
      </c>
      <c r="EA5" s="32"/>
      <c r="EB5" s="32"/>
      <c r="EC5" s="32"/>
      <c r="ED5" s="32"/>
      <c r="EE5" s="32"/>
      <c r="EF5" s="32"/>
      <c r="EG5" s="32"/>
      <c r="EH5" s="18" t="s">
        <v>203</v>
      </c>
      <c r="EI5" s="18"/>
      <c r="EJ5" s="18"/>
      <c r="EK5" s="18"/>
      <c r="EL5" s="18"/>
      <c r="EM5" s="18"/>
      <c r="EN5" s="18"/>
      <c r="EO5" s="18"/>
      <c r="EP5" s="32" t="s">
        <v>205</v>
      </c>
      <c r="EQ5" s="32"/>
      <c r="ER5" s="32"/>
      <c r="ES5" s="32"/>
      <c r="ET5" s="32"/>
      <c r="EU5" s="32"/>
      <c r="EV5" s="32"/>
      <c r="EW5" s="32"/>
      <c r="EX5" s="18" t="s">
        <v>200</v>
      </c>
      <c r="EY5" s="31"/>
      <c r="EZ5" s="31"/>
      <c r="FA5" s="31"/>
      <c r="FB5" s="31"/>
      <c r="FC5" s="31"/>
      <c r="FD5" s="31"/>
      <c r="FE5" s="31"/>
      <c r="FF5" s="32" t="s">
        <v>201</v>
      </c>
      <c r="FG5" s="32"/>
      <c r="FH5" s="32"/>
      <c r="FI5" s="32"/>
      <c r="FJ5" s="32"/>
      <c r="FK5" s="32"/>
      <c r="FL5" s="32"/>
      <c r="FM5" s="32"/>
      <c r="FN5" s="18" t="s">
        <v>202</v>
      </c>
      <c r="FO5" s="18"/>
      <c r="FP5" s="18"/>
      <c r="FQ5" s="18"/>
      <c r="FR5" s="18"/>
      <c r="FS5" s="18"/>
      <c r="FT5" s="18"/>
      <c r="FU5" s="18"/>
      <c r="FV5" s="32" t="s">
        <v>203</v>
      </c>
      <c r="FW5" s="32"/>
      <c r="FX5" s="32"/>
      <c r="FY5" s="32"/>
      <c r="FZ5" s="32"/>
      <c r="GA5" s="32"/>
      <c r="GB5" s="32"/>
      <c r="GC5" s="32"/>
      <c r="GD5" s="18" t="s">
        <v>3</v>
      </c>
      <c r="GE5" s="18"/>
      <c r="GF5" s="18"/>
      <c r="GG5" s="18"/>
      <c r="GH5" s="18"/>
      <c r="GI5" s="18"/>
      <c r="GJ5" s="18"/>
      <c r="GK5" s="18"/>
      <c r="GL5" s="32" t="s">
        <v>200</v>
      </c>
      <c r="GM5" s="47"/>
      <c r="GN5" s="47"/>
      <c r="GO5" s="47"/>
      <c r="GP5" s="47"/>
      <c r="GQ5" s="47"/>
      <c r="GR5" s="47"/>
      <c r="GS5" s="47"/>
      <c r="GT5" s="18" t="s">
        <v>201</v>
      </c>
      <c r="GU5" s="18"/>
      <c r="GV5" s="18"/>
      <c r="GW5" s="18"/>
      <c r="GX5" s="18"/>
      <c r="GY5" s="18"/>
      <c r="GZ5" s="18"/>
      <c r="HA5" s="18"/>
      <c r="HB5" s="32" t="s">
        <v>202</v>
      </c>
      <c r="HC5" s="32"/>
      <c r="HD5" s="32"/>
      <c r="HE5" s="32"/>
      <c r="HF5" s="32"/>
      <c r="HG5" s="32"/>
      <c r="HH5" s="32"/>
      <c r="HI5" s="32"/>
      <c r="HJ5" s="18" t="s">
        <v>203</v>
      </c>
      <c r="HK5" s="18"/>
      <c r="HL5" s="18"/>
      <c r="HM5" s="18"/>
      <c r="HN5" s="18"/>
      <c r="HO5" s="18"/>
      <c r="HP5" s="18"/>
      <c r="HQ5" s="18"/>
      <c r="HR5" s="32" t="s">
        <v>3</v>
      </c>
      <c r="HS5" s="32"/>
      <c r="HT5" s="32"/>
      <c r="HU5" s="32"/>
      <c r="HV5" s="32"/>
      <c r="HW5" s="32"/>
      <c r="HX5" s="32"/>
      <c r="HY5" s="32"/>
      <c r="HZ5" s="18" t="s">
        <v>200</v>
      </c>
      <c r="IA5" s="31"/>
      <c r="IB5" s="31"/>
      <c r="IC5" s="31"/>
      <c r="ID5" s="31"/>
      <c r="IE5" s="31"/>
      <c r="IF5" s="31"/>
      <c r="IG5" s="31"/>
      <c r="IH5" s="32" t="s">
        <v>201</v>
      </c>
      <c r="II5" s="32"/>
      <c r="IJ5" s="32"/>
      <c r="IK5" s="32"/>
      <c r="IL5" s="32"/>
      <c r="IM5" s="32"/>
      <c r="IN5" s="32"/>
      <c r="IO5" s="32"/>
      <c r="IP5" s="18" t="s">
        <v>202</v>
      </c>
      <c r="IQ5" s="18"/>
      <c r="IR5" s="18"/>
      <c r="IS5" s="18"/>
      <c r="IT5" s="18"/>
      <c r="IU5" s="18"/>
      <c r="IV5" s="18"/>
      <c r="IW5" s="18"/>
      <c r="IX5" s="32" t="s">
        <v>203</v>
      </c>
      <c r="IY5" s="32"/>
      <c r="IZ5" s="32"/>
      <c r="JA5" s="32"/>
      <c r="JB5" s="32"/>
      <c r="JC5" s="32"/>
      <c r="JD5" s="32"/>
      <c r="JE5" s="32"/>
      <c r="JF5" s="18" t="s">
        <v>3</v>
      </c>
      <c r="JG5" s="18"/>
      <c r="JH5" s="18"/>
      <c r="JI5" s="18"/>
      <c r="JJ5" s="18"/>
      <c r="JK5" s="18"/>
      <c r="JL5" s="18"/>
      <c r="JM5" s="18"/>
      <c r="JN5" s="61"/>
      <c r="JO5" s="62"/>
      <c r="JP5" s="62"/>
      <c r="JQ5" s="62"/>
      <c r="JR5" s="62"/>
      <c r="JS5" s="62"/>
      <c r="JT5" s="62"/>
      <c r="JU5" s="63"/>
      <c r="JV5" s="42"/>
      <c r="JW5" s="43"/>
      <c r="JX5" s="43"/>
      <c r="JY5" s="43"/>
      <c r="JZ5" s="43"/>
      <c r="KA5" s="43"/>
      <c r="KB5" s="43"/>
      <c r="KC5" s="44"/>
      <c r="KE5" s="16"/>
    </row>
    <row r="6" spans="1:291" x14ac:dyDescent="0.3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7"/>
    </row>
    <row r="7" spans="1:291" x14ac:dyDescent="0.3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>
        <v>0.57269999999999999</v>
      </c>
      <c r="BW7" s="5">
        <v>0.57430000000000003</v>
      </c>
      <c r="BX7" s="5">
        <v>0.19939999999999999</v>
      </c>
      <c r="BY7" s="5">
        <v>1.6999999999999999E-3</v>
      </c>
      <c r="BZ7" s="5">
        <v>0.92710000000000004</v>
      </c>
      <c r="CA7" s="5">
        <v>0.77890000000000004</v>
      </c>
      <c r="CB7" s="5">
        <v>0.99039999999999995</v>
      </c>
      <c r="CC7" s="5">
        <v>0.40539999999999998</v>
      </c>
      <c r="CD7" s="4">
        <v>0.58640000000000003</v>
      </c>
      <c r="CE7" s="4">
        <v>0.60289999999999999</v>
      </c>
      <c r="CF7" s="4">
        <v>0.21659999999999999</v>
      </c>
      <c r="CG7" s="4">
        <v>4.4000000000000003E-3</v>
      </c>
      <c r="CH7" s="4">
        <v>0.91639999999999999</v>
      </c>
      <c r="CI7" s="4">
        <v>0.75829999999999997</v>
      </c>
      <c r="CJ7" s="4">
        <v>0.97299999999999998</v>
      </c>
      <c r="CK7" s="4">
        <v>0.23250000000000001</v>
      </c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>
        <v>0.60260000000000002</v>
      </c>
      <c r="CU7" s="4">
        <v>0.64200000000000002</v>
      </c>
      <c r="CV7" s="4">
        <v>0.20039999999999999</v>
      </c>
      <c r="CW7" s="4">
        <v>1.4800000000000001E-2</v>
      </c>
      <c r="CX7" s="4">
        <v>0.86819999999999997</v>
      </c>
      <c r="CY7" s="4">
        <v>0.6865</v>
      </c>
      <c r="CZ7" s="4">
        <v>0.89319999999999999</v>
      </c>
      <c r="DA7" s="4">
        <v>0.1067</v>
      </c>
      <c r="DB7" s="5">
        <v>0.63349999999999995</v>
      </c>
      <c r="DC7" s="5">
        <v>0.71940000000000004</v>
      </c>
      <c r="DD7" s="5">
        <v>0.1595</v>
      </c>
      <c r="DE7" s="5">
        <v>4.0300000000000002E-2</v>
      </c>
      <c r="DF7" s="5">
        <v>0.79949999999999999</v>
      </c>
      <c r="DG7" s="5">
        <v>0.56200000000000006</v>
      </c>
      <c r="DH7" s="5">
        <v>0.71009999999999995</v>
      </c>
      <c r="DI7" s="5">
        <v>1.7500000000000002E-2</v>
      </c>
      <c r="DJ7" s="4">
        <v>0.56999999999999995</v>
      </c>
      <c r="DK7" s="4">
        <v>0.56830000000000003</v>
      </c>
      <c r="DL7" s="4">
        <v>0.19939999999999999</v>
      </c>
      <c r="DM7" s="4">
        <v>1.6999999999999999E-3</v>
      </c>
      <c r="DN7" s="4">
        <v>0.92600000000000005</v>
      </c>
      <c r="DO7" s="4">
        <v>0.78</v>
      </c>
      <c r="DP7" s="4">
        <v>0.99180000000000001</v>
      </c>
      <c r="DQ7" s="4">
        <v>0.32769999999999999</v>
      </c>
      <c r="DR7" s="5">
        <v>0.58689999999999998</v>
      </c>
      <c r="DS7" s="5">
        <v>0.60650000000000004</v>
      </c>
      <c r="DT7" s="5">
        <v>0.22209999999999999</v>
      </c>
      <c r="DU7" s="5">
        <v>4.4000000000000003E-3</v>
      </c>
      <c r="DV7" s="5">
        <v>0.91490000000000005</v>
      </c>
      <c r="DW7" s="5">
        <v>0.75590000000000002</v>
      </c>
      <c r="DX7" s="5">
        <v>0.97240000000000004</v>
      </c>
      <c r="DY7" s="5">
        <v>0.24360000000000001</v>
      </c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>
        <v>0.60170000000000001</v>
      </c>
      <c r="EI7" s="5">
        <v>0.64100000000000001</v>
      </c>
      <c r="EJ7" s="5">
        <v>0.20619999999999999</v>
      </c>
      <c r="EK7" s="5">
        <v>1.4800000000000001E-2</v>
      </c>
      <c r="EL7" s="5">
        <v>0.87029999999999996</v>
      </c>
      <c r="EM7" s="5">
        <v>0.68730000000000002</v>
      </c>
      <c r="EN7" s="5">
        <v>0.89159999999999995</v>
      </c>
      <c r="EO7" s="5">
        <v>8.1699999999999995E-2</v>
      </c>
      <c r="EP7" s="4">
        <v>0.63419999999999999</v>
      </c>
      <c r="EQ7" s="4">
        <v>0.71640000000000004</v>
      </c>
      <c r="ER7" s="4">
        <v>0.15629999999999999</v>
      </c>
      <c r="ES7" s="4">
        <v>3.9899999999999998E-2</v>
      </c>
      <c r="ET7" s="4">
        <v>0.79890000000000005</v>
      </c>
      <c r="EU7" s="4">
        <v>0.56010000000000004</v>
      </c>
      <c r="EV7" s="4">
        <v>0.71030000000000004</v>
      </c>
      <c r="EW7" s="4">
        <v>2.0400000000000001E-2</v>
      </c>
      <c r="EX7" s="5">
        <v>0.57630000000000003</v>
      </c>
      <c r="EY7" s="5">
        <v>0.58030000000000004</v>
      </c>
      <c r="EZ7" s="5">
        <v>0.19420000000000001</v>
      </c>
      <c r="FA7" s="5">
        <v>1.6999999999999999E-3</v>
      </c>
      <c r="FB7" s="5">
        <v>0.9224</v>
      </c>
      <c r="FC7" s="5">
        <v>0.77890000000000004</v>
      </c>
      <c r="FD7" s="5">
        <v>0.99029999999999996</v>
      </c>
      <c r="FE7" s="5">
        <v>0.47220000000000001</v>
      </c>
      <c r="FF7" s="4">
        <v>0.58909999999999996</v>
      </c>
      <c r="FG7" s="4">
        <v>0.60850000000000004</v>
      </c>
      <c r="FH7" s="4">
        <v>0.214</v>
      </c>
      <c r="FI7" s="4">
        <v>4.3E-3</v>
      </c>
      <c r="FJ7" s="4">
        <v>0.91349999999999998</v>
      </c>
      <c r="FK7" s="4">
        <v>0.75580000000000003</v>
      </c>
      <c r="FL7" s="4">
        <v>0.97160000000000002</v>
      </c>
      <c r="FM7" s="4">
        <v>0.31819999999999998</v>
      </c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>
        <v>0.60170000000000001</v>
      </c>
      <c r="FW7" s="4">
        <v>0.64129999999999998</v>
      </c>
      <c r="FX7" s="4">
        <v>0.20530000000000001</v>
      </c>
      <c r="FY7" s="4">
        <v>1.47E-2</v>
      </c>
      <c r="FZ7" s="4">
        <v>0.87139999999999995</v>
      </c>
      <c r="GA7" s="4">
        <v>0.68869999999999998</v>
      </c>
      <c r="GB7" s="4">
        <v>0.89090000000000003</v>
      </c>
      <c r="GC7" s="4">
        <v>7.7299999999999994E-2</v>
      </c>
      <c r="GD7" s="5">
        <v>0.63139999999999996</v>
      </c>
      <c r="GE7" s="5">
        <v>0.71150000000000002</v>
      </c>
      <c r="GF7" s="5">
        <v>0.15759999999999999</v>
      </c>
      <c r="GG7" s="5">
        <v>4.0300000000000002E-2</v>
      </c>
      <c r="GH7" s="5">
        <v>0.79690000000000005</v>
      </c>
      <c r="GI7" s="5">
        <v>0.55920000000000003</v>
      </c>
      <c r="GJ7" s="5">
        <v>0.71279999999999999</v>
      </c>
      <c r="GK7" s="5">
        <v>2.2100000000000002E-2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>
        <v>0.60289999999999999</v>
      </c>
      <c r="HK7" s="5">
        <v>0.64300000000000002</v>
      </c>
      <c r="HL7" s="5">
        <v>0.2031</v>
      </c>
      <c r="HM7" s="5">
        <v>1.4800000000000001E-2</v>
      </c>
      <c r="HN7" s="5">
        <v>0.87080000000000002</v>
      </c>
      <c r="HO7" s="5">
        <v>0.68710000000000004</v>
      </c>
      <c r="HP7" s="5">
        <v>0.8911</v>
      </c>
      <c r="HQ7" s="5">
        <v>0.11269999999999999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>
        <v>0.60209999999999997</v>
      </c>
      <c r="IY7" s="4">
        <v>0.64119999999999999</v>
      </c>
      <c r="IZ7" s="4">
        <v>0.20169999999999999</v>
      </c>
      <c r="JA7" s="4">
        <v>1.4800000000000001E-2</v>
      </c>
      <c r="JB7" s="4">
        <v>0.87050000000000005</v>
      </c>
      <c r="JC7" s="4">
        <v>0.68659999999999999</v>
      </c>
      <c r="JD7" s="4">
        <v>0.89200000000000002</v>
      </c>
      <c r="JE7" s="4">
        <v>6.5299999999999997E-2</v>
      </c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0.59750714285714268</v>
      </c>
      <c r="JO7" s="4">
        <f t="shared" ref="JO7:JO39" si="1">AVERAGEIFS(B7:JM7,metrics.rec,"MSE")</f>
        <v>0.63026785714285716</v>
      </c>
      <c r="JP7" s="4">
        <f t="shared" ref="JP7:JP39" si="2">AVERAGEIFS(B7:JM7,metrics.rec,"R")</f>
        <v>0.20302500000000001</v>
      </c>
      <c r="JQ7" s="4">
        <f t="shared" ref="JQ7:JQ39" si="3">AVERAGEIFS(B7:JM7,metrics.rec,"Precision")</f>
        <v>1.2974999999999999E-2</v>
      </c>
      <c r="JR7" s="4">
        <f t="shared" ref="JR7:JR39" si="4">AVERAGEIFS(B7:JM7,metrics.rec,"Recall")</f>
        <v>0.88337857142857146</v>
      </c>
      <c r="JS7" s="4">
        <f t="shared" ref="JS7:JS39" si="5">AVERAGEIFS(B7:JM7,metrics.rec,"Coverage")</f>
        <v>0.70480000000000009</v>
      </c>
      <c r="JT7" s="4">
        <f t="shared" ref="JT7:JT39" si="6">AVERAGEIFS(B7:JM7,metrics.rec,"Recatio")</f>
        <v>0.90789285714285728</v>
      </c>
      <c r="JU7" s="4">
        <f t="shared" ref="JU7:JU39" si="7">AVERAGEIFS(B7:JM7,metrics.rec,"Time")</f>
        <v>0.2</v>
      </c>
      <c r="JV7" s="1" t="e" cm="1">
        <f t="array" aca="1" ref="JV7" ca="1">CONCATENATE(INDIRECT(ADDRESS(1,MATCH(_xlfn.MINIFS(B7:JM7,metrics.rec,"MAE"),B7:JM7,0)+1)), ", ", INDIRECT(ADDRESS(2,MATCH(_xlfn.MINIFS(B7:JM7,metrics.rec,"MAE"),B7:JM7,0)+1)))</f>
        <v>#NAME?</v>
      </c>
      <c r="JW7" s="1" t="e" cm="1">
        <f t="array" aca="1" ref="JW7" ca="1">CONCATENATE(INDIRECT(ADDRESS(1,MATCH(_xlfn.MINIFS(B7:JM7,metrics.rec,"MSE"),B7:JM7,0)+1)), ", ", INDIRECT(ADDRESS(2,MATCH(_xlfn.MINIFS(B7:JM7,metrics.rec,"MSE"),B7:JM7,0)+1)))</f>
        <v>#NAME?</v>
      </c>
      <c r="JX7" s="1" t="e" cm="1">
        <f t="array" aca="1" ref="JX7" ca="1">CONCATENATE(INDIRECT(ADDRESS(1,MATCH(_xlfn.MAXIFS(B7:JM7,metrics.rec,"R"),B7:JM7,0)+1)), ", ", INDIRECT(ADDRESS(2,MATCH(_xlfn.MAXIFS(B7:JM7,metrics.rec,"R"),B7:JM7,0)+1)))</f>
        <v>#NAME?</v>
      </c>
      <c r="JY7" s="1" t="e" cm="1">
        <f t="array" aca="1" ref="JY7" ca="1">CONCATENATE(INDIRECT(ADDRESS(1,MATCH(_xlfn.MAXIFS(B7:JM7,metrics.rec,"Precision"),B7:JM7,0)+1)), ", ", INDIRECT(ADDRESS(2,MATCH(_xlfn.MAXIFS(B7:JM7,metrics.rec,"Precision"),B7:JM7,0)+1)))</f>
        <v>#NAME?</v>
      </c>
      <c r="JZ7" s="1" t="e" cm="1">
        <f t="array" aca="1" ref="JZ7" ca="1">CONCATENATE(INDIRECT(ADDRESS(1,MATCH(_xlfn.MAXIFS(B7:JM7,metrics.rec,"Recall"),B7:JM7,0)+1)), ", ", INDIRECT(ADDRESS(2,MATCH(_xlfn.MAXIFS(B7:JM7,metrics.rec,"Recall"),B7:JM7,0)+1)))</f>
        <v>#NAME?</v>
      </c>
      <c r="KA7" s="1" t="e" cm="1">
        <f t="array" aca="1" ref="KA7" ca="1">CONCATENATE(INDIRECT(ADDRESS(1,MATCH(_xlfn.MAXIFS(B7:JM7,metrics.rec,"Coverage"),B7:JM7,0)+1)), ", ", INDIRECT(ADDRESS(2,MATCH(_xlfn.MAXIFS(B7:JM7,metrics.rec,"Coverage"),B7:JM7,0)+1)))</f>
        <v>#NAME?</v>
      </c>
      <c r="KB7" s="1" t="e" cm="1">
        <f t="array" aca="1" ref="KB7" ca="1">CONCATENATE(INDIRECT(ADDRESS(1,MATCH(_xlfn.MAXIFS(B7:JM7,metrics.rec,"Recatio"),B7:JM7,0)+1)), ", ", INDIRECT(ADDRESS(2,MATCH(_xlfn.MAXIFS(B7:JM7,metrics.rec,"Recatio"),B7:JM7,0)+1)))</f>
        <v>#NAME?</v>
      </c>
      <c r="KC7" s="1" t="e" cm="1">
        <f t="array" aca="1" ref="KC7" ca="1">CONCATENATE(INDIRECT(ADDRESS(1,MATCH(_xlfn.MINIFS(B7:JM7,metrics.rec,"Time"),B7:JM7,0)+1)), ", ", INDIRECT(ADDRESS(2,MATCH(_xlfn.MINIFS(B7:JM7,metrics.rec,"Time"),B7:JM7,0)+1)))</f>
        <v>#NAME?</v>
      </c>
    </row>
    <row r="8" spans="1:291" x14ac:dyDescent="0.3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>
        <v>0.5776</v>
      </c>
      <c r="BW8" s="5">
        <v>0.57909999999999995</v>
      </c>
      <c r="BX8" s="5">
        <v>0.1857</v>
      </c>
      <c r="BY8" s="5">
        <v>1.8E-3</v>
      </c>
      <c r="BZ8" s="5">
        <v>0.92669999999999997</v>
      </c>
      <c r="CA8" s="5">
        <v>0.7238</v>
      </c>
      <c r="CB8" s="5">
        <v>0.98939999999999995</v>
      </c>
      <c r="CC8" s="5">
        <v>0.36759999999999998</v>
      </c>
      <c r="CD8" s="4">
        <v>0.5897</v>
      </c>
      <c r="CE8" s="4">
        <v>0.60409999999999997</v>
      </c>
      <c r="CF8" s="4">
        <v>0.20169999999999999</v>
      </c>
      <c r="CG8" s="4">
        <v>5.0000000000000001E-3</v>
      </c>
      <c r="CH8" s="4">
        <v>0.91410000000000002</v>
      </c>
      <c r="CI8" s="4">
        <v>0.6583</v>
      </c>
      <c r="CJ8" s="4">
        <v>0.97040000000000004</v>
      </c>
      <c r="CK8" s="4">
        <v>0.1991</v>
      </c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>
        <v>0.59850000000000003</v>
      </c>
      <c r="CU8" s="4">
        <v>0.62609999999999999</v>
      </c>
      <c r="CV8" s="4">
        <v>0.1976</v>
      </c>
      <c r="CW8" s="4">
        <v>2.69E-2</v>
      </c>
      <c r="CX8" s="4">
        <v>0.84809999999999997</v>
      </c>
      <c r="CY8" s="4">
        <v>0.36919999999999997</v>
      </c>
      <c r="CZ8" s="4">
        <v>0.88180000000000003</v>
      </c>
      <c r="DA8" s="4">
        <v>9.9299999999999999E-2</v>
      </c>
      <c r="DB8" s="5">
        <v>0.62050000000000005</v>
      </c>
      <c r="DC8" s="5">
        <v>0.67959999999999998</v>
      </c>
      <c r="DD8" s="5">
        <v>0.16239999999999999</v>
      </c>
      <c r="DE8" s="5">
        <v>0.1991</v>
      </c>
      <c r="DF8" s="5">
        <v>0.74360000000000004</v>
      </c>
      <c r="DG8" s="5">
        <v>0.10349999999999999</v>
      </c>
      <c r="DH8" s="5">
        <v>0.67959999999999998</v>
      </c>
      <c r="DI8" s="5">
        <v>1.5900000000000001E-2</v>
      </c>
      <c r="DJ8" s="4">
        <v>0.57599999999999996</v>
      </c>
      <c r="DK8" s="4">
        <v>0.57599999999999996</v>
      </c>
      <c r="DL8" s="4">
        <v>0.18049999999999999</v>
      </c>
      <c r="DM8" s="4">
        <v>1.8E-3</v>
      </c>
      <c r="DN8" s="4">
        <v>0.92530000000000001</v>
      </c>
      <c r="DO8" s="4">
        <v>0.72550000000000003</v>
      </c>
      <c r="DP8" s="4">
        <v>0.99109999999999998</v>
      </c>
      <c r="DQ8" s="4">
        <v>0.34739999999999999</v>
      </c>
      <c r="DR8" s="5">
        <v>0.59099999999999997</v>
      </c>
      <c r="DS8" s="5">
        <v>0.61080000000000001</v>
      </c>
      <c r="DT8" s="5">
        <v>0.20660000000000001</v>
      </c>
      <c r="DU8" s="5">
        <v>5.0000000000000001E-3</v>
      </c>
      <c r="DV8" s="5">
        <v>0.91259999999999997</v>
      </c>
      <c r="DW8" s="5">
        <v>0.65680000000000005</v>
      </c>
      <c r="DX8" s="5">
        <v>0.96899999999999997</v>
      </c>
      <c r="DY8" s="5">
        <v>0.28220000000000001</v>
      </c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>
        <v>0.59750000000000003</v>
      </c>
      <c r="EI8" s="5">
        <v>0.62460000000000004</v>
      </c>
      <c r="EJ8" s="5">
        <v>0.20069999999999999</v>
      </c>
      <c r="EK8" s="5">
        <v>2.6800000000000001E-2</v>
      </c>
      <c r="EL8" s="5">
        <v>0.84919999999999995</v>
      </c>
      <c r="EM8" s="5">
        <v>0.36980000000000002</v>
      </c>
      <c r="EN8" s="5">
        <v>0.88029999999999997</v>
      </c>
      <c r="EO8" s="5">
        <v>7.6100000000000001E-2</v>
      </c>
      <c r="EP8" s="4">
        <v>0.622</v>
      </c>
      <c r="EQ8" s="4">
        <v>0.67820000000000003</v>
      </c>
      <c r="ER8" s="4">
        <v>0.16320000000000001</v>
      </c>
      <c r="ES8" s="4">
        <v>0.193</v>
      </c>
      <c r="ET8" s="4">
        <v>0.74590000000000001</v>
      </c>
      <c r="EU8" s="4">
        <v>0.10580000000000001</v>
      </c>
      <c r="EV8" s="4">
        <v>0.67959999999999998</v>
      </c>
      <c r="EW8" s="4">
        <v>2.0199999999999999E-2</v>
      </c>
      <c r="EX8" s="5">
        <v>0.58099999999999996</v>
      </c>
      <c r="EY8" s="5">
        <v>0.58540000000000003</v>
      </c>
      <c r="EZ8" s="5">
        <v>0.1777</v>
      </c>
      <c r="FA8" s="5">
        <v>1.8E-3</v>
      </c>
      <c r="FB8" s="5">
        <v>0.92190000000000005</v>
      </c>
      <c r="FC8" s="5">
        <v>0.72370000000000001</v>
      </c>
      <c r="FD8" s="5">
        <v>0.98929999999999996</v>
      </c>
      <c r="FE8" s="5">
        <v>0.46870000000000001</v>
      </c>
      <c r="FF8" s="4">
        <v>0.59309999999999996</v>
      </c>
      <c r="FG8" s="4">
        <v>0.61170000000000002</v>
      </c>
      <c r="FH8" s="4">
        <v>0.2031</v>
      </c>
      <c r="FI8" s="4">
        <v>5.0000000000000001E-3</v>
      </c>
      <c r="FJ8" s="4">
        <v>0.91210000000000002</v>
      </c>
      <c r="FK8" s="4">
        <v>0.65669999999999995</v>
      </c>
      <c r="FL8" s="4">
        <v>0.96819999999999995</v>
      </c>
      <c r="FM8" s="4">
        <v>0.311</v>
      </c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>
        <v>0.5978</v>
      </c>
      <c r="FW8" s="4">
        <v>0.62639999999999996</v>
      </c>
      <c r="FX8" s="4">
        <v>0.2016</v>
      </c>
      <c r="FY8" s="4">
        <v>2.6700000000000002E-2</v>
      </c>
      <c r="FZ8" s="4">
        <v>0.85060000000000002</v>
      </c>
      <c r="GA8" s="4">
        <v>0.37030000000000002</v>
      </c>
      <c r="GB8" s="4">
        <v>0.87949999999999995</v>
      </c>
      <c r="GC8" s="4">
        <v>6.0499999999999998E-2</v>
      </c>
      <c r="GD8" s="5">
        <v>0.61939999999999995</v>
      </c>
      <c r="GE8" s="5">
        <v>0.67379999999999995</v>
      </c>
      <c r="GF8" s="5">
        <v>0.16669999999999999</v>
      </c>
      <c r="GG8" s="5">
        <v>0.19320000000000001</v>
      </c>
      <c r="GH8" s="5">
        <v>0.74380000000000002</v>
      </c>
      <c r="GI8" s="5">
        <v>0.1062</v>
      </c>
      <c r="GJ8" s="5">
        <v>0.67979999999999996</v>
      </c>
      <c r="GK8" s="5">
        <v>2.0899999999999998E-2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>
        <v>0.5988</v>
      </c>
      <c r="HK8" s="5">
        <v>0.62760000000000005</v>
      </c>
      <c r="HL8" s="5">
        <v>0.19969999999999999</v>
      </c>
      <c r="HM8" s="5">
        <v>2.6499999999999999E-2</v>
      </c>
      <c r="HN8" s="5">
        <v>0.85040000000000004</v>
      </c>
      <c r="HO8" s="5">
        <v>0.37380000000000002</v>
      </c>
      <c r="HP8" s="5">
        <v>0.88</v>
      </c>
      <c r="HQ8" s="5">
        <v>0.1033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>
        <v>0.59830000000000005</v>
      </c>
      <c r="IY8" s="4">
        <v>0.62619999999999998</v>
      </c>
      <c r="IZ8" s="4">
        <v>0.1991</v>
      </c>
      <c r="JA8" s="4">
        <v>2.6599999999999999E-2</v>
      </c>
      <c r="JB8" s="4">
        <v>0.84989999999999999</v>
      </c>
      <c r="JC8" s="4">
        <v>0.37109999999999999</v>
      </c>
      <c r="JD8" s="4">
        <v>0.88060000000000005</v>
      </c>
      <c r="JE8" s="4">
        <v>6.08E-2</v>
      </c>
      <c r="JF8" s="5"/>
      <c r="JG8" s="5"/>
      <c r="JH8" s="5"/>
      <c r="JI8" s="5"/>
      <c r="JJ8" s="5"/>
      <c r="JK8" s="5"/>
      <c r="JL8" s="5"/>
      <c r="JM8" s="5"/>
      <c r="JN8" s="4">
        <f t="shared" si="0"/>
        <v>0.59651785714285721</v>
      </c>
      <c r="JO8" s="4">
        <f t="shared" si="1"/>
        <v>0.6215142857142858</v>
      </c>
      <c r="JP8" s="4">
        <f t="shared" si="2"/>
        <v>0.19599999999999995</v>
      </c>
      <c r="JQ8" s="4">
        <f t="shared" si="3"/>
        <v>3.9739285714285713E-2</v>
      </c>
      <c r="JR8" s="4">
        <f t="shared" si="4"/>
        <v>0.86794642857142879</v>
      </c>
      <c r="JS8" s="4">
        <f t="shared" si="5"/>
        <v>0.48038888888888898</v>
      </c>
      <c r="JT8" s="4">
        <f t="shared" si="6"/>
        <v>0.89791428571428555</v>
      </c>
      <c r="JU8" s="4">
        <f t="shared" si="7"/>
        <v>0.19925000000000001</v>
      </c>
      <c r="JV8" s="1" t="e" cm="1">
        <f t="array" aca="1" ref="JV8" ca="1">CONCATENATE(INDIRECT(ADDRESS(1,MATCH(_xlfn.MINIFS(B8:JM8,metrics.rec,"MAE"),B8:JM8,0)+1)), ", ", INDIRECT(ADDRESS(2,MATCH(_xlfn.MINIFS(B8:JM8,metrics.rec,"MAE"),B8:JM8,0)+1)))</f>
        <v>#NAME?</v>
      </c>
      <c r="JW8" s="1" t="e" cm="1">
        <f t="array" aca="1" ref="JW8" ca="1">CONCATENATE(INDIRECT(ADDRESS(1,MATCH(_xlfn.MINIFS(B8:JM8,metrics.rec,"MSE"),B8:JM8,0)+1)), ", ", INDIRECT(ADDRESS(2,MATCH(_xlfn.MINIFS(B8:JM8,metrics.rec,"MSE"),B8:JM8,0)+1)))</f>
        <v>#NAME?</v>
      </c>
      <c r="JX8" s="1" t="e" cm="1">
        <f t="array" aca="1" ref="JX8" ca="1">CONCATENATE(INDIRECT(ADDRESS(1,MATCH(_xlfn.MAXIFS(B8:JM8,metrics.rec,"R"),B8:JM8,0)+1)), ", ", INDIRECT(ADDRESS(2,MATCH(_xlfn.MAXIFS(B8:JM8,metrics.rec,"R"),B8:JM8,0)+1)))</f>
        <v>#NAME?</v>
      </c>
      <c r="JY8" s="1" t="e" cm="1">
        <f t="array" aca="1" ref="JY8" ca="1">CONCATENATE(INDIRECT(ADDRESS(1,MATCH(_xlfn.MAXIFS(B8:JM8,metrics.rec,"Precision"),B8:JM8,0)+1)), ", ", INDIRECT(ADDRESS(2,MATCH(_xlfn.MAXIFS(B8:JM8,metrics.rec,"Precision"),B8:JM8,0)+1)))</f>
        <v>#NAME?</v>
      </c>
      <c r="JZ8" s="1" t="e" cm="1">
        <f t="array" aca="1" ref="JZ8" ca="1">CONCATENATE(INDIRECT(ADDRESS(1,MATCH(_xlfn.MAXIFS(B8:JM8,metrics.rec,"Recall"),B8:JM8,0)+1)), ", ", INDIRECT(ADDRESS(2,MATCH(_xlfn.MAXIFS(B8:JM8,metrics.rec,"Recall"),B8:JM8,0)+1)))</f>
        <v>#NAME?</v>
      </c>
      <c r="KA8" s="1" t="e" cm="1">
        <f t="array" aca="1" ref="KA8" ca="1">CONCATENATE(INDIRECT(ADDRESS(1,MATCH(_xlfn.MAXIFS(B8:JM8,metrics.rec,"Coverage"),B8:JM8,0)+1)), ", ", INDIRECT(ADDRESS(2,MATCH(_xlfn.MAXIFS(B8:JM8,metrics.rec,"Coverage"),B8:JM8,0)+1)))</f>
        <v>#NAME?</v>
      </c>
      <c r="KB8" s="1" t="e" cm="1">
        <f t="array" aca="1" ref="KB8" ca="1">CONCATENATE(INDIRECT(ADDRESS(1,MATCH(_xlfn.MAXIFS(B8:JM8,metrics.rec,"Recatio"),B8:JM8,0)+1)), ", ", INDIRECT(ADDRESS(2,MATCH(_xlfn.MAXIFS(B8:JM8,metrics.rec,"Recatio"),B8:JM8,0)+1)))</f>
        <v>#NAME?</v>
      </c>
      <c r="KC8" s="1" t="e" cm="1">
        <f t="array" aca="1" ref="KC8" ca="1">CONCATENATE(INDIRECT(ADDRESS(1,MATCH(_xlfn.MINIFS(B8:JM8,metrics.rec,"Time"),B8:JM8,0)+1)), ", ", INDIRECT(ADDRESS(2,MATCH(_xlfn.MINIFS(B8:JM8,metrics.rec,"Time"),B8:JM8,0)+1)))</f>
        <v>#NAME?</v>
      </c>
    </row>
    <row r="9" spans="1:291" x14ac:dyDescent="0.3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>
        <v>0.57350000000000001</v>
      </c>
      <c r="BW9" s="5">
        <v>0.57040000000000002</v>
      </c>
      <c r="BX9" s="5">
        <v>0.20580000000000001</v>
      </c>
      <c r="BY9" s="5">
        <v>2.8E-3</v>
      </c>
      <c r="BZ9" s="5">
        <v>0.89880000000000004</v>
      </c>
      <c r="CA9" s="5">
        <v>0.44890000000000002</v>
      </c>
      <c r="CB9" s="5">
        <v>0.99</v>
      </c>
      <c r="CC9" s="5">
        <v>0.49030000000000001</v>
      </c>
      <c r="CD9" s="4">
        <v>0.58330000000000004</v>
      </c>
      <c r="CE9" s="4">
        <v>0.58850000000000002</v>
      </c>
      <c r="CF9" s="4">
        <v>0.21790000000000001</v>
      </c>
      <c r="CG9" s="4">
        <v>8.5000000000000006E-3</v>
      </c>
      <c r="CH9" s="4">
        <v>0.88529999999999998</v>
      </c>
      <c r="CI9" s="4">
        <v>0.37509999999999999</v>
      </c>
      <c r="CJ9" s="4">
        <v>0.97219999999999995</v>
      </c>
      <c r="CK9" s="4">
        <v>0.24149999999999999</v>
      </c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>
        <v>0.6</v>
      </c>
      <c r="CU9" s="4">
        <v>0.62549999999999994</v>
      </c>
      <c r="CV9" s="4">
        <v>0.1827</v>
      </c>
      <c r="CW9" s="4">
        <v>5.1700000000000003E-2</v>
      </c>
      <c r="CX9" s="4">
        <v>0.82430000000000003</v>
      </c>
      <c r="CY9" s="4">
        <v>0.18690000000000001</v>
      </c>
      <c r="CZ9" s="4">
        <v>0.88629999999999998</v>
      </c>
      <c r="DA9" s="4">
        <v>7.8200000000000006E-2</v>
      </c>
      <c r="DB9" s="5">
        <v>0.69530000000000003</v>
      </c>
      <c r="DC9" s="5">
        <v>0.82650000000000001</v>
      </c>
      <c r="DD9" s="5">
        <v>8.5999999999999993E-2</v>
      </c>
      <c r="DE9" s="5">
        <v>0.30530000000000002</v>
      </c>
      <c r="DF9" s="5">
        <v>0.7379</v>
      </c>
      <c r="DG9" s="5">
        <v>6.7199999999999996E-2</v>
      </c>
      <c r="DH9" s="5">
        <v>0.68679999999999997</v>
      </c>
      <c r="DI9" s="5">
        <v>1.6199999999999999E-2</v>
      </c>
      <c r="DJ9" s="4">
        <v>0.5696</v>
      </c>
      <c r="DK9" s="4">
        <v>0.56159999999999999</v>
      </c>
      <c r="DL9" s="4">
        <v>0.2041</v>
      </c>
      <c r="DM9" s="4">
        <v>2.8E-3</v>
      </c>
      <c r="DN9" s="4">
        <v>0.89929999999999999</v>
      </c>
      <c r="DO9" s="4">
        <v>0.45090000000000002</v>
      </c>
      <c r="DP9" s="4">
        <v>0.99160000000000004</v>
      </c>
      <c r="DQ9" s="4">
        <v>0.34970000000000001</v>
      </c>
      <c r="DR9" s="5">
        <v>0.58379999999999999</v>
      </c>
      <c r="DS9" s="5">
        <v>0.59489999999999998</v>
      </c>
      <c r="DT9" s="5">
        <v>0.219</v>
      </c>
      <c r="DU9" s="5">
        <v>8.5000000000000006E-3</v>
      </c>
      <c r="DV9" s="5">
        <v>0.8841</v>
      </c>
      <c r="DW9" s="5">
        <v>0.37559999999999999</v>
      </c>
      <c r="DX9" s="5">
        <v>0.97070000000000001</v>
      </c>
      <c r="DY9" s="5">
        <v>0.28910000000000002</v>
      </c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>
        <v>0.5988</v>
      </c>
      <c r="EI9" s="5">
        <v>0.62339999999999995</v>
      </c>
      <c r="EJ9" s="5">
        <v>0.18290000000000001</v>
      </c>
      <c r="EK9" s="5">
        <v>5.1499999999999997E-2</v>
      </c>
      <c r="EL9" s="5">
        <v>0.82509999999999994</v>
      </c>
      <c r="EM9" s="5">
        <v>0.18690000000000001</v>
      </c>
      <c r="EN9" s="5">
        <v>0.88470000000000004</v>
      </c>
      <c r="EO9" s="5">
        <v>7.4200000000000002E-2</v>
      </c>
      <c r="EP9" s="4">
        <v>0.69650000000000001</v>
      </c>
      <c r="EQ9" s="4">
        <v>0.82689999999999997</v>
      </c>
      <c r="ER9" s="4">
        <v>9.5699999999999993E-2</v>
      </c>
      <c r="ES9" s="4">
        <v>0.30309999999999998</v>
      </c>
      <c r="ET9" s="4">
        <v>0.7389</v>
      </c>
      <c r="EU9" s="4">
        <v>6.6799999999999998E-2</v>
      </c>
      <c r="EV9" s="4">
        <v>0.68630000000000002</v>
      </c>
      <c r="EW9" s="4">
        <v>2.1100000000000001E-2</v>
      </c>
      <c r="EX9" s="5">
        <v>0.57289999999999996</v>
      </c>
      <c r="EY9" s="5">
        <v>0.56569999999999998</v>
      </c>
      <c r="EZ9" s="5">
        <v>0.20219999999999999</v>
      </c>
      <c r="FA9" s="5">
        <v>2.8E-3</v>
      </c>
      <c r="FB9" s="5">
        <v>0.89500000000000002</v>
      </c>
      <c r="FC9" s="5">
        <v>0.44929999999999998</v>
      </c>
      <c r="FD9" s="5">
        <v>0.99019999999999997</v>
      </c>
      <c r="FE9" s="5">
        <v>0.47510000000000002</v>
      </c>
      <c r="FF9" s="4">
        <v>0.58699999999999997</v>
      </c>
      <c r="FG9" s="4">
        <v>0.59740000000000004</v>
      </c>
      <c r="FH9" s="4">
        <v>0.21729999999999999</v>
      </c>
      <c r="FI9" s="4">
        <v>8.5000000000000006E-3</v>
      </c>
      <c r="FJ9" s="4">
        <v>0.88249999999999995</v>
      </c>
      <c r="FK9" s="4">
        <v>0.37269999999999998</v>
      </c>
      <c r="FL9" s="4">
        <v>0.97030000000000005</v>
      </c>
      <c r="FM9" s="4">
        <v>0.32</v>
      </c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>
        <v>0.59860000000000002</v>
      </c>
      <c r="FW9" s="4">
        <v>0.62409999999999999</v>
      </c>
      <c r="FX9" s="4">
        <v>0.1774</v>
      </c>
      <c r="FY9" s="4">
        <v>5.2400000000000002E-2</v>
      </c>
      <c r="FZ9" s="4">
        <v>0.82479999999999998</v>
      </c>
      <c r="GA9" s="4">
        <v>0.18310000000000001</v>
      </c>
      <c r="GB9" s="4">
        <v>0.88419999999999999</v>
      </c>
      <c r="GC9" s="4">
        <v>0.06</v>
      </c>
      <c r="GD9" s="5">
        <v>0.69399999999999995</v>
      </c>
      <c r="GE9" s="5">
        <v>0.82130000000000003</v>
      </c>
      <c r="GF9" s="5">
        <v>8.9200000000000002E-2</v>
      </c>
      <c r="GG9" s="5">
        <v>0.30180000000000001</v>
      </c>
      <c r="GH9" s="5">
        <v>0.73850000000000005</v>
      </c>
      <c r="GI9" s="5">
        <v>6.7699999999999996E-2</v>
      </c>
      <c r="GJ9" s="5">
        <v>0.6865</v>
      </c>
      <c r="GK9" s="5">
        <v>2.1100000000000001E-2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>
        <v>0.59950000000000003</v>
      </c>
      <c r="HK9" s="5">
        <v>0.62519999999999998</v>
      </c>
      <c r="HL9" s="5">
        <v>0.18110000000000001</v>
      </c>
      <c r="HM9" s="5">
        <v>5.1900000000000002E-2</v>
      </c>
      <c r="HN9" s="5">
        <v>0.82540000000000002</v>
      </c>
      <c r="HO9" s="5">
        <v>0.1852</v>
      </c>
      <c r="HP9" s="5">
        <v>0.88380000000000003</v>
      </c>
      <c r="HQ9" s="5">
        <v>0.1017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>
        <v>0.59940000000000004</v>
      </c>
      <c r="IY9" s="4">
        <v>0.62480000000000002</v>
      </c>
      <c r="IZ9" s="4">
        <v>0.17899999999999999</v>
      </c>
      <c r="JA9" s="4">
        <v>5.21E-2</v>
      </c>
      <c r="JB9" s="4">
        <v>0.82469999999999999</v>
      </c>
      <c r="JC9" s="4">
        <v>0.18410000000000001</v>
      </c>
      <c r="JD9" s="4">
        <v>0.88490000000000002</v>
      </c>
      <c r="JE9" s="4">
        <v>6.13E-2</v>
      </c>
      <c r="JF9" s="5"/>
      <c r="JG9" s="5"/>
      <c r="JH9" s="5"/>
      <c r="JI9" s="5"/>
      <c r="JJ9" s="5"/>
      <c r="JK9" s="5"/>
      <c r="JL9" s="5"/>
      <c r="JM9" s="5"/>
      <c r="JN9" s="4">
        <f t="shared" si="0"/>
        <v>0.60481785714285707</v>
      </c>
      <c r="JO9" s="4">
        <f t="shared" si="1"/>
        <v>0.63548571428571443</v>
      </c>
      <c r="JP9" s="4">
        <f t="shared" si="2"/>
        <v>0.18525357142857143</v>
      </c>
      <c r="JQ9" s="4">
        <f t="shared" si="3"/>
        <v>6.5546428571428575E-2</v>
      </c>
      <c r="JR9" s="4">
        <f t="shared" si="4"/>
        <v>0.84380357142857132</v>
      </c>
      <c r="JS9" s="4">
        <f t="shared" si="5"/>
        <v>0.26871111111111112</v>
      </c>
      <c r="JT9" s="4">
        <f t="shared" si="6"/>
        <v>0.90128571428571447</v>
      </c>
      <c r="JU9" s="4">
        <f t="shared" si="7"/>
        <v>0.2108464285714286</v>
      </c>
      <c r="JV9" s="1" t="e" cm="1">
        <f t="array" aca="1" ref="JV9" ca="1">CONCATENATE(INDIRECT(ADDRESS(1,MATCH(_xlfn.MINIFS(B9:JM9,metrics.rec,"MAE"),B9:JM9,0)+1)), ", ", INDIRECT(ADDRESS(2,MATCH(_xlfn.MINIFS(B9:JM9,metrics.rec,"MAE"),B9:JM9,0)+1)))</f>
        <v>#NAME?</v>
      </c>
      <c r="JW9" s="1" t="e" cm="1">
        <f t="array" aca="1" ref="JW9" ca="1">CONCATENATE(INDIRECT(ADDRESS(1,MATCH(_xlfn.MINIFS(B9:JM9,metrics.rec,"MSE"),B9:JM9,0)+1)), ", ", INDIRECT(ADDRESS(2,MATCH(_xlfn.MINIFS(B9:JM9,metrics.rec,"MSE"),B9:JM9,0)+1)))</f>
        <v>#NAME?</v>
      </c>
      <c r="JX9" s="1" t="e" cm="1">
        <f t="array" aca="1" ref="JX9" ca="1">CONCATENATE(INDIRECT(ADDRESS(1,MATCH(_xlfn.MAXIFS(B9:JM9,metrics.rec,"R"),B9:JM9,0)+1)), ", ", INDIRECT(ADDRESS(2,MATCH(_xlfn.MAXIFS(B9:JM9,metrics.rec,"R"),B9:JM9,0)+1)))</f>
        <v>#NAME?</v>
      </c>
      <c r="JY9" s="1" t="e" cm="1">
        <f t="array" aca="1" ref="JY9" ca="1">CONCATENATE(INDIRECT(ADDRESS(1,MATCH(_xlfn.MAXIFS(B9:JM9,metrics.rec,"Precision"),B9:JM9,0)+1)), ", ", INDIRECT(ADDRESS(2,MATCH(_xlfn.MAXIFS(B9:JM9,metrics.rec,"Precision"),B9:JM9,0)+1)))</f>
        <v>#NAME?</v>
      </c>
      <c r="JZ9" s="1" t="e" cm="1">
        <f t="array" aca="1" ref="JZ9" ca="1">CONCATENATE(INDIRECT(ADDRESS(1,MATCH(_xlfn.MAXIFS(B9:JM9,metrics.rec,"Recall"),B9:JM9,0)+1)), ", ", INDIRECT(ADDRESS(2,MATCH(_xlfn.MAXIFS(B9:JM9,metrics.rec,"Recall"),B9:JM9,0)+1)))</f>
        <v>#NAME?</v>
      </c>
      <c r="KA9" s="1" t="e" cm="1">
        <f t="array" aca="1" ref="KA9" ca="1">CONCATENATE(INDIRECT(ADDRESS(1,MATCH(_xlfn.MAXIFS(B9:JM9,metrics.rec,"Coverage"),B9:JM9,0)+1)), ", ", INDIRECT(ADDRESS(2,MATCH(_xlfn.MAXIFS(B9:JM9,metrics.rec,"Coverage"),B9:JM9,0)+1)))</f>
        <v>#NAME?</v>
      </c>
      <c r="KB9" s="1" t="e" cm="1">
        <f t="array" aca="1" ref="KB9" ca="1">CONCATENATE(INDIRECT(ADDRESS(1,MATCH(_xlfn.MAXIFS(B9:JM9,metrics.rec,"Recatio"),B9:JM9,0)+1)), ", ", INDIRECT(ADDRESS(2,MATCH(_xlfn.MAXIFS(B9:JM9,metrics.rec,"Recatio"),B9:JM9,0)+1)))</f>
        <v>#NAME?</v>
      </c>
      <c r="KC9" s="1" t="e" cm="1">
        <f t="array" aca="1" ref="KC9" ca="1">CONCATENATE(INDIRECT(ADDRESS(1,MATCH(_xlfn.MINIFS(B9:JM9,metrics.rec,"Time"),B9:JM9,0)+1)), ", ", INDIRECT(ADDRESS(2,MATCH(_xlfn.MINIFS(B9:JM9,metrics.rec,"Time"),B9:JM9,0)+1)))</f>
        <v>#NAME?</v>
      </c>
    </row>
    <row r="10" spans="1:291" x14ac:dyDescent="0.3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>
        <v>0.57679999999999998</v>
      </c>
      <c r="BW10" s="5">
        <v>0.57679999999999998</v>
      </c>
      <c r="BX10" s="5">
        <v>0.18820000000000001</v>
      </c>
      <c r="BY10" s="5">
        <v>1.8E-3</v>
      </c>
      <c r="BZ10" s="5">
        <v>0.92630000000000001</v>
      </c>
      <c r="CA10" s="5">
        <v>0.72370000000000001</v>
      </c>
      <c r="CB10" s="5">
        <v>0.99009999999999998</v>
      </c>
      <c r="CC10" s="5">
        <v>0.37519999999999998</v>
      </c>
      <c r="CD10" s="4">
        <v>0.5887</v>
      </c>
      <c r="CE10" s="4">
        <v>0.60160000000000002</v>
      </c>
      <c r="CF10" s="4">
        <v>0.20330000000000001</v>
      </c>
      <c r="CG10" s="4">
        <v>5.0000000000000001E-3</v>
      </c>
      <c r="CH10" s="4">
        <v>0.91349999999999998</v>
      </c>
      <c r="CI10" s="4">
        <v>0.65820000000000001</v>
      </c>
      <c r="CJ10" s="4">
        <v>0.97250000000000003</v>
      </c>
      <c r="CK10" s="4">
        <v>0.21640000000000001</v>
      </c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>
        <v>0.59799999999999998</v>
      </c>
      <c r="CU10" s="4">
        <v>0.62509999999999999</v>
      </c>
      <c r="CV10" s="4">
        <v>0.19719999999999999</v>
      </c>
      <c r="CW10" s="4">
        <v>2.69E-2</v>
      </c>
      <c r="CX10" s="4">
        <v>0.84719999999999995</v>
      </c>
      <c r="CY10" s="4">
        <v>0.36909999999999998</v>
      </c>
      <c r="CZ10" s="4">
        <v>0.88549999999999995</v>
      </c>
      <c r="DA10" s="4">
        <v>7.5899999999999995E-2</v>
      </c>
      <c r="DB10" s="5">
        <v>0.62060000000000004</v>
      </c>
      <c r="DC10" s="5">
        <v>0.68</v>
      </c>
      <c r="DD10" s="5">
        <v>0.1615</v>
      </c>
      <c r="DE10" s="5">
        <v>0.1991</v>
      </c>
      <c r="DF10" s="5">
        <v>0.74219999999999997</v>
      </c>
      <c r="DG10" s="5">
        <v>0.10349999999999999</v>
      </c>
      <c r="DH10" s="5">
        <v>0.68200000000000005</v>
      </c>
      <c r="DI10" s="5">
        <v>1.6E-2</v>
      </c>
      <c r="DJ10" s="4">
        <v>0.57499999999999996</v>
      </c>
      <c r="DK10" s="4">
        <v>0.57310000000000005</v>
      </c>
      <c r="DL10" s="4">
        <v>0.18079999999999999</v>
      </c>
      <c r="DM10" s="4">
        <v>1.8E-3</v>
      </c>
      <c r="DN10" s="4">
        <v>0.92479999999999996</v>
      </c>
      <c r="DO10" s="4">
        <v>0.72550000000000003</v>
      </c>
      <c r="DP10" s="4">
        <v>0.99170000000000003</v>
      </c>
      <c r="DQ10" s="4">
        <v>0.30209999999999998</v>
      </c>
      <c r="DR10" s="5">
        <v>0.59019999999999995</v>
      </c>
      <c r="DS10" s="5">
        <v>0.60850000000000004</v>
      </c>
      <c r="DT10" s="5">
        <v>0.20810000000000001</v>
      </c>
      <c r="DU10" s="5">
        <v>5.0000000000000001E-3</v>
      </c>
      <c r="DV10" s="5">
        <v>0.9123</v>
      </c>
      <c r="DW10" s="5">
        <v>0.65669999999999995</v>
      </c>
      <c r="DX10" s="5">
        <v>0.97089999999999999</v>
      </c>
      <c r="DY10" s="5">
        <v>0.27250000000000002</v>
      </c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>
        <v>0.59709999999999996</v>
      </c>
      <c r="EI10" s="5">
        <v>0.62360000000000004</v>
      </c>
      <c r="EJ10" s="5">
        <v>0.19969999999999999</v>
      </c>
      <c r="EK10" s="5">
        <v>2.6800000000000001E-2</v>
      </c>
      <c r="EL10" s="5">
        <v>0.84830000000000005</v>
      </c>
      <c r="EM10" s="5">
        <v>0.36969999999999997</v>
      </c>
      <c r="EN10" s="5">
        <v>0.8841</v>
      </c>
      <c r="EO10" s="5">
        <v>8.43E-2</v>
      </c>
      <c r="EP10" s="4">
        <v>0.62209999999999999</v>
      </c>
      <c r="EQ10" s="4">
        <v>0.6784</v>
      </c>
      <c r="ER10" s="4">
        <v>0.16239999999999999</v>
      </c>
      <c r="ES10" s="4">
        <v>0.193</v>
      </c>
      <c r="ET10" s="4">
        <v>0.74480000000000002</v>
      </c>
      <c r="EU10" s="4">
        <v>0.10580000000000001</v>
      </c>
      <c r="EV10" s="4">
        <v>0.68230000000000002</v>
      </c>
      <c r="EW10" s="4">
        <v>2.1000000000000001E-2</v>
      </c>
      <c r="EX10" s="5">
        <v>0.58009999999999995</v>
      </c>
      <c r="EY10" s="5">
        <v>0.58260000000000001</v>
      </c>
      <c r="EZ10" s="5">
        <v>0.17960000000000001</v>
      </c>
      <c r="FA10" s="5">
        <v>1.8E-3</v>
      </c>
      <c r="FB10" s="5">
        <v>0.92130000000000001</v>
      </c>
      <c r="FC10" s="5">
        <v>0.72360000000000002</v>
      </c>
      <c r="FD10" s="5">
        <v>0.99019999999999997</v>
      </c>
      <c r="FE10" s="5">
        <v>0.49959999999999999</v>
      </c>
      <c r="FF10" s="4">
        <v>0.59240000000000004</v>
      </c>
      <c r="FG10" s="4">
        <v>0.60980000000000001</v>
      </c>
      <c r="FH10" s="4">
        <v>0.2026</v>
      </c>
      <c r="FI10" s="4">
        <v>5.0000000000000001E-3</v>
      </c>
      <c r="FJ10" s="4">
        <v>0.91149999999999998</v>
      </c>
      <c r="FK10" s="4">
        <v>0.65659999999999996</v>
      </c>
      <c r="FL10" s="4">
        <v>0.97050000000000003</v>
      </c>
      <c r="FM10" s="4">
        <v>0.34939999999999999</v>
      </c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>
        <v>0.59730000000000005</v>
      </c>
      <c r="FW10" s="4">
        <v>0.62519999999999998</v>
      </c>
      <c r="FX10" s="4">
        <v>0.2016</v>
      </c>
      <c r="FY10" s="4">
        <v>2.6700000000000002E-2</v>
      </c>
      <c r="FZ10" s="4">
        <v>0.84960000000000002</v>
      </c>
      <c r="GA10" s="4">
        <v>0.37019999999999997</v>
      </c>
      <c r="GB10" s="4">
        <v>0.88390000000000002</v>
      </c>
      <c r="GC10" s="4">
        <v>6.08E-2</v>
      </c>
      <c r="GD10" s="5">
        <v>0.61919999999999997</v>
      </c>
      <c r="GE10" s="5">
        <v>0.67359999999999998</v>
      </c>
      <c r="GF10" s="5">
        <v>0.1651</v>
      </c>
      <c r="GG10" s="5">
        <v>0.19320000000000001</v>
      </c>
      <c r="GH10" s="5">
        <v>0.74270000000000003</v>
      </c>
      <c r="GI10" s="5">
        <v>0.1062</v>
      </c>
      <c r="GJ10" s="5">
        <v>0.68179999999999996</v>
      </c>
      <c r="GK10" s="5">
        <v>2.0799999999999999E-2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>
        <v>0.59840000000000004</v>
      </c>
      <c r="HK10" s="5">
        <v>0.62649999999999995</v>
      </c>
      <c r="HL10" s="5">
        <v>0.19969999999999999</v>
      </c>
      <c r="HM10" s="5">
        <v>2.6499999999999999E-2</v>
      </c>
      <c r="HN10" s="5">
        <v>0.8498</v>
      </c>
      <c r="HO10" s="5">
        <v>0.37369999999999998</v>
      </c>
      <c r="HP10" s="5">
        <v>0.88329999999999997</v>
      </c>
      <c r="HQ10" s="5">
        <v>0.1096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>
        <v>0.59789999999999999</v>
      </c>
      <c r="IY10" s="4">
        <v>0.62519999999999998</v>
      </c>
      <c r="IZ10" s="4">
        <v>0.19889999999999999</v>
      </c>
      <c r="JA10" s="4">
        <v>2.6599999999999999E-2</v>
      </c>
      <c r="JB10" s="4">
        <v>0.84909999999999997</v>
      </c>
      <c r="JC10" s="4">
        <v>0.371</v>
      </c>
      <c r="JD10" s="4">
        <v>0.88439999999999996</v>
      </c>
      <c r="JE10" s="4">
        <v>6.8199999999999997E-2</v>
      </c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0.59596071428571407</v>
      </c>
      <c r="JO10" s="4">
        <f t="shared" si="1"/>
        <v>0.62001785714285695</v>
      </c>
      <c r="JP10" s="4">
        <f t="shared" si="2"/>
        <v>0.19599285714285714</v>
      </c>
      <c r="JQ10" s="4">
        <f t="shared" si="3"/>
        <v>3.9739285714285713E-2</v>
      </c>
      <c r="JR10" s="4">
        <f t="shared" si="4"/>
        <v>0.86723928571428543</v>
      </c>
      <c r="JS10" s="4">
        <f t="shared" si="5"/>
        <v>0.48294642857142861</v>
      </c>
      <c r="JT10" s="4">
        <f t="shared" si="6"/>
        <v>0.90063571428571432</v>
      </c>
      <c r="JU10" s="4">
        <f t="shared" si="7"/>
        <v>0.20551428571428573</v>
      </c>
      <c r="JV10" s="1" t="e" cm="1">
        <f t="array" aca="1" ref="JV10" ca="1">CONCATENATE(INDIRECT(ADDRESS(1,MATCH(_xlfn.MINIFS(B10:JM10,metrics.rec,"MAE"),B10:JM10,0)+1)), ", ", INDIRECT(ADDRESS(2,MATCH(_xlfn.MINIFS(B10:JM10,metrics.rec,"MAE"),B10:JM10,0)+1)))</f>
        <v>#NAME?</v>
      </c>
      <c r="JW10" s="1" t="e" cm="1">
        <f t="array" aca="1" ref="JW10" ca="1">CONCATENATE(INDIRECT(ADDRESS(1,MATCH(_xlfn.MINIFS(B10:JM10,metrics.rec,"MSE"),B10:JM10,0)+1)), ", ", INDIRECT(ADDRESS(2,MATCH(_xlfn.MINIFS(B10:JM10,metrics.rec,"MSE"),B10:JM10,0)+1)))</f>
        <v>#NAME?</v>
      </c>
      <c r="JX10" s="1" t="e" cm="1">
        <f t="array" aca="1" ref="JX10" ca="1">CONCATENATE(INDIRECT(ADDRESS(1,MATCH(_xlfn.MAXIFS(B10:JM10,metrics.rec,"R"),B10:JM10,0)+1)), ", ", INDIRECT(ADDRESS(2,MATCH(_xlfn.MAXIFS(B10:JM10,metrics.rec,"R"),B10:JM10,0)+1)))</f>
        <v>#NAME?</v>
      </c>
      <c r="JY10" s="1" t="e" cm="1">
        <f t="array" aca="1" ref="JY10" ca="1">CONCATENATE(INDIRECT(ADDRESS(1,MATCH(_xlfn.MAXIFS(B10:JM10,metrics.rec,"Precision"),B10:JM10,0)+1)), ", ", INDIRECT(ADDRESS(2,MATCH(_xlfn.MAXIFS(B10:JM10,metrics.rec,"Precision"),B10:JM10,0)+1)))</f>
        <v>#NAME?</v>
      </c>
      <c r="JZ10" s="1" t="e" cm="1">
        <f t="array" aca="1" ref="JZ10" ca="1">CONCATENATE(INDIRECT(ADDRESS(1,MATCH(_xlfn.MAXIFS(B10:JM10,metrics.rec,"Recall"),B10:JM10,0)+1)), ", ", INDIRECT(ADDRESS(2,MATCH(_xlfn.MAXIFS(B10:JM10,metrics.rec,"Recall"),B10:JM10,0)+1)))</f>
        <v>#NAME?</v>
      </c>
      <c r="KA10" s="1" t="e" cm="1">
        <f t="array" aca="1" ref="KA10" ca="1">CONCATENATE(INDIRECT(ADDRESS(1,MATCH(_xlfn.MAXIFS(B10:JM10,metrics.rec,"Coverage"),B10:JM10,0)+1)), ", ", INDIRECT(ADDRESS(2,MATCH(_xlfn.MAXIFS(B10:JM10,metrics.rec,"Coverage"),B10:JM10,0)+1)))</f>
        <v>#NAME?</v>
      </c>
      <c r="KB10" s="1" t="e" cm="1">
        <f t="array" aca="1" ref="KB10" ca="1">CONCATENATE(INDIRECT(ADDRESS(1,MATCH(_xlfn.MAXIFS(B10:JM10,metrics.rec,"Recatio"),B10:JM10,0)+1)), ", ", INDIRECT(ADDRESS(2,MATCH(_xlfn.MAXIFS(B10:JM10,metrics.rec,"Recatio"),B10:JM10,0)+1)))</f>
        <v>#NAME?</v>
      </c>
      <c r="KC10" s="1" t="e" cm="1">
        <f t="array" aca="1" ref="KC10" ca="1">CONCATENATE(INDIRECT(ADDRESS(1,MATCH(_xlfn.MINIFS(B10:JM10,metrics.rec,"Time"),B10:JM10,0)+1)), ", ", INDIRECT(ADDRESS(2,MATCH(_xlfn.MINIFS(B10:JM10,metrics.rec,"Time"),B10:JM10,0)+1)))</f>
        <v>#NAME?</v>
      </c>
    </row>
    <row r="11" spans="1:291" x14ac:dyDescent="0.3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>
        <v>0.55630000000000002</v>
      </c>
      <c r="BW11" s="5">
        <v>0.52370000000000005</v>
      </c>
      <c r="BX11" s="5">
        <v>0.14219999999999999</v>
      </c>
      <c r="BY11" s="5">
        <v>1.66E-2</v>
      </c>
      <c r="BZ11" s="5">
        <v>0.70440000000000003</v>
      </c>
      <c r="CA11" s="5">
        <v>5.9400000000000001E-2</v>
      </c>
      <c r="CB11" s="5">
        <v>0.98450000000000004</v>
      </c>
      <c r="CC11" s="5">
        <v>0.31819999999999998</v>
      </c>
      <c r="CD11" s="4">
        <v>0.56850000000000001</v>
      </c>
      <c r="CE11" s="4">
        <v>0.55089999999999995</v>
      </c>
      <c r="CF11" s="4">
        <v>0.1779</v>
      </c>
      <c r="CG11" s="4">
        <v>4.3700000000000003E-2</v>
      </c>
      <c r="CH11" s="4">
        <v>0.70399999999999996</v>
      </c>
      <c r="CI11" s="4">
        <v>5.7500000000000002E-2</v>
      </c>
      <c r="CJ11" s="4">
        <v>0.96830000000000005</v>
      </c>
      <c r="CK11" s="4">
        <v>0.1943</v>
      </c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>
        <v>0.58599999999999997</v>
      </c>
      <c r="CU11" s="4">
        <v>0.59119999999999995</v>
      </c>
      <c r="CV11" s="4">
        <v>0.18779999999999999</v>
      </c>
      <c r="CW11" s="4">
        <v>0.19689999999999999</v>
      </c>
      <c r="CX11" s="4">
        <v>0.72170000000000001</v>
      </c>
      <c r="CY11" s="4">
        <v>4.2799999999999998E-2</v>
      </c>
      <c r="CZ11" s="4">
        <v>0.87909999999999999</v>
      </c>
      <c r="DA11" s="4">
        <v>7.4099999999999999E-2</v>
      </c>
      <c r="DB11" s="5">
        <v>0.69740000000000002</v>
      </c>
      <c r="DC11" s="5">
        <v>0.84279999999999999</v>
      </c>
      <c r="DD11" s="5">
        <v>9.3799999999999994E-2</v>
      </c>
      <c r="DE11" s="5">
        <v>0.40129999999999999</v>
      </c>
      <c r="DF11" s="5">
        <v>0.63029999999999997</v>
      </c>
      <c r="DG11" s="5">
        <v>4.1799999999999997E-2</v>
      </c>
      <c r="DH11" s="5">
        <v>0.66339999999999999</v>
      </c>
      <c r="DI11" s="5">
        <v>1.6E-2</v>
      </c>
      <c r="DJ11" s="4">
        <v>0.55130000000000001</v>
      </c>
      <c r="DK11" s="4">
        <v>0.51429999999999998</v>
      </c>
      <c r="DL11" s="4">
        <v>0.13700000000000001</v>
      </c>
      <c r="DM11" s="4">
        <v>1.67E-2</v>
      </c>
      <c r="DN11" s="4">
        <v>0.70979999999999999</v>
      </c>
      <c r="DO11" s="4">
        <v>5.9400000000000001E-2</v>
      </c>
      <c r="DP11" s="4">
        <v>0.98399999999999999</v>
      </c>
      <c r="DQ11" s="4">
        <v>0.28689999999999999</v>
      </c>
      <c r="DR11" s="5">
        <v>0.56950000000000001</v>
      </c>
      <c r="DS11" s="5">
        <v>0.55559999999999998</v>
      </c>
      <c r="DT11" s="5">
        <v>0.1777</v>
      </c>
      <c r="DU11" s="5">
        <v>4.3499999999999997E-2</v>
      </c>
      <c r="DV11" s="5">
        <v>0.70950000000000002</v>
      </c>
      <c r="DW11" s="5">
        <v>5.7700000000000001E-2</v>
      </c>
      <c r="DX11" s="5">
        <v>0.96589999999999998</v>
      </c>
      <c r="DY11" s="5">
        <v>0.25679999999999997</v>
      </c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>
        <v>0.58530000000000004</v>
      </c>
      <c r="EI11" s="5">
        <v>0.59040000000000004</v>
      </c>
      <c r="EJ11" s="5">
        <v>0.19170000000000001</v>
      </c>
      <c r="EK11" s="5">
        <v>0.19400000000000001</v>
      </c>
      <c r="EL11" s="5">
        <v>0.72350000000000003</v>
      </c>
      <c r="EM11" s="5">
        <v>4.3400000000000001E-2</v>
      </c>
      <c r="EN11" s="5">
        <v>0.87790000000000001</v>
      </c>
      <c r="EO11" s="5">
        <v>0.1008</v>
      </c>
      <c r="EP11" s="4">
        <v>0.70120000000000005</v>
      </c>
      <c r="EQ11" s="4">
        <v>0.85</v>
      </c>
      <c r="ER11" s="4">
        <v>9.0300000000000005E-2</v>
      </c>
      <c r="ES11" s="4">
        <v>0.39879999999999999</v>
      </c>
      <c r="ET11" s="4">
        <v>0.62629999999999997</v>
      </c>
      <c r="EU11" s="4">
        <v>4.1200000000000001E-2</v>
      </c>
      <c r="EV11" s="4">
        <v>0.66320000000000001</v>
      </c>
      <c r="EW11" s="4">
        <v>2.0799999999999999E-2</v>
      </c>
      <c r="EX11" s="5">
        <v>0.55840000000000001</v>
      </c>
      <c r="EY11" s="5">
        <v>0.52669999999999995</v>
      </c>
      <c r="EZ11" s="5">
        <v>0.1328</v>
      </c>
      <c r="FA11" s="5">
        <v>1.6500000000000001E-2</v>
      </c>
      <c r="FB11" s="5">
        <v>0.70150000000000001</v>
      </c>
      <c r="FC11" s="5">
        <v>5.9299999999999999E-2</v>
      </c>
      <c r="FD11" s="5">
        <v>0.98380000000000001</v>
      </c>
      <c r="FE11" s="5">
        <v>0.46850000000000003</v>
      </c>
      <c r="FF11" s="4">
        <v>0.57089999999999996</v>
      </c>
      <c r="FG11" s="4">
        <v>0.55369999999999997</v>
      </c>
      <c r="FH11" s="4">
        <v>0.17780000000000001</v>
      </c>
      <c r="FI11" s="4">
        <v>4.3499999999999997E-2</v>
      </c>
      <c r="FJ11" s="4">
        <v>0.70450000000000002</v>
      </c>
      <c r="FK11" s="4">
        <v>5.7700000000000001E-2</v>
      </c>
      <c r="FL11" s="4">
        <v>0.96650000000000003</v>
      </c>
      <c r="FM11" s="4">
        <v>0.31</v>
      </c>
      <c r="FN11" s="5">
        <v>0.57689999999999997</v>
      </c>
      <c r="FO11" s="5">
        <v>0.56950000000000001</v>
      </c>
      <c r="FP11" s="5">
        <v>0.19159999999999999</v>
      </c>
      <c r="FQ11" s="5">
        <v>9.2100000000000001E-2</v>
      </c>
      <c r="FR11" s="5">
        <v>0.70879999999999999</v>
      </c>
      <c r="FS11" s="5">
        <v>5.0500000000000003E-2</v>
      </c>
      <c r="FT11" s="5">
        <v>0.93830000000000002</v>
      </c>
      <c r="FU11" s="5">
        <v>0.1915</v>
      </c>
      <c r="FV11" s="4">
        <v>0.58479999999999999</v>
      </c>
      <c r="FW11" s="4">
        <v>0.58960000000000001</v>
      </c>
      <c r="FX11" s="4">
        <v>0.18720000000000001</v>
      </c>
      <c r="FY11" s="4">
        <v>0.1978</v>
      </c>
      <c r="FZ11" s="4">
        <v>0.72370000000000001</v>
      </c>
      <c r="GA11" s="4">
        <v>4.24E-2</v>
      </c>
      <c r="GB11" s="4">
        <v>0.877</v>
      </c>
      <c r="GC11" s="4">
        <v>5.8500000000000003E-2</v>
      </c>
      <c r="GD11" s="5">
        <v>0.69430000000000003</v>
      </c>
      <c r="GE11" s="5">
        <v>0.83630000000000004</v>
      </c>
      <c r="GF11" s="5">
        <v>9.7100000000000006E-2</v>
      </c>
      <c r="GG11" s="5">
        <v>0.39929999999999999</v>
      </c>
      <c r="GH11" s="5">
        <v>0.62429999999999997</v>
      </c>
      <c r="GI11" s="5">
        <v>4.1399999999999999E-2</v>
      </c>
      <c r="GJ11" s="5">
        <v>0.66349999999999998</v>
      </c>
      <c r="GK11" s="5">
        <v>2.0299999999999999E-2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>
        <v>0.58599999999999997</v>
      </c>
      <c r="HK11" s="5">
        <v>0.59099999999999997</v>
      </c>
      <c r="HL11" s="5">
        <v>0.18770000000000001</v>
      </c>
      <c r="HM11" s="5">
        <v>0.19359999999999999</v>
      </c>
      <c r="HN11" s="5">
        <v>0.72299999999999998</v>
      </c>
      <c r="HO11" s="5">
        <v>4.3299999999999998E-2</v>
      </c>
      <c r="HP11" s="5">
        <v>0.87749999999999995</v>
      </c>
      <c r="HQ11" s="5">
        <v>0.1013</v>
      </c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>
        <v>0.57579999999999998</v>
      </c>
      <c r="IQ11" s="5">
        <v>0.56810000000000005</v>
      </c>
      <c r="IR11" s="5">
        <v>0.1885</v>
      </c>
      <c r="IS11" s="5">
        <v>9.2399999999999996E-2</v>
      </c>
      <c r="IT11" s="5">
        <v>0.70889999999999997</v>
      </c>
      <c r="IU11" s="5">
        <v>5.0099999999999999E-2</v>
      </c>
      <c r="IV11" s="5">
        <v>0.9385</v>
      </c>
      <c r="IW11" s="5">
        <v>0.1229</v>
      </c>
      <c r="IX11" s="4">
        <v>0.5857</v>
      </c>
      <c r="IY11" s="4">
        <v>0.59040000000000004</v>
      </c>
      <c r="IZ11" s="4">
        <v>0.186</v>
      </c>
      <c r="JA11" s="4">
        <v>0.19500000000000001</v>
      </c>
      <c r="JB11" s="4">
        <v>0.72240000000000004</v>
      </c>
      <c r="JC11" s="4">
        <v>4.2900000000000001E-2</v>
      </c>
      <c r="JD11" s="4">
        <v>0.87819999999999998</v>
      </c>
      <c r="JE11" s="4">
        <v>6.9699999999999998E-2</v>
      </c>
      <c r="JF11" s="5"/>
      <c r="JG11" s="5"/>
      <c r="JH11" s="5"/>
      <c r="JI11" s="5"/>
      <c r="JJ11" s="5"/>
      <c r="JK11" s="5"/>
      <c r="JL11" s="5"/>
      <c r="JM11" s="5"/>
      <c r="JN11" s="4">
        <f t="shared" si="0"/>
        <v>0.59207857142857134</v>
      </c>
      <c r="JO11" s="4">
        <f t="shared" si="1"/>
        <v>0.60427499999999978</v>
      </c>
      <c r="JP11" s="4">
        <f t="shared" si="2"/>
        <v>0.16541071428571433</v>
      </c>
      <c r="JQ11" s="4">
        <f t="shared" si="3"/>
        <v>0.14569642857142856</v>
      </c>
      <c r="JR11" s="4">
        <f t="shared" si="4"/>
        <v>0.70055357142857144</v>
      </c>
      <c r="JS11" s="4">
        <f t="shared" si="5"/>
        <v>4.9810714285714278E-2</v>
      </c>
      <c r="JT11" s="4">
        <f t="shared" si="6"/>
        <v>0.89333571428571423</v>
      </c>
      <c r="JU11" s="4">
        <f t="shared" si="7"/>
        <v>0.20695714285714284</v>
      </c>
      <c r="JV11" s="1" t="e" cm="1">
        <f t="array" aca="1" ref="JV11" ca="1">CONCATENATE(INDIRECT(ADDRESS(1,MATCH(_xlfn.MINIFS(B11:JM11,metrics.rec,"MAE"),B11:JM11,0)+1)), ", ", INDIRECT(ADDRESS(2,MATCH(_xlfn.MINIFS(B11:JM11,metrics.rec,"MAE"),B11:JM11,0)+1)))</f>
        <v>#NAME?</v>
      </c>
      <c r="JW11" s="1" t="e" cm="1">
        <f t="array" aca="1" ref="JW11" ca="1">CONCATENATE(INDIRECT(ADDRESS(1,MATCH(_xlfn.MINIFS(B11:JM11,metrics.rec,"MSE"),B11:JM11,0)+1)), ", ", INDIRECT(ADDRESS(2,MATCH(_xlfn.MINIFS(B11:JM11,metrics.rec,"MSE"),B11:JM11,0)+1)))</f>
        <v>#NAME?</v>
      </c>
      <c r="JX11" s="1" t="e" cm="1">
        <f t="array" aca="1" ref="JX11" ca="1">CONCATENATE(INDIRECT(ADDRESS(1,MATCH(_xlfn.MAXIFS(B11:JM11,metrics.rec,"R"),B11:JM11,0)+1)), ", ", INDIRECT(ADDRESS(2,MATCH(_xlfn.MAXIFS(B11:JM11,metrics.rec,"R"),B11:JM11,0)+1)))</f>
        <v>#NAME?</v>
      </c>
      <c r="JY11" s="1" t="e" cm="1">
        <f t="array" aca="1" ref="JY11" ca="1">CONCATENATE(INDIRECT(ADDRESS(1,MATCH(_xlfn.MAXIFS(B11:JM11,metrics.rec,"Precision"),B11:JM11,0)+1)), ", ", INDIRECT(ADDRESS(2,MATCH(_xlfn.MAXIFS(B11:JM11,metrics.rec,"Precision"),B11:JM11,0)+1)))</f>
        <v>#NAME?</v>
      </c>
      <c r="JZ11" s="1" t="e" cm="1">
        <f t="array" aca="1" ref="JZ11" ca="1">CONCATENATE(INDIRECT(ADDRESS(1,MATCH(_xlfn.MAXIFS(B11:JM11,metrics.rec,"Recall"),B11:JM11,0)+1)), ", ", INDIRECT(ADDRESS(2,MATCH(_xlfn.MAXIFS(B11:JM11,metrics.rec,"Recall"),B11:JM11,0)+1)))</f>
        <v>#NAME?</v>
      </c>
      <c r="KA11" s="1" t="e" cm="1">
        <f t="array" aca="1" ref="KA11" ca="1">CONCATENATE(INDIRECT(ADDRESS(1,MATCH(_xlfn.MAXIFS(B11:JM11,metrics.rec,"Coverage"),B11:JM11,0)+1)), ", ", INDIRECT(ADDRESS(2,MATCH(_xlfn.MAXIFS(B11:JM11,metrics.rec,"Coverage"),B11:JM11,0)+1)))</f>
        <v>#NAME?</v>
      </c>
      <c r="KB11" s="1" t="e" cm="1">
        <f t="array" aca="1" ref="KB11" ca="1">CONCATENATE(INDIRECT(ADDRESS(1,MATCH(_xlfn.MAXIFS(B11:JM11,metrics.rec,"Recatio"),B11:JM11,0)+1)), ", ", INDIRECT(ADDRESS(2,MATCH(_xlfn.MAXIFS(B11:JM11,metrics.rec,"Recatio"),B11:JM11,0)+1)))</f>
        <v>#NAME?</v>
      </c>
      <c r="KC11" s="1" t="e" cm="1">
        <f t="array" aca="1" ref="KC11" ca="1">CONCATENATE(INDIRECT(ADDRESS(1,MATCH(_xlfn.MINIFS(B11:JM11,metrics.rec,"Time"),B11:JM11,0)+1)), ", ", INDIRECT(ADDRESS(2,MATCH(_xlfn.MINIFS(B11:JM11,metrics.rec,"Time"),B11:JM11,0)+1)))</f>
        <v>#NAME?</v>
      </c>
    </row>
    <row r="12" spans="1:291" x14ac:dyDescent="0.3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>
        <v>0.57299999999999995</v>
      </c>
      <c r="BW12" s="5">
        <v>0.56910000000000005</v>
      </c>
      <c r="BX12" s="5">
        <v>0.2094</v>
      </c>
      <c r="BY12" s="5">
        <v>1.8E-3</v>
      </c>
      <c r="BZ12" s="5">
        <v>0.9244</v>
      </c>
      <c r="CA12" s="5">
        <v>0.72250000000000003</v>
      </c>
      <c r="CB12" s="5">
        <v>0.98939999999999995</v>
      </c>
      <c r="CC12" s="5">
        <v>0.33019999999999999</v>
      </c>
      <c r="CD12" s="4">
        <v>0.58560000000000001</v>
      </c>
      <c r="CE12" s="4">
        <v>0.59470000000000001</v>
      </c>
      <c r="CF12" s="4">
        <v>0.22520000000000001</v>
      </c>
      <c r="CG12" s="4">
        <v>5.0000000000000001E-3</v>
      </c>
      <c r="CH12" s="4">
        <v>0.91210000000000002</v>
      </c>
      <c r="CI12" s="4">
        <v>0.65659999999999996</v>
      </c>
      <c r="CJ12" s="4">
        <v>0.97030000000000005</v>
      </c>
      <c r="CK12" s="4">
        <v>0.2051</v>
      </c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>
        <v>0.59760000000000002</v>
      </c>
      <c r="CU12" s="4">
        <v>0.62429999999999997</v>
      </c>
      <c r="CV12" s="4">
        <v>0.20369999999999999</v>
      </c>
      <c r="CW12" s="4">
        <v>2.69E-2</v>
      </c>
      <c r="CX12" s="4">
        <v>0.84499999999999997</v>
      </c>
      <c r="CY12" s="4">
        <v>0.36770000000000003</v>
      </c>
      <c r="CZ12" s="4">
        <v>0.88180000000000003</v>
      </c>
      <c r="DA12" s="4">
        <v>7.6200000000000004E-2</v>
      </c>
      <c r="DB12" s="5">
        <v>0.62729999999999997</v>
      </c>
      <c r="DC12" s="5">
        <v>0.69820000000000004</v>
      </c>
      <c r="DD12" s="5">
        <v>0.1502</v>
      </c>
      <c r="DE12" s="5">
        <v>0.1978</v>
      </c>
      <c r="DF12" s="5">
        <v>0.73529999999999995</v>
      </c>
      <c r="DG12" s="5">
        <v>0.10299999999999999</v>
      </c>
      <c r="DH12" s="5">
        <v>0.67959999999999998</v>
      </c>
      <c r="DI12" s="5">
        <v>1.6E-2</v>
      </c>
      <c r="DJ12" s="4">
        <v>0.5716</v>
      </c>
      <c r="DK12" s="4">
        <v>0.56640000000000001</v>
      </c>
      <c r="DL12" s="4">
        <v>0.2051</v>
      </c>
      <c r="DM12" s="4">
        <v>1.8E-3</v>
      </c>
      <c r="DN12" s="4">
        <v>0.92459999999999998</v>
      </c>
      <c r="DO12" s="4">
        <v>0.72440000000000004</v>
      </c>
      <c r="DP12" s="4">
        <v>0.99129999999999996</v>
      </c>
      <c r="DQ12" s="4">
        <v>0.30020000000000002</v>
      </c>
      <c r="DR12" s="5">
        <v>0.58709999999999996</v>
      </c>
      <c r="DS12" s="5">
        <v>0.6018</v>
      </c>
      <c r="DT12" s="5">
        <v>0.22739999999999999</v>
      </c>
      <c r="DU12" s="5">
        <v>5.0000000000000001E-3</v>
      </c>
      <c r="DV12" s="5">
        <v>0.91100000000000003</v>
      </c>
      <c r="DW12" s="5">
        <v>0.65539999999999998</v>
      </c>
      <c r="DX12" s="5">
        <v>0.96899999999999997</v>
      </c>
      <c r="DY12" s="5">
        <v>0.26779999999999998</v>
      </c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>
        <v>0.59650000000000003</v>
      </c>
      <c r="EI12" s="5">
        <v>0.62250000000000005</v>
      </c>
      <c r="EJ12" s="5">
        <v>0.2104</v>
      </c>
      <c r="EK12" s="5">
        <v>2.6800000000000001E-2</v>
      </c>
      <c r="EL12" s="5">
        <v>0.84640000000000004</v>
      </c>
      <c r="EM12" s="5">
        <v>0.36840000000000001</v>
      </c>
      <c r="EN12" s="5">
        <v>0.88039999999999996</v>
      </c>
      <c r="EO12" s="5">
        <v>8.9300000000000004E-2</v>
      </c>
      <c r="EP12" s="4">
        <v>0.62880000000000003</v>
      </c>
      <c r="EQ12" s="4">
        <v>0.69640000000000002</v>
      </c>
      <c r="ER12" s="4">
        <v>0.14799999999999999</v>
      </c>
      <c r="ES12" s="4">
        <v>0.1918</v>
      </c>
      <c r="ET12" s="4">
        <v>0.73780000000000001</v>
      </c>
      <c r="EU12" s="4">
        <v>0.1053</v>
      </c>
      <c r="EV12" s="4">
        <v>0.67959999999999998</v>
      </c>
      <c r="EW12" s="4">
        <v>2.0799999999999999E-2</v>
      </c>
      <c r="EX12" s="5">
        <v>0.5776</v>
      </c>
      <c r="EY12" s="5">
        <v>0.57740000000000002</v>
      </c>
      <c r="EZ12" s="5">
        <v>0.1973</v>
      </c>
      <c r="FA12" s="5">
        <v>1.8E-3</v>
      </c>
      <c r="FB12" s="5">
        <v>0.92100000000000004</v>
      </c>
      <c r="FC12" s="5">
        <v>0.72219999999999995</v>
      </c>
      <c r="FD12" s="5">
        <v>0.98929999999999996</v>
      </c>
      <c r="FE12" s="5">
        <v>0.37430000000000002</v>
      </c>
      <c r="FF12" s="4">
        <v>0.58909999999999996</v>
      </c>
      <c r="FG12" s="4">
        <v>0.60260000000000002</v>
      </c>
      <c r="FH12" s="4">
        <v>0.22289999999999999</v>
      </c>
      <c r="FI12" s="4">
        <v>5.0000000000000001E-3</v>
      </c>
      <c r="FJ12" s="4">
        <v>0.91039999999999999</v>
      </c>
      <c r="FK12" s="4">
        <v>0.6552</v>
      </c>
      <c r="FL12" s="4">
        <v>0.96819999999999995</v>
      </c>
      <c r="FM12" s="4">
        <v>0.31059999999999999</v>
      </c>
      <c r="FN12" s="5">
        <v>0.59230000000000005</v>
      </c>
      <c r="FO12" s="5">
        <v>0.61150000000000004</v>
      </c>
      <c r="FP12" s="5">
        <v>0.2281</v>
      </c>
      <c r="FQ12" s="5">
        <v>1.06E-2</v>
      </c>
      <c r="FR12" s="5">
        <v>0.89059999999999995</v>
      </c>
      <c r="FS12" s="5">
        <v>0.55449999999999999</v>
      </c>
      <c r="FT12" s="5">
        <v>0.9395</v>
      </c>
      <c r="FU12" s="5">
        <v>0.1951</v>
      </c>
      <c r="FV12" s="4">
        <v>0.59670000000000001</v>
      </c>
      <c r="FW12" s="4">
        <v>0.62360000000000004</v>
      </c>
      <c r="FX12" s="4">
        <v>0.21210000000000001</v>
      </c>
      <c r="FY12" s="4">
        <v>2.6700000000000002E-2</v>
      </c>
      <c r="FZ12" s="4">
        <v>0.84740000000000004</v>
      </c>
      <c r="GA12" s="4">
        <v>0.36899999999999999</v>
      </c>
      <c r="GB12" s="4">
        <v>0.87960000000000005</v>
      </c>
      <c r="GC12" s="4">
        <v>5.9700000000000003E-2</v>
      </c>
      <c r="GD12" s="5">
        <v>0.62509999999999999</v>
      </c>
      <c r="GE12" s="5">
        <v>0.69010000000000005</v>
      </c>
      <c r="GF12" s="5">
        <v>0.15</v>
      </c>
      <c r="GG12" s="5">
        <v>0.19220000000000001</v>
      </c>
      <c r="GH12" s="5">
        <v>0.73650000000000004</v>
      </c>
      <c r="GI12" s="5">
        <v>0.1057</v>
      </c>
      <c r="GJ12" s="5">
        <v>0.67979999999999996</v>
      </c>
      <c r="GK12" s="5">
        <v>1.9900000000000001E-2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>
        <v>0.59799999999999998</v>
      </c>
      <c r="HK12" s="5">
        <v>0.62570000000000003</v>
      </c>
      <c r="HL12" s="5">
        <v>0.2072</v>
      </c>
      <c r="HM12" s="5">
        <v>2.6499999999999999E-2</v>
      </c>
      <c r="HN12" s="5">
        <v>0.84730000000000005</v>
      </c>
      <c r="HO12" s="5">
        <v>0.37240000000000001</v>
      </c>
      <c r="HP12" s="5">
        <v>0.87990000000000002</v>
      </c>
      <c r="HQ12" s="5">
        <v>0.1019</v>
      </c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>
        <v>0.59150000000000003</v>
      </c>
      <c r="IQ12" s="5">
        <v>0.61029999999999995</v>
      </c>
      <c r="IR12" s="5">
        <v>0.22450000000000001</v>
      </c>
      <c r="IS12" s="5">
        <v>1.0500000000000001E-2</v>
      </c>
      <c r="IT12" s="5">
        <v>0.89059999999999995</v>
      </c>
      <c r="IU12" s="5">
        <v>0.55449999999999999</v>
      </c>
      <c r="IV12" s="5">
        <v>0.93899999999999995</v>
      </c>
      <c r="IW12" s="5">
        <v>0.114</v>
      </c>
      <c r="IX12" s="4">
        <v>0.59730000000000005</v>
      </c>
      <c r="IY12" s="4">
        <v>0.62409999999999999</v>
      </c>
      <c r="IZ12" s="4">
        <v>0.20699999999999999</v>
      </c>
      <c r="JA12" s="4">
        <v>2.6599999999999999E-2</v>
      </c>
      <c r="JB12" s="4">
        <v>0.84719999999999995</v>
      </c>
      <c r="JC12" s="4">
        <v>0.36969999999999997</v>
      </c>
      <c r="JD12" s="4">
        <v>0.88060000000000005</v>
      </c>
      <c r="JE12" s="4">
        <v>0.12690000000000001</v>
      </c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0.59511428571428582</v>
      </c>
      <c r="JO12" s="4">
        <f t="shared" si="1"/>
        <v>0.61883571428571416</v>
      </c>
      <c r="JP12" s="4">
        <f t="shared" si="2"/>
        <v>0.20747857142857146</v>
      </c>
      <c r="JQ12" s="4">
        <f t="shared" si="3"/>
        <v>3.9560714285714282E-2</v>
      </c>
      <c r="JR12" s="4">
        <f t="shared" si="4"/>
        <v>0.86492857142857127</v>
      </c>
      <c r="JS12" s="4">
        <f t="shared" si="5"/>
        <v>0.48170000000000007</v>
      </c>
      <c r="JT12" s="4">
        <f t="shared" si="6"/>
        <v>0.89793571428571439</v>
      </c>
      <c r="JU12" s="4">
        <f t="shared" si="7"/>
        <v>0.21379642857142858</v>
      </c>
      <c r="JV12" s="1" t="e" cm="1">
        <f t="array" aca="1" ref="JV12" ca="1">CONCATENATE(INDIRECT(ADDRESS(1,MATCH(_xlfn.MINIFS(B12:JM12,metrics.rec,"MAE"),B12:JM12,0)+1)), ", ", INDIRECT(ADDRESS(2,MATCH(_xlfn.MINIFS(B12:JM12,metrics.rec,"MAE"),B12:JM12,0)+1)))</f>
        <v>#NAME?</v>
      </c>
      <c r="JW12" s="1" t="e" cm="1">
        <f t="array" aca="1" ref="JW12" ca="1">CONCATENATE(INDIRECT(ADDRESS(1,MATCH(_xlfn.MINIFS(B12:JM12,metrics.rec,"MSE"),B12:JM12,0)+1)), ", ", INDIRECT(ADDRESS(2,MATCH(_xlfn.MINIFS(B12:JM12,metrics.rec,"MSE"),B12:JM12,0)+1)))</f>
        <v>#NAME?</v>
      </c>
      <c r="JX12" s="1" t="e" cm="1">
        <f t="array" aca="1" ref="JX12" ca="1">CONCATENATE(INDIRECT(ADDRESS(1,MATCH(_xlfn.MAXIFS(B12:JM12,metrics.rec,"R"),B12:JM12,0)+1)), ", ", INDIRECT(ADDRESS(2,MATCH(_xlfn.MAXIFS(B12:JM12,metrics.rec,"R"),B12:JM12,0)+1)))</f>
        <v>#NAME?</v>
      </c>
      <c r="JY12" s="1" t="e" cm="1">
        <f t="array" aca="1" ref="JY12" ca="1">CONCATENATE(INDIRECT(ADDRESS(1,MATCH(_xlfn.MAXIFS(B12:JM12,metrics.rec,"Precision"),B12:JM12,0)+1)), ", ", INDIRECT(ADDRESS(2,MATCH(_xlfn.MAXIFS(B12:JM12,metrics.rec,"Precision"),B12:JM12,0)+1)))</f>
        <v>#NAME?</v>
      </c>
      <c r="JZ12" s="1" t="e" cm="1">
        <f t="array" aca="1" ref="JZ12" ca="1">CONCATENATE(INDIRECT(ADDRESS(1,MATCH(_xlfn.MAXIFS(B12:JM12,metrics.rec,"Recall"),B12:JM12,0)+1)), ", ", INDIRECT(ADDRESS(2,MATCH(_xlfn.MAXIFS(B12:JM12,metrics.rec,"Recall"),B12:JM12,0)+1)))</f>
        <v>#NAME?</v>
      </c>
      <c r="KA12" s="1" t="e" cm="1">
        <f t="array" aca="1" ref="KA12" ca="1">CONCATENATE(INDIRECT(ADDRESS(1,MATCH(_xlfn.MAXIFS(B12:JM12,metrics.rec,"Coverage"),B12:JM12,0)+1)), ", ", INDIRECT(ADDRESS(2,MATCH(_xlfn.MAXIFS(B12:JM12,metrics.rec,"Coverage"),B12:JM12,0)+1)))</f>
        <v>#NAME?</v>
      </c>
      <c r="KB12" s="1" t="e" cm="1">
        <f t="array" aca="1" ref="KB12" ca="1">CONCATENATE(INDIRECT(ADDRESS(1,MATCH(_xlfn.MAXIFS(B12:JM12,metrics.rec,"Recatio"),B12:JM12,0)+1)), ", ", INDIRECT(ADDRESS(2,MATCH(_xlfn.MAXIFS(B12:JM12,metrics.rec,"Recatio"),B12:JM12,0)+1)))</f>
        <v>#NAME?</v>
      </c>
      <c r="KC12" s="1" t="e" cm="1">
        <f t="array" aca="1" ref="KC12" ca="1">CONCATENATE(INDIRECT(ADDRESS(1,MATCH(_xlfn.MINIFS(B12:JM12,metrics.rec,"Time"),B12:JM12,0)+1)), ", ", INDIRECT(ADDRESS(2,MATCH(_xlfn.MINIFS(B12:JM12,metrics.rec,"Time"),B12:JM12,0)+1)))</f>
        <v>#NAME?</v>
      </c>
    </row>
    <row r="13" spans="1:291" x14ac:dyDescent="0.3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>
        <v>0.57410000000000005</v>
      </c>
      <c r="BW13" s="5">
        <v>0.57140000000000002</v>
      </c>
      <c r="BX13" s="5">
        <v>0.20169999999999999</v>
      </c>
      <c r="BY13" s="5">
        <v>1.8E-3</v>
      </c>
      <c r="BZ13" s="5">
        <v>0.92269999999999996</v>
      </c>
      <c r="CA13" s="5">
        <v>0.72160000000000002</v>
      </c>
      <c r="CB13" s="5">
        <v>0.98939999999999995</v>
      </c>
      <c r="CC13" s="5">
        <v>0.32319999999999999</v>
      </c>
      <c r="CD13" s="4">
        <v>0.58709999999999996</v>
      </c>
      <c r="CE13" s="4">
        <v>0.59770000000000001</v>
      </c>
      <c r="CF13" s="4">
        <v>0.21759999999999999</v>
      </c>
      <c r="CG13" s="4">
        <v>5.0000000000000001E-3</v>
      </c>
      <c r="CH13" s="4">
        <v>0.91059999999999997</v>
      </c>
      <c r="CI13" s="4">
        <v>0.65620000000000001</v>
      </c>
      <c r="CJ13" s="4">
        <v>0.97040000000000004</v>
      </c>
      <c r="CK13" s="4">
        <v>0.20499999999999999</v>
      </c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>
        <v>0.59770000000000001</v>
      </c>
      <c r="CU13" s="4">
        <v>0.62429999999999997</v>
      </c>
      <c r="CV13" s="4">
        <v>0.20399999999999999</v>
      </c>
      <c r="CW13" s="4">
        <v>2.69E-2</v>
      </c>
      <c r="CX13" s="4">
        <v>0.84550000000000003</v>
      </c>
      <c r="CY13" s="4">
        <v>0.36820000000000003</v>
      </c>
      <c r="CZ13" s="4">
        <v>0.88180000000000003</v>
      </c>
      <c r="DA13" s="4">
        <v>7.6200000000000004E-2</v>
      </c>
      <c r="DB13" s="5">
        <v>0.62549999999999994</v>
      </c>
      <c r="DC13" s="5">
        <v>0.69289999999999996</v>
      </c>
      <c r="DD13" s="5">
        <v>0.15340000000000001</v>
      </c>
      <c r="DE13" s="5">
        <v>0.19800000000000001</v>
      </c>
      <c r="DF13" s="5">
        <v>0.73709999999999998</v>
      </c>
      <c r="DG13" s="5">
        <v>0.1032</v>
      </c>
      <c r="DH13" s="5">
        <v>0.67959999999999998</v>
      </c>
      <c r="DI13" s="5">
        <v>1.61E-2</v>
      </c>
      <c r="DJ13" s="4">
        <v>0.57320000000000004</v>
      </c>
      <c r="DK13" s="4">
        <v>0.56979999999999997</v>
      </c>
      <c r="DL13" s="4">
        <v>0.19739999999999999</v>
      </c>
      <c r="DM13" s="4">
        <v>1.8E-3</v>
      </c>
      <c r="DN13" s="4">
        <v>0.92279999999999995</v>
      </c>
      <c r="DO13" s="4">
        <v>0.72340000000000004</v>
      </c>
      <c r="DP13" s="4">
        <v>0.99119999999999997</v>
      </c>
      <c r="DQ13" s="4">
        <v>0.3004</v>
      </c>
      <c r="DR13" s="5">
        <v>0.58830000000000005</v>
      </c>
      <c r="DS13" s="5">
        <v>0.60440000000000005</v>
      </c>
      <c r="DT13" s="5">
        <v>0.22140000000000001</v>
      </c>
      <c r="DU13" s="5">
        <v>5.0000000000000001E-3</v>
      </c>
      <c r="DV13" s="5">
        <v>0.9093</v>
      </c>
      <c r="DW13" s="5">
        <v>0.65500000000000003</v>
      </c>
      <c r="DX13" s="5">
        <v>0.96899999999999997</v>
      </c>
      <c r="DY13" s="5">
        <v>0.26400000000000001</v>
      </c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>
        <v>0.5968</v>
      </c>
      <c r="EI13" s="5">
        <v>0.623</v>
      </c>
      <c r="EJ13" s="5">
        <v>0.21060000000000001</v>
      </c>
      <c r="EK13" s="5">
        <v>2.6800000000000001E-2</v>
      </c>
      <c r="EL13" s="5">
        <v>0.84660000000000002</v>
      </c>
      <c r="EM13" s="5">
        <v>0.36890000000000001</v>
      </c>
      <c r="EN13" s="5">
        <v>0.88039999999999996</v>
      </c>
      <c r="EO13" s="5">
        <v>8.6599999999999996E-2</v>
      </c>
      <c r="EP13" s="4">
        <v>0.62670000000000003</v>
      </c>
      <c r="EQ13" s="4">
        <v>0.69089999999999996</v>
      </c>
      <c r="ER13" s="4">
        <v>0.15129999999999999</v>
      </c>
      <c r="ES13" s="4">
        <v>0.19220000000000001</v>
      </c>
      <c r="ET13" s="4">
        <v>0.74019999999999997</v>
      </c>
      <c r="EU13" s="4">
        <v>0.10539999999999999</v>
      </c>
      <c r="EV13" s="4">
        <v>0.67959999999999998</v>
      </c>
      <c r="EW13" s="4">
        <v>2.0799999999999999E-2</v>
      </c>
      <c r="EX13" s="5">
        <v>0.57899999999999996</v>
      </c>
      <c r="EY13" s="5">
        <v>0.58050000000000002</v>
      </c>
      <c r="EZ13" s="5">
        <v>0.1908</v>
      </c>
      <c r="FA13" s="5">
        <v>1.8E-3</v>
      </c>
      <c r="FB13" s="5">
        <v>0.91930000000000001</v>
      </c>
      <c r="FC13" s="5">
        <v>0.72150000000000003</v>
      </c>
      <c r="FD13" s="5">
        <v>0.98929999999999996</v>
      </c>
      <c r="FE13" s="5">
        <v>0.30220000000000002</v>
      </c>
      <c r="FF13" s="4">
        <v>0.5907</v>
      </c>
      <c r="FG13" s="4">
        <v>0.60589999999999999</v>
      </c>
      <c r="FH13" s="4">
        <v>0.21679999999999999</v>
      </c>
      <c r="FI13" s="4">
        <v>5.0000000000000001E-3</v>
      </c>
      <c r="FJ13" s="4">
        <v>0.90890000000000004</v>
      </c>
      <c r="FK13" s="4">
        <v>0.65469999999999995</v>
      </c>
      <c r="FL13" s="4">
        <v>0.96819999999999995</v>
      </c>
      <c r="FM13" s="4">
        <v>0.30549999999999999</v>
      </c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>
        <v>0.59699999999999998</v>
      </c>
      <c r="FW13" s="4">
        <v>0.62429999999999997</v>
      </c>
      <c r="FX13" s="4">
        <v>0.21010000000000001</v>
      </c>
      <c r="FY13" s="4">
        <v>2.6700000000000002E-2</v>
      </c>
      <c r="FZ13" s="4">
        <v>0.84770000000000001</v>
      </c>
      <c r="GA13" s="4">
        <v>0.36940000000000001</v>
      </c>
      <c r="GB13" s="4">
        <v>0.87960000000000005</v>
      </c>
      <c r="GC13" s="4">
        <v>5.9200000000000003E-2</v>
      </c>
      <c r="GD13" s="5">
        <v>0.623</v>
      </c>
      <c r="GE13" s="5">
        <v>0.68430000000000002</v>
      </c>
      <c r="GF13" s="5">
        <v>0.15459999999999999</v>
      </c>
      <c r="GG13" s="5">
        <v>0.1925</v>
      </c>
      <c r="GH13" s="5">
        <v>0.73850000000000005</v>
      </c>
      <c r="GI13" s="5">
        <v>0.10589999999999999</v>
      </c>
      <c r="GJ13" s="5">
        <v>0.67979999999999996</v>
      </c>
      <c r="GK13" s="5">
        <v>1.9900000000000001E-2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>
        <v>0.59819999999999995</v>
      </c>
      <c r="HK13" s="5">
        <v>0.62590000000000001</v>
      </c>
      <c r="HL13" s="5">
        <v>0.20649999999999999</v>
      </c>
      <c r="HM13" s="5">
        <v>2.64E-2</v>
      </c>
      <c r="HN13" s="5">
        <v>0.8478</v>
      </c>
      <c r="HO13" s="5">
        <v>0.37290000000000001</v>
      </c>
      <c r="HP13" s="5">
        <v>0.87990000000000002</v>
      </c>
      <c r="HQ13" s="5">
        <v>0.1065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>
        <v>0.59760000000000002</v>
      </c>
      <c r="IY13" s="4">
        <v>0.62450000000000006</v>
      </c>
      <c r="IZ13" s="4">
        <v>0.20549999999999999</v>
      </c>
      <c r="JA13" s="4">
        <v>2.6599999999999999E-2</v>
      </c>
      <c r="JB13" s="4">
        <v>0.84750000000000003</v>
      </c>
      <c r="JC13" s="4">
        <v>0.37019999999999997</v>
      </c>
      <c r="JD13" s="4">
        <v>0.88060000000000005</v>
      </c>
      <c r="JE13" s="4">
        <v>0.1061</v>
      </c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0.59557857142857151</v>
      </c>
      <c r="JO13" s="4">
        <f t="shared" si="1"/>
        <v>0.61960000000000015</v>
      </c>
      <c r="JP13" s="4">
        <f t="shared" si="2"/>
        <v>0.20407500000000003</v>
      </c>
      <c r="JQ13" s="4">
        <f t="shared" si="3"/>
        <v>3.9603571428571439E-2</v>
      </c>
      <c r="JR13" s="4">
        <f t="shared" si="4"/>
        <v>0.86460000000000004</v>
      </c>
      <c r="JS13" s="4">
        <f t="shared" si="5"/>
        <v>0.47902222222222229</v>
      </c>
      <c r="JT13" s="4">
        <f t="shared" si="6"/>
        <v>0.89792499999999997</v>
      </c>
      <c r="JU13" s="4">
        <f t="shared" si="7"/>
        <v>0.20748928571428568</v>
      </c>
      <c r="JV13" s="1" t="e" cm="1">
        <f t="array" aca="1" ref="JV13" ca="1">CONCATENATE(INDIRECT(ADDRESS(1,MATCH(_xlfn.MINIFS(B13:JM13,metrics.rec,"MAE"),B13:JM13,0)+1)), ", ", INDIRECT(ADDRESS(2,MATCH(_xlfn.MINIFS(B13:JM13,metrics.rec,"MAE"),B13:JM13,0)+1)))</f>
        <v>#NAME?</v>
      </c>
      <c r="JW13" s="1" t="e" cm="1">
        <f t="array" aca="1" ref="JW13" ca="1">CONCATENATE(INDIRECT(ADDRESS(1,MATCH(_xlfn.MINIFS(B13:JM13,metrics.rec,"MSE"),B13:JM13,0)+1)), ", ", INDIRECT(ADDRESS(2,MATCH(_xlfn.MINIFS(B13:JM13,metrics.rec,"MSE"),B13:JM13,0)+1)))</f>
        <v>#NAME?</v>
      </c>
      <c r="JX13" s="1" t="e" cm="1">
        <f t="array" aca="1" ref="JX13" ca="1">CONCATENATE(INDIRECT(ADDRESS(1,MATCH(_xlfn.MAXIFS(B13:JM13,metrics.rec,"R"),B13:JM13,0)+1)), ", ", INDIRECT(ADDRESS(2,MATCH(_xlfn.MAXIFS(B13:JM13,metrics.rec,"R"),B13:JM13,0)+1)))</f>
        <v>#NAME?</v>
      </c>
      <c r="JY13" s="1" t="e" cm="1">
        <f t="array" aca="1" ref="JY13" ca="1">CONCATENATE(INDIRECT(ADDRESS(1,MATCH(_xlfn.MAXIFS(B13:JM13,metrics.rec,"Precision"),B13:JM13,0)+1)), ", ", INDIRECT(ADDRESS(2,MATCH(_xlfn.MAXIFS(B13:JM13,metrics.rec,"Precision"),B13:JM13,0)+1)))</f>
        <v>#NAME?</v>
      </c>
      <c r="JZ13" s="1" t="e" cm="1">
        <f t="array" aca="1" ref="JZ13" ca="1">CONCATENATE(INDIRECT(ADDRESS(1,MATCH(_xlfn.MAXIFS(B13:JM13,metrics.rec,"Recall"),B13:JM13,0)+1)), ", ", INDIRECT(ADDRESS(2,MATCH(_xlfn.MAXIFS(B13:JM13,metrics.rec,"Recall"),B13:JM13,0)+1)))</f>
        <v>#NAME?</v>
      </c>
      <c r="KA13" s="1" t="e" cm="1">
        <f t="array" aca="1" ref="KA13" ca="1">CONCATENATE(INDIRECT(ADDRESS(1,MATCH(_xlfn.MAXIFS(B13:JM13,metrics.rec,"Coverage"),B13:JM13,0)+1)), ", ", INDIRECT(ADDRESS(2,MATCH(_xlfn.MAXIFS(B13:JM13,metrics.rec,"Coverage"),B13:JM13,0)+1)))</f>
        <v>#NAME?</v>
      </c>
      <c r="KB13" s="1" t="e" cm="1">
        <f t="array" aca="1" ref="KB13" ca="1">CONCATENATE(INDIRECT(ADDRESS(1,MATCH(_xlfn.MAXIFS(B13:JM13,metrics.rec,"Recatio"),B13:JM13,0)+1)), ", ", INDIRECT(ADDRESS(2,MATCH(_xlfn.MAXIFS(B13:JM13,metrics.rec,"Recatio"),B13:JM13,0)+1)))</f>
        <v>#NAME?</v>
      </c>
      <c r="KC13" s="1" t="e" cm="1">
        <f t="array" aca="1" ref="KC13" ca="1">CONCATENATE(INDIRECT(ADDRESS(1,MATCH(_xlfn.MINIFS(B13:JM13,metrics.rec,"Time"),B13:JM13,0)+1)), ", ", INDIRECT(ADDRESS(2,MATCH(_xlfn.MINIFS(B13:JM13,metrics.rec,"Time"),B13:JM13,0)+1)))</f>
        <v>#NAME?</v>
      </c>
    </row>
    <row r="14" spans="1:291" x14ac:dyDescent="0.3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>
        <v>0.58689999999999998</v>
      </c>
      <c r="BW14" s="5">
        <v>0.59350000000000003</v>
      </c>
      <c r="BX14" s="5">
        <v>0.18509999999999999</v>
      </c>
      <c r="BY14" s="5">
        <v>1.6999999999999999E-3</v>
      </c>
      <c r="BZ14" s="5">
        <v>0.91910000000000003</v>
      </c>
      <c r="CA14" s="5">
        <v>0.76890000000000003</v>
      </c>
      <c r="CB14" s="5">
        <v>0.99039999999999995</v>
      </c>
      <c r="CC14" s="5">
        <v>0.59450000000000003</v>
      </c>
      <c r="CD14" s="4">
        <v>0.59950000000000003</v>
      </c>
      <c r="CE14" s="4">
        <v>0.62070000000000003</v>
      </c>
      <c r="CF14" s="4">
        <v>0.2077</v>
      </c>
      <c r="CG14" s="4">
        <v>4.4000000000000003E-3</v>
      </c>
      <c r="CH14" s="4">
        <v>0.9093</v>
      </c>
      <c r="CI14" s="4">
        <v>0.75139999999999996</v>
      </c>
      <c r="CJ14" s="4">
        <v>0.97299999999999998</v>
      </c>
      <c r="CK14" s="4">
        <v>0.31319999999999998</v>
      </c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>
        <v>0.6119</v>
      </c>
      <c r="CU14" s="4">
        <v>0.65369999999999995</v>
      </c>
      <c r="CV14" s="4">
        <v>0.19969999999999999</v>
      </c>
      <c r="CW14" s="4">
        <v>1.49E-2</v>
      </c>
      <c r="CX14" s="4">
        <v>0.8619</v>
      </c>
      <c r="CY14" s="4">
        <v>0.67879999999999996</v>
      </c>
      <c r="CZ14" s="4">
        <v>0.89319999999999999</v>
      </c>
      <c r="DA14" s="4">
        <v>0.1008</v>
      </c>
      <c r="DB14" s="5">
        <v>0.63780000000000003</v>
      </c>
      <c r="DC14" s="5">
        <v>0.72270000000000001</v>
      </c>
      <c r="DD14" s="5">
        <v>0.1759</v>
      </c>
      <c r="DE14" s="5">
        <v>4.1200000000000001E-2</v>
      </c>
      <c r="DF14" s="5">
        <v>0.79320000000000002</v>
      </c>
      <c r="DG14" s="5">
        <v>0.54469999999999996</v>
      </c>
      <c r="DH14" s="5">
        <v>0.71009999999999995</v>
      </c>
      <c r="DI14" s="5">
        <v>2.1399999999999999E-2</v>
      </c>
      <c r="DJ14" s="4">
        <v>0.58450000000000002</v>
      </c>
      <c r="DK14" s="4">
        <v>0.59040000000000004</v>
      </c>
      <c r="DL14" s="4">
        <v>0.17760000000000001</v>
      </c>
      <c r="DM14" s="4">
        <v>1.6999999999999999E-3</v>
      </c>
      <c r="DN14" s="4">
        <v>0.92079999999999995</v>
      </c>
      <c r="DO14" s="4">
        <v>0.77</v>
      </c>
      <c r="DP14" s="4">
        <v>0.99180000000000001</v>
      </c>
      <c r="DQ14" s="4">
        <v>0.49780000000000002</v>
      </c>
      <c r="DR14" s="5">
        <v>0.60040000000000004</v>
      </c>
      <c r="DS14" s="5">
        <v>0.62609999999999999</v>
      </c>
      <c r="DT14" s="5">
        <v>0.20799999999999999</v>
      </c>
      <c r="DU14" s="5">
        <v>4.4000000000000003E-3</v>
      </c>
      <c r="DV14" s="5">
        <v>0.90800000000000003</v>
      </c>
      <c r="DW14" s="5">
        <v>0.74970000000000003</v>
      </c>
      <c r="DX14" s="5">
        <v>0.97240000000000004</v>
      </c>
      <c r="DY14" s="5">
        <v>0.38279999999999997</v>
      </c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>
        <v>0.61029999999999995</v>
      </c>
      <c r="EI14" s="5">
        <v>0.65049999999999997</v>
      </c>
      <c r="EJ14" s="5">
        <v>0.2074</v>
      </c>
      <c r="EK14" s="5">
        <v>1.49E-2</v>
      </c>
      <c r="EL14" s="5">
        <v>0.86429999999999996</v>
      </c>
      <c r="EM14" s="5">
        <v>0.67910000000000004</v>
      </c>
      <c r="EN14" s="5">
        <v>0.89159999999999995</v>
      </c>
      <c r="EO14" s="5">
        <v>0.13300000000000001</v>
      </c>
      <c r="EP14" s="4">
        <v>0.63759999999999994</v>
      </c>
      <c r="EQ14" s="4">
        <v>0.71599999999999997</v>
      </c>
      <c r="ER14" s="4">
        <v>0.17119999999999999</v>
      </c>
      <c r="ES14" s="4">
        <v>4.0800000000000003E-2</v>
      </c>
      <c r="ET14" s="4">
        <v>0.79430000000000001</v>
      </c>
      <c r="EU14" s="4">
        <v>0.54369999999999996</v>
      </c>
      <c r="EV14" s="4">
        <v>0.71030000000000004</v>
      </c>
      <c r="EW14" s="4">
        <v>2.69E-2</v>
      </c>
      <c r="EX14" s="5">
        <v>0.5907</v>
      </c>
      <c r="EY14" s="5">
        <v>0.6008</v>
      </c>
      <c r="EZ14" s="5">
        <v>0.18079999999999999</v>
      </c>
      <c r="FA14" s="5">
        <v>1.6999999999999999E-3</v>
      </c>
      <c r="FB14" s="5">
        <v>0.91620000000000001</v>
      </c>
      <c r="FC14" s="5">
        <v>0.76900000000000002</v>
      </c>
      <c r="FD14" s="5">
        <v>0.99029999999999996</v>
      </c>
      <c r="FE14" s="5">
        <v>0.61980000000000002</v>
      </c>
      <c r="FF14" s="4">
        <v>0.60299999999999998</v>
      </c>
      <c r="FG14" s="4">
        <v>0.62819999999999998</v>
      </c>
      <c r="FH14" s="4">
        <v>0.20300000000000001</v>
      </c>
      <c r="FI14" s="4">
        <v>4.4000000000000003E-3</v>
      </c>
      <c r="FJ14" s="4">
        <v>0.90769999999999995</v>
      </c>
      <c r="FK14" s="4">
        <v>0.74890000000000001</v>
      </c>
      <c r="FL14" s="4">
        <v>0.97160000000000002</v>
      </c>
      <c r="FM14" s="4">
        <v>0.40389999999999998</v>
      </c>
      <c r="FN14" s="5">
        <v>0.60560000000000003</v>
      </c>
      <c r="FO14" s="5">
        <v>0.6361</v>
      </c>
      <c r="FP14" s="5">
        <v>0.21099999999999999</v>
      </c>
      <c r="FQ14" s="5">
        <v>8.0999999999999996E-3</v>
      </c>
      <c r="FR14" s="5">
        <v>0.89219999999999999</v>
      </c>
      <c r="FS14" s="5">
        <v>0.7248</v>
      </c>
      <c r="FT14" s="5">
        <v>0.94479999999999997</v>
      </c>
      <c r="FU14" s="5">
        <v>0.2626</v>
      </c>
      <c r="FV14" s="4">
        <v>0.61129999999999995</v>
      </c>
      <c r="FW14" s="4">
        <v>0.65249999999999997</v>
      </c>
      <c r="FX14" s="4">
        <v>0.2026</v>
      </c>
      <c r="FY14" s="4">
        <v>1.4800000000000001E-2</v>
      </c>
      <c r="FZ14" s="4">
        <v>0.86599999999999999</v>
      </c>
      <c r="GA14" s="4">
        <v>0.68049999999999999</v>
      </c>
      <c r="GB14" s="4">
        <v>0.89090000000000003</v>
      </c>
      <c r="GC14" s="4">
        <v>7.9000000000000001E-2</v>
      </c>
      <c r="GD14" s="5">
        <v>0.63660000000000005</v>
      </c>
      <c r="GE14" s="5">
        <v>0.71640000000000004</v>
      </c>
      <c r="GF14" s="5">
        <v>0.1716</v>
      </c>
      <c r="GG14" s="5">
        <v>4.1200000000000001E-2</v>
      </c>
      <c r="GH14" s="5">
        <v>0.7913</v>
      </c>
      <c r="GI14" s="5">
        <v>0.54259999999999997</v>
      </c>
      <c r="GJ14" s="5">
        <v>0.71279999999999999</v>
      </c>
      <c r="GK14" s="5">
        <v>2.5100000000000001E-2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>
        <v>0.61260000000000003</v>
      </c>
      <c r="HK14" s="5">
        <v>0.65549999999999997</v>
      </c>
      <c r="HL14" s="5">
        <v>0.20180000000000001</v>
      </c>
      <c r="HM14" s="5">
        <v>1.4800000000000001E-2</v>
      </c>
      <c r="HN14" s="5">
        <v>0.86450000000000005</v>
      </c>
      <c r="HO14" s="5">
        <v>0.67979999999999996</v>
      </c>
      <c r="HP14" s="5">
        <v>0.8911</v>
      </c>
      <c r="HQ14" s="5">
        <v>0.12189999999999999</v>
      </c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>
        <v>0.60509999999999997</v>
      </c>
      <c r="IQ14" s="5">
        <v>0.63590000000000002</v>
      </c>
      <c r="IR14" s="5">
        <v>0.2102</v>
      </c>
      <c r="IS14" s="5">
        <v>8.0999999999999996E-3</v>
      </c>
      <c r="IT14" s="5">
        <v>0.89259999999999995</v>
      </c>
      <c r="IU14" s="5">
        <v>0.72450000000000003</v>
      </c>
      <c r="IV14" s="5">
        <v>0.94499999999999995</v>
      </c>
      <c r="IW14" s="5">
        <v>0.1895</v>
      </c>
      <c r="IX14" s="4">
        <v>0.61170000000000002</v>
      </c>
      <c r="IY14" s="4">
        <v>0.65269999999999995</v>
      </c>
      <c r="IZ14" s="4">
        <v>0.20180000000000001</v>
      </c>
      <c r="JA14" s="4">
        <v>1.4800000000000001E-2</v>
      </c>
      <c r="JB14" s="4">
        <v>0.86460000000000004</v>
      </c>
      <c r="JC14" s="4">
        <v>0.6794</v>
      </c>
      <c r="JD14" s="4">
        <v>0.89200000000000002</v>
      </c>
      <c r="JE14" s="4">
        <v>0.14499999999999999</v>
      </c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0.60839642857142862</v>
      </c>
      <c r="JO14" s="4">
        <f t="shared" si="1"/>
        <v>0.64496071428571422</v>
      </c>
      <c r="JP14" s="4">
        <f t="shared" si="2"/>
        <v>0.19821428571428576</v>
      </c>
      <c r="JQ14" s="4">
        <f t="shared" si="3"/>
        <v>1.3135714285714284E-2</v>
      </c>
      <c r="JR14" s="4">
        <f t="shared" si="4"/>
        <v>0.87719642857142854</v>
      </c>
      <c r="JS14" s="4">
        <f t="shared" si="5"/>
        <v>0.69715357142857159</v>
      </c>
      <c r="JT14" s="4">
        <f t="shared" si="6"/>
        <v>0.90789285714285728</v>
      </c>
      <c r="JU14" s="4">
        <f t="shared" si="7"/>
        <v>0.30966785714285711</v>
      </c>
      <c r="JV14" s="1" t="e" cm="1">
        <f t="array" aca="1" ref="JV14" ca="1">CONCATENATE(INDIRECT(ADDRESS(1,MATCH(_xlfn.MINIFS(B14:JM14,metrics.rec,"MAE"),B14:JM14,0)+1)), ", ", INDIRECT(ADDRESS(2,MATCH(_xlfn.MINIFS(B14:JM14,metrics.rec,"MAE"),B14:JM14,0)+1)))</f>
        <v>#NAME?</v>
      </c>
      <c r="JW14" s="1" t="e" cm="1">
        <f t="array" aca="1" ref="JW14" ca="1">CONCATENATE(INDIRECT(ADDRESS(1,MATCH(_xlfn.MINIFS(B14:JM14,metrics.rec,"MSE"),B14:JM14,0)+1)), ", ", INDIRECT(ADDRESS(2,MATCH(_xlfn.MINIFS(B14:JM14,metrics.rec,"MSE"),B14:JM14,0)+1)))</f>
        <v>#NAME?</v>
      </c>
      <c r="JX14" s="1" t="e" cm="1">
        <f t="array" aca="1" ref="JX14" ca="1">CONCATENATE(INDIRECT(ADDRESS(1,MATCH(_xlfn.MAXIFS(B14:JM14,metrics.rec,"R"),B14:JM14,0)+1)), ", ", INDIRECT(ADDRESS(2,MATCH(_xlfn.MAXIFS(B14:JM14,metrics.rec,"R"),B14:JM14,0)+1)))</f>
        <v>#NAME?</v>
      </c>
      <c r="JY14" s="1" t="e" cm="1">
        <f t="array" aca="1" ref="JY14" ca="1">CONCATENATE(INDIRECT(ADDRESS(1,MATCH(_xlfn.MAXIFS(B14:JM14,metrics.rec,"Precision"),B14:JM14,0)+1)), ", ", INDIRECT(ADDRESS(2,MATCH(_xlfn.MAXIFS(B14:JM14,metrics.rec,"Precision"),B14:JM14,0)+1)))</f>
        <v>#NAME?</v>
      </c>
      <c r="JZ14" s="1" t="e" cm="1">
        <f t="array" aca="1" ref="JZ14" ca="1">CONCATENATE(INDIRECT(ADDRESS(1,MATCH(_xlfn.MAXIFS(B14:JM14,metrics.rec,"Recall"),B14:JM14,0)+1)), ", ", INDIRECT(ADDRESS(2,MATCH(_xlfn.MAXIFS(B14:JM14,metrics.rec,"Recall"),B14:JM14,0)+1)))</f>
        <v>#NAME?</v>
      </c>
      <c r="KA14" s="1" t="e" cm="1">
        <f t="array" aca="1" ref="KA14" ca="1">CONCATENATE(INDIRECT(ADDRESS(1,MATCH(_xlfn.MAXIFS(B14:JM14,metrics.rec,"Coverage"),B14:JM14,0)+1)), ", ", INDIRECT(ADDRESS(2,MATCH(_xlfn.MAXIFS(B14:JM14,metrics.rec,"Coverage"),B14:JM14,0)+1)))</f>
        <v>#NAME?</v>
      </c>
      <c r="KB14" s="1" t="e" cm="1">
        <f t="array" aca="1" ref="KB14" ca="1">CONCATENATE(INDIRECT(ADDRESS(1,MATCH(_xlfn.MAXIFS(B14:JM14,metrics.rec,"Recatio"),B14:JM14,0)+1)), ", ", INDIRECT(ADDRESS(2,MATCH(_xlfn.MAXIFS(B14:JM14,metrics.rec,"Recatio"),B14:JM14,0)+1)))</f>
        <v>#NAME?</v>
      </c>
      <c r="KC14" s="1" t="e" cm="1">
        <f t="array" aca="1" ref="KC14" ca="1">CONCATENATE(INDIRECT(ADDRESS(1,MATCH(_xlfn.MINIFS(B14:JM14,metrics.rec,"Time"),B14:JM14,0)+1)), ", ", INDIRECT(ADDRESS(2,MATCH(_xlfn.MINIFS(B14:JM14,metrics.rec,"Time"),B14:JM14,0)+1)))</f>
        <v>#NAME?</v>
      </c>
    </row>
    <row r="15" spans="1:291" x14ac:dyDescent="0.3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>
        <v>0.83460000000000001</v>
      </c>
      <c r="BW15" s="5">
        <v>1.1235999999999999</v>
      </c>
      <c r="BX15" s="5">
        <v>0.1804</v>
      </c>
      <c r="BY15" s="5">
        <v>1.6999999999999999E-3</v>
      </c>
      <c r="BZ15" s="5">
        <v>0.89739999999999998</v>
      </c>
      <c r="CA15" s="5">
        <v>0.75529999999999997</v>
      </c>
      <c r="CB15" s="5">
        <v>0.99039999999999995</v>
      </c>
      <c r="CC15" s="5">
        <v>0.36459999999999998</v>
      </c>
      <c r="CD15" s="4">
        <v>0.86380000000000001</v>
      </c>
      <c r="CE15" s="4">
        <v>1.2128000000000001</v>
      </c>
      <c r="CF15" s="4">
        <v>0.2069</v>
      </c>
      <c r="CG15" s="4">
        <v>4.3E-3</v>
      </c>
      <c r="CH15" s="4">
        <v>0.89380000000000004</v>
      </c>
      <c r="CI15" s="4">
        <v>0.74270000000000003</v>
      </c>
      <c r="CJ15" s="4">
        <v>0.97299999999999998</v>
      </c>
      <c r="CK15" s="4">
        <v>0.21659999999999999</v>
      </c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>
        <v>0.87339999999999995</v>
      </c>
      <c r="CU15" s="4">
        <v>1.2463</v>
      </c>
      <c r="CV15" s="4">
        <v>0.1981</v>
      </c>
      <c r="CW15" s="4">
        <v>1.47E-2</v>
      </c>
      <c r="CX15" s="4">
        <v>0.84760000000000002</v>
      </c>
      <c r="CY15" s="4">
        <v>0.67490000000000006</v>
      </c>
      <c r="CZ15" s="4">
        <v>0.89319999999999999</v>
      </c>
      <c r="DA15" s="4">
        <v>8.2400000000000001E-2</v>
      </c>
      <c r="DB15" s="5">
        <v>0.88270000000000004</v>
      </c>
      <c r="DC15" s="5">
        <v>1.2846</v>
      </c>
      <c r="DD15" s="5">
        <v>0.17</v>
      </c>
      <c r="DE15" s="5">
        <v>4.0300000000000002E-2</v>
      </c>
      <c r="DF15" s="5">
        <v>0.77129999999999999</v>
      </c>
      <c r="DG15" s="5">
        <v>0.54100000000000004</v>
      </c>
      <c r="DH15" s="5">
        <v>0.71009999999999995</v>
      </c>
      <c r="DI15" s="5">
        <v>1.7999999999999999E-2</v>
      </c>
      <c r="DJ15" s="4">
        <v>0.84060000000000001</v>
      </c>
      <c r="DK15" s="4">
        <v>1.1443000000000001</v>
      </c>
      <c r="DL15" s="4">
        <v>0.17749999999999999</v>
      </c>
      <c r="DM15" s="4">
        <v>1.6999999999999999E-3</v>
      </c>
      <c r="DN15" s="4">
        <v>0.90210000000000001</v>
      </c>
      <c r="DO15" s="4">
        <v>0.75739999999999996</v>
      </c>
      <c r="DP15" s="4">
        <v>0.99180000000000001</v>
      </c>
      <c r="DQ15" s="4">
        <v>0.35189999999999999</v>
      </c>
      <c r="DR15" s="5">
        <v>0.8639</v>
      </c>
      <c r="DS15" s="5">
        <v>1.2182999999999999</v>
      </c>
      <c r="DT15" s="5">
        <v>0.20599999999999999</v>
      </c>
      <c r="DU15" s="5">
        <v>4.3E-3</v>
      </c>
      <c r="DV15" s="5">
        <v>0.89259999999999995</v>
      </c>
      <c r="DW15" s="5">
        <v>0.73980000000000001</v>
      </c>
      <c r="DX15" s="5">
        <v>0.97240000000000004</v>
      </c>
      <c r="DY15" s="5">
        <v>0.28160000000000002</v>
      </c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>
        <v>0.87209999999999999</v>
      </c>
      <c r="EI15" s="5">
        <v>1.2431000000000001</v>
      </c>
      <c r="EJ15" s="5">
        <v>0.2041</v>
      </c>
      <c r="EK15" s="5">
        <v>1.47E-2</v>
      </c>
      <c r="EL15" s="5">
        <v>0.84819999999999995</v>
      </c>
      <c r="EM15" s="5">
        <v>0.67410000000000003</v>
      </c>
      <c r="EN15" s="5">
        <v>0.89149999999999996</v>
      </c>
      <c r="EO15" s="5">
        <v>0.1012</v>
      </c>
      <c r="EP15" s="4">
        <v>0.88260000000000005</v>
      </c>
      <c r="EQ15" s="4">
        <v>1.2831999999999999</v>
      </c>
      <c r="ER15" s="4">
        <v>0.17130000000000001</v>
      </c>
      <c r="ES15" s="4">
        <v>3.9899999999999998E-2</v>
      </c>
      <c r="ET15" s="4">
        <v>0.76990000000000003</v>
      </c>
      <c r="EU15" s="4">
        <v>0.53900000000000003</v>
      </c>
      <c r="EV15" s="4">
        <v>0.71020000000000005</v>
      </c>
      <c r="EW15" s="4">
        <v>2.2700000000000001E-2</v>
      </c>
      <c r="EX15" s="5">
        <v>0.84360000000000002</v>
      </c>
      <c r="EY15" s="5">
        <v>1.1588000000000001</v>
      </c>
      <c r="EZ15" s="5">
        <v>0.17730000000000001</v>
      </c>
      <c r="FA15" s="5">
        <v>1.6999999999999999E-3</v>
      </c>
      <c r="FB15" s="5">
        <v>0.89980000000000004</v>
      </c>
      <c r="FC15" s="5">
        <v>0.75660000000000005</v>
      </c>
      <c r="FD15" s="5">
        <v>0.99029999999999996</v>
      </c>
      <c r="FE15" s="5">
        <v>0.36270000000000002</v>
      </c>
      <c r="FF15" s="4">
        <v>0.86729999999999996</v>
      </c>
      <c r="FG15" s="4">
        <v>1.2266999999999999</v>
      </c>
      <c r="FH15" s="4">
        <v>0.19900000000000001</v>
      </c>
      <c r="FI15" s="4">
        <v>4.3E-3</v>
      </c>
      <c r="FJ15" s="4">
        <v>0.89219999999999999</v>
      </c>
      <c r="FK15" s="4">
        <v>0.74</v>
      </c>
      <c r="FL15" s="4">
        <v>0.97160000000000002</v>
      </c>
      <c r="FM15" s="4">
        <v>0.29260000000000003</v>
      </c>
      <c r="FN15" s="5">
        <v>0.86929999999999996</v>
      </c>
      <c r="FO15" s="5">
        <v>1.2322</v>
      </c>
      <c r="FP15" s="5">
        <v>0.20830000000000001</v>
      </c>
      <c r="FQ15" s="5">
        <v>8.0999999999999996E-3</v>
      </c>
      <c r="FR15" s="5">
        <v>0.87770000000000004</v>
      </c>
      <c r="FS15" s="5">
        <v>0.71619999999999995</v>
      </c>
      <c r="FT15" s="5">
        <v>0.94479999999999997</v>
      </c>
      <c r="FU15" s="5">
        <v>0.2117</v>
      </c>
      <c r="FV15" s="4">
        <v>0.872</v>
      </c>
      <c r="FW15" s="4">
        <v>1.2447999999999999</v>
      </c>
      <c r="FX15" s="4">
        <v>0.19850000000000001</v>
      </c>
      <c r="FY15" s="4">
        <v>1.47E-2</v>
      </c>
      <c r="FZ15" s="4">
        <v>0.85009999999999997</v>
      </c>
      <c r="GA15" s="4">
        <v>0.67549999999999999</v>
      </c>
      <c r="GB15" s="4">
        <v>0.89080000000000004</v>
      </c>
      <c r="GC15" s="4">
        <v>6.4100000000000004E-2</v>
      </c>
      <c r="GD15" s="5">
        <v>0.8841</v>
      </c>
      <c r="GE15" s="5">
        <v>1.2873000000000001</v>
      </c>
      <c r="GF15" s="5">
        <v>0.17269999999999999</v>
      </c>
      <c r="GG15" s="5">
        <v>4.0399999999999998E-2</v>
      </c>
      <c r="GH15" s="5">
        <v>0.76939999999999997</v>
      </c>
      <c r="GI15" s="5">
        <v>0.53900000000000003</v>
      </c>
      <c r="GJ15" s="5">
        <v>0.7127</v>
      </c>
      <c r="GK15" s="5">
        <v>2.12E-2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>
        <v>0.873</v>
      </c>
      <c r="HK15" s="5">
        <v>1.2461</v>
      </c>
      <c r="HL15" s="5">
        <v>0.19750000000000001</v>
      </c>
      <c r="HM15" s="5">
        <v>1.47E-2</v>
      </c>
      <c r="HN15" s="5">
        <v>0.85040000000000004</v>
      </c>
      <c r="HO15" s="5">
        <v>0.67530000000000001</v>
      </c>
      <c r="HP15" s="5">
        <v>0.89100000000000001</v>
      </c>
      <c r="HQ15" s="5">
        <v>9.8400000000000001E-2</v>
      </c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>
        <v>0.87009999999999998</v>
      </c>
      <c r="IQ15" s="5">
        <v>1.2362</v>
      </c>
      <c r="IR15" s="5">
        <v>0.20549999999999999</v>
      </c>
      <c r="IS15" s="5">
        <v>8.0000000000000002E-3</v>
      </c>
      <c r="IT15" s="5">
        <v>0.87739999999999996</v>
      </c>
      <c r="IU15" s="5">
        <v>0.71699999999999997</v>
      </c>
      <c r="IV15" s="5">
        <v>0.94499999999999995</v>
      </c>
      <c r="IW15" s="5">
        <v>0.1426</v>
      </c>
      <c r="IX15" s="4">
        <v>0.87329999999999997</v>
      </c>
      <c r="IY15" s="4">
        <v>1.2464</v>
      </c>
      <c r="IZ15" s="4">
        <v>0.19889999999999999</v>
      </c>
      <c r="JA15" s="4">
        <v>1.47E-2</v>
      </c>
      <c r="JB15" s="4">
        <v>0.85019999999999996</v>
      </c>
      <c r="JC15" s="4">
        <v>0.67449999999999999</v>
      </c>
      <c r="JD15" s="4">
        <v>0.89190000000000003</v>
      </c>
      <c r="JE15" s="4">
        <v>0.11459999999999999</v>
      </c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0.86747142857142845</v>
      </c>
      <c r="JO15" s="4">
        <f t="shared" si="1"/>
        <v>1.2284107142857139</v>
      </c>
      <c r="JP15" s="4">
        <f t="shared" si="2"/>
        <v>0.19519642857142855</v>
      </c>
      <c r="JQ15" s="4">
        <f t="shared" si="3"/>
        <v>1.2942857142857143E-2</v>
      </c>
      <c r="JR15" s="4">
        <f t="shared" si="4"/>
        <v>0.86033928571428586</v>
      </c>
      <c r="JS15" s="4">
        <f t="shared" si="5"/>
        <v>0.6896821428571428</v>
      </c>
      <c r="JT15" s="4">
        <f t="shared" si="6"/>
        <v>0.90786428571428579</v>
      </c>
      <c r="JU15" s="4">
        <f t="shared" si="7"/>
        <v>0.2211464285714286</v>
      </c>
      <c r="JV15" s="1" t="e" cm="1">
        <f t="array" aca="1" ref="JV15" ca="1">CONCATENATE(INDIRECT(ADDRESS(1,MATCH(_xlfn.MINIFS(B15:JM15,metrics.rec,"MAE"),B15:JM15,0)+1)), ", ", INDIRECT(ADDRESS(2,MATCH(_xlfn.MINIFS(B15:JM15,metrics.rec,"MAE"),B15:JM15,0)+1)))</f>
        <v>#NAME?</v>
      </c>
      <c r="JW15" s="1" t="e" cm="1">
        <f t="array" aca="1" ref="JW15" ca="1">CONCATENATE(INDIRECT(ADDRESS(1,MATCH(_xlfn.MINIFS(B15:JM15,metrics.rec,"MSE"),B15:JM15,0)+1)), ", ", INDIRECT(ADDRESS(2,MATCH(_xlfn.MINIFS(B15:JM15,metrics.rec,"MSE"),B15:JM15,0)+1)))</f>
        <v>#NAME?</v>
      </c>
      <c r="JX15" s="1" t="e" cm="1">
        <f t="array" aca="1" ref="JX15" ca="1">CONCATENATE(INDIRECT(ADDRESS(1,MATCH(_xlfn.MAXIFS(B15:JM15,metrics.rec,"R"),B15:JM15,0)+1)), ", ", INDIRECT(ADDRESS(2,MATCH(_xlfn.MAXIFS(B15:JM15,metrics.rec,"R"),B15:JM15,0)+1)))</f>
        <v>#NAME?</v>
      </c>
      <c r="JY15" s="1" t="e" cm="1">
        <f t="array" aca="1" ref="JY15" ca="1">CONCATENATE(INDIRECT(ADDRESS(1,MATCH(_xlfn.MAXIFS(B15:JM15,metrics.rec,"Precision"),B15:JM15,0)+1)), ", ", INDIRECT(ADDRESS(2,MATCH(_xlfn.MAXIFS(B15:JM15,metrics.rec,"Precision"),B15:JM15,0)+1)))</f>
        <v>#NAME?</v>
      </c>
      <c r="JZ15" s="1" t="e" cm="1">
        <f t="array" aca="1" ref="JZ15" ca="1">CONCATENATE(INDIRECT(ADDRESS(1,MATCH(_xlfn.MAXIFS(B15:JM15,metrics.rec,"Recall"),B15:JM15,0)+1)), ", ", INDIRECT(ADDRESS(2,MATCH(_xlfn.MAXIFS(B15:JM15,metrics.rec,"Recall"),B15:JM15,0)+1)))</f>
        <v>#NAME?</v>
      </c>
      <c r="KA15" s="1" t="e" cm="1">
        <f t="array" aca="1" ref="KA15" ca="1">CONCATENATE(INDIRECT(ADDRESS(1,MATCH(_xlfn.MAXIFS(B15:JM15,metrics.rec,"Coverage"),B15:JM15,0)+1)), ", ", INDIRECT(ADDRESS(2,MATCH(_xlfn.MAXIFS(B15:JM15,metrics.rec,"Coverage"),B15:JM15,0)+1)))</f>
        <v>#NAME?</v>
      </c>
      <c r="KB15" s="1" t="e" cm="1">
        <f t="array" aca="1" ref="KB15" ca="1">CONCATENATE(INDIRECT(ADDRESS(1,MATCH(_xlfn.MAXIFS(B15:JM15,metrics.rec,"Recatio"),B15:JM15,0)+1)), ", ", INDIRECT(ADDRESS(2,MATCH(_xlfn.MAXIFS(B15:JM15,metrics.rec,"Recatio"),B15:JM15,0)+1)))</f>
        <v>#NAME?</v>
      </c>
      <c r="KC15" s="1" t="e" cm="1">
        <f t="array" aca="1" ref="KC15" ca="1">CONCATENATE(INDIRECT(ADDRESS(1,MATCH(_xlfn.MINIFS(B15:JM15,metrics.rec,"Time"),B15:JM15,0)+1)), ", ", INDIRECT(ADDRESS(2,MATCH(_xlfn.MINIFS(B15:JM15,metrics.rec,"Time"),B15:JM15,0)+1)))</f>
        <v>#NAME?</v>
      </c>
    </row>
    <row r="16" spans="1:291" x14ac:dyDescent="0.3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>
        <v>0.57769999999999999</v>
      </c>
      <c r="BW16" s="5">
        <v>0.57899999999999996</v>
      </c>
      <c r="BX16" s="5">
        <v>0.18640000000000001</v>
      </c>
      <c r="BY16" s="5">
        <v>1.8E-3</v>
      </c>
      <c r="BZ16" s="5">
        <v>0.92669999999999997</v>
      </c>
      <c r="CA16" s="5">
        <v>0.72370000000000001</v>
      </c>
      <c r="CB16" s="5">
        <v>0.98939999999999995</v>
      </c>
      <c r="CC16" s="5">
        <v>0.34370000000000001</v>
      </c>
      <c r="CD16" s="4">
        <v>0.58979999999999999</v>
      </c>
      <c r="CE16" s="4">
        <v>0.60409999999999997</v>
      </c>
      <c r="CF16" s="4">
        <v>0.20100000000000001</v>
      </c>
      <c r="CG16" s="4">
        <v>5.0000000000000001E-3</v>
      </c>
      <c r="CH16" s="4">
        <v>0.91400000000000003</v>
      </c>
      <c r="CI16" s="4">
        <v>0.6583</v>
      </c>
      <c r="CJ16" s="4">
        <v>0.97040000000000004</v>
      </c>
      <c r="CK16" s="4">
        <v>0.2046</v>
      </c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>
        <v>0.59850000000000003</v>
      </c>
      <c r="CU16" s="4">
        <v>0.62619999999999998</v>
      </c>
      <c r="CV16" s="4">
        <v>0.1978</v>
      </c>
      <c r="CW16" s="4">
        <v>2.69E-2</v>
      </c>
      <c r="CX16" s="4">
        <v>0.84809999999999997</v>
      </c>
      <c r="CY16" s="4">
        <v>0.36919999999999997</v>
      </c>
      <c r="CZ16" s="4">
        <v>0.88180000000000003</v>
      </c>
      <c r="DA16" s="4">
        <v>8.5000000000000006E-2</v>
      </c>
      <c r="DB16" s="5">
        <v>0.62039999999999995</v>
      </c>
      <c r="DC16" s="5">
        <v>0.67959999999999998</v>
      </c>
      <c r="DD16" s="5">
        <v>0.16339999999999999</v>
      </c>
      <c r="DE16" s="5">
        <v>0.1991</v>
      </c>
      <c r="DF16" s="5">
        <v>0.74370000000000003</v>
      </c>
      <c r="DG16" s="5">
        <v>0.10349999999999999</v>
      </c>
      <c r="DH16" s="5">
        <v>0.67959999999999998</v>
      </c>
      <c r="DI16" s="5">
        <v>1.61E-2</v>
      </c>
      <c r="DJ16" s="4">
        <v>0.57630000000000003</v>
      </c>
      <c r="DK16" s="4">
        <v>0.57630000000000003</v>
      </c>
      <c r="DL16" s="4">
        <v>0.1794</v>
      </c>
      <c r="DM16" s="4">
        <v>1.8E-3</v>
      </c>
      <c r="DN16" s="4">
        <v>0.92530000000000001</v>
      </c>
      <c r="DO16" s="4">
        <v>0.72540000000000004</v>
      </c>
      <c r="DP16" s="4">
        <v>0.99109999999999998</v>
      </c>
      <c r="DQ16" s="4">
        <v>0.28720000000000001</v>
      </c>
      <c r="DR16" s="5">
        <v>0.59109999999999996</v>
      </c>
      <c r="DS16" s="5">
        <v>0.6109</v>
      </c>
      <c r="DT16" s="5">
        <v>0.20610000000000001</v>
      </c>
      <c r="DU16" s="5">
        <v>5.0000000000000001E-3</v>
      </c>
      <c r="DV16" s="5">
        <v>0.91249999999999998</v>
      </c>
      <c r="DW16" s="5">
        <v>0.65680000000000005</v>
      </c>
      <c r="DX16" s="5">
        <v>0.96899999999999997</v>
      </c>
      <c r="DY16" s="5">
        <v>0.29780000000000001</v>
      </c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>
        <v>0.59770000000000001</v>
      </c>
      <c r="EI16" s="5">
        <v>0.62470000000000003</v>
      </c>
      <c r="EJ16" s="5">
        <v>0.20039999999999999</v>
      </c>
      <c r="EK16" s="5">
        <v>2.6800000000000001E-2</v>
      </c>
      <c r="EL16" s="5">
        <v>0.84919999999999995</v>
      </c>
      <c r="EM16" s="5">
        <v>0.36980000000000002</v>
      </c>
      <c r="EN16" s="5">
        <v>0.88029999999999997</v>
      </c>
      <c r="EO16" s="5">
        <v>8.6999999999999994E-2</v>
      </c>
      <c r="EP16" s="4">
        <v>0.622</v>
      </c>
      <c r="EQ16" s="4">
        <v>0.67820000000000003</v>
      </c>
      <c r="ER16" s="4">
        <v>0.1636</v>
      </c>
      <c r="ES16" s="4">
        <v>0.193</v>
      </c>
      <c r="ET16" s="4">
        <v>0.74590000000000001</v>
      </c>
      <c r="EU16" s="4">
        <v>0.10580000000000001</v>
      </c>
      <c r="EV16" s="4">
        <v>0.67959999999999998</v>
      </c>
      <c r="EW16" s="4">
        <v>2.06E-2</v>
      </c>
      <c r="EX16" s="5">
        <v>0.58120000000000005</v>
      </c>
      <c r="EY16" s="5">
        <v>0.58530000000000004</v>
      </c>
      <c r="EZ16" s="5">
        <v>0.1777</v>
      </c>
      <c r="FA16" s="5">
        <v>1.8E-3</v>
      </c>
      <c r="FB16" s="5">
        <v>0.92190000000000005</v>
      </c>
      <c r="FC16" s="5">
        <v>0.72360000000000002</v>
      </c>
      <c r="FD16" s="5">
        <v>0.98929999999999996</v>
      </c>
      <c r="FE16" s="5">
        <v>0.33839999999999998</v>
      </c>
      <c r="FF16" s="4">
        <v>0.59319999999999995</v>
      </c>
      <c r="FG16" s="4">
        <v>0.61180000000000001</v>
      </c>
      <c r="FH16" s="4">
        <v>0.20250000000000001</v>
      </c>
      <c r="FI16" s="4">
        <v>5.0000000000000001E-3</v>
      </c>
      <c r="FJ16" s="4">
        <v>0.91210000000000002</v>
      </c>
      <c r="FK16" s="4">
        <v>0.65659999999999996</v>
      </c>
      <c r="FL16" s="4">
        <v>0.96819999999999995</v>
      </c>
      <c r="FM16" s="4">
        <v>0.28399999999999997</v>
      </c>
      <c r="FN16" s="5">
        <v>0.59509999999999996</v>
      </c>
      <c r="FO16" s="5">
        <v>0.6179</v>
      </c>
      <c r="FP16" s="5">
        <v>0.2094</v>
      </c>
      <c r="FQ16" s="5">
        <v>1.06E-2</v>
      </c>
      <c r="FR16" s="5">
        <v>0.89290000000000003</v>
      </c>
      <c r="FS16" s="5">
        <v>0.55630000000000002</v>
      </c>
      <c r="FT16" s="5">
        <v>0.93940000000000001</v>
      </c>
      <c r="FU16" s="5">
        <v>0.2019</v>
      </c>
      <c r="FV16" s="4">
        <v>0.59789999999999999</v>
      </c>
      <c r="FW16" s="4">
        <v>0.62639999999999996</v>
      </c>
      <c r="FX16" s="4">
        <v>0.2011</v>
      </c>
      <c r="FY16" s="4">
        <v>2.6700000000000002E-2</v>
      </c>
      <c r="FZ16" s="4">
        <v>0.85050000000000003</v>
      </c>
      <c r="GA16" s="4">
        <v>0.37030000000000002</v>
      </c>
      <c r="GB16" s="4">
        <v>0.87949999999999995</v>
      </c>
      <c r="GC16" s="4">
        <v>6.0199999999999997E-2</v>
      </c>
      <c r="GD16" s="5">
        <v>0.61950000000000005</v>
      </c>
      <c r="GE16" s="5">
        <v>0.67400000000000004</v>
      </c>
      <c r="GF16" s="5">
        <v>0.1663</v>
      </c>
      <c r="GG16" s="5">
        <v>0.19320000000000001</v>
      </c>
      <c r="GH16" s="5">
        <v>0.74380000000000002</v>
      </c>
      <c r="GI16" s="5">
        <v>0.1062</v>
      </c>
      <c r="GJ16" s="5">
        <v>0.67979999999999996</v>
      </c>
      <c r="GK16" s="5">
        <v>1.9900000000000001E-2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>
        <v>0.59889999999999999</v>
      </c>
      <c r="HK16" s="5">
        <v>0.62770000000000004</v>
      </c>
      <c r="HL16" s="5">
        <v>0.19919999999999999</v>
      </c>
      <c r="HM16" s="5">
        <v>2.6499999999999999E-2</v>
      </c>
      <c r="HN16" s="5">
        <v>0.85040000000000004</v>
      </c>
      <c r="HO16" s="5">
        <v>0.37380000000000002</v>
      </c>
      <c r="HP16" s="5">
        <v>0.88</v>
      </c>
      <c r="HQ16" s="5">
        <v>0.1123</v>
      </c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>
        <v>0.59430000000000005</v>
      </c>
      <c r="IQ16" s="5">
        <v>0.61680000000000001</v>
      </c>
      <c r="IR16" s="5">
        <v>0.20810000000000001</v>
      </c>
      <c r="IS16" s="5">
        <v>1.0500000000000001E-2</v>
      </c>
      <c r="IT16" s="5">
        <v>0.89259999999999995</v>
      </c>
      <c r="IU16" s="5">
        <v>0.55630000000000002</v>
      </c>
      <c r="IV16" s="5">
        <v>0.93899999999999995</v>
      </c>
      <c r="IW16" s="5">
        <v>0.122</v>
      </c>
      <c r="IX16" s="4">
        <v>0.59840000000000004</v>
      </c>
      <c r="IY16" s="4">
        <v>0.62619999999999998</v>
      </c>
      <c r="IZ16" s="4">
        <v>0.1986</v>
      </c>
      <c r="JA16" s="4">
        <v>2.6599999999999999E-2</v>
      </c>
      <c r="JB16" s="4">
        <v>0.84989999999999999</v>
      </c>
      <c r="JC16" s="4">
        <v>0.37109999999999999</v>
      </c>
      <c r="JD16" s="4">
        <v>0.88060000000000005</v>
      </c>
      <c r="JE16" s="4">
        <v>0.1258</v>
      </c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0.59662500000000018</v>
      </c>
      <c r="JO16" s="4">
        <f t="shared" si="1"/>
        <v>0.62157857142857165</v>
      </c>
      <c r="JP16" s="4">
        <f t="shared" si="2"/>
        <v>0.19557500000000003</v>
      </c>
      <c r="JQ16" s="4">
        <f t="shared" si="3"/>
        <v>3.9739285714285713E-2</v>
      </c>
      <c r="JR16" s="4">
        <f t="shared" si="4"/>
        <v>0.86796071428571442</v>
      </c>
      <c r="JS16" s="4">
        <f t="shared" si="5"/>
        <v>0.48301428571428573</v>
      </c>
      <c r="JT16" s="4">
        <f t="shared" si="6"/>
        <v>0.89791071428571423</v>
      </c>
      <c r="JU16" s="4">
        <f t="shared" si="7"/>
        <v>0.20567142857142856</v>
      </c>
      <c r="JV16" s="1" t="e" cm="1">
        <f t="array" aca="1" ref="JV16" ca="1">CONCATENATE(INDIRECT(ADDRESS(1,MATCH(_xlfn.MINIFS(B16:JM16,metrics.rec,"MAE"),B16:JM16,0)+1)), ", ", INDIRECT(ADDRESS(2,MATCH(_xlfn.MINIFS(B16:JM16,metrics.rec,"MAE"),B16:JM16,0)+1)))</f>
        <v>#NAME?</v>
      </c>
      <c r="JW16" s="1" t="e" cm="1">
        <f t="array" aca="1" ref="JW16" ca="1">CONCATENATE(INDIRECT(ADDRESS(1,MATCH(_xlfn.MINIFS(B16:JM16,metrics.rec,"MSE"),B16:JM16,0)+1)), ", ", INDIRECT(ADDRESS(2,MATCH(_xlfn.MINIFS(B16:JM16,metrics.rec,"MSE"),B16:JM16,0)+1)))</f>
        <v>#NAME?</v>
      </c>
      <c r="JX16" s="1" t="e" cm="1">
        <f t="array" aca="1" ref="JX16" ca="1">CONCATENATE(INDIRECT(ADDRESS(1,MATCH(_xlfn.MAXIFS(B16:JM16,metrics.rec,"R"),B16:JM16,0)+1)), ", ", INDIRECT(ADDRESS(2,MATCH(_xlfn.MAXIFS(B16:JM16,metrics.rec,"R"),B16:JM16,0)+1)))</f>
        <v>#NAME?</v>
      </c>
      <c r="JY16" s="1" t="e" cm="1">
        <f t="array" aca="1" ref="JY16" ca="1">CONCATENATE(INDIRECT(ADDRESS(1,MATCH(_xlfn.MAXIFS(B16:JM16,metrics.rec,"Precision"),B16:JM16,0)+1)), ", ", INDIRECT(ADDRESS(2,MATCH(_xlfn.MAXIFS(B16:JM16,metrics.rec,"Precision"),B16:JM16,0)+1)))</f>
        <v>#NAME?</v>
      </c>
      <c r="JZ16" s="1" t="e" cm="1">
        <f t="array" aca="1" ref="JZ16" ca="1">CONCATENATE(INDIRECT(ADDRESS(1,MATCH(_xlfn.MAXIFS(B16:JM16,metrics.rec,"Recall"),B16:JM16,0)+1)), ", ", INDIRECT(ADDRESS(2,MATCH(_xlfn.MAXIFS(B16:JM16,metrics.rec,"Recall"),B16:JM16,0)+1)))</f>
        <v>#NAME?</v>
      </c>
      <c r="KA16" s="1" t="e" cm="1">
        <f t="array" aca="1" ref="KA16" ca="1">CONCATENATE(INDIRECT(ADDRESS(1,MATCH(_xlfn.MAXIFS(B16:JM16,metrics.rec,"Coverage"),B16:JM16,0)+1)), ", ", INDIRECT(ADDRESS(2,MATCH(_xlfn.MAXIFS(B16:JM16,metrics.rec,"Coverage"),B16:JM16,0)+1)))</f>
        <v>#NAME?</v>
      </c>
      <c r="KB16" s="1" t="e" cm="1">
        <f t="array" aca="1" ref="KB16" ca="1">CONCATENATE(INDIRECT(ADDRESS(1,MATCH(_xlfn.MAXIFS(B16:JM16,metrics.rec,"Recatio"),B16:JM16,0)+1)), ", ", INDIRECT(ADDRESS(2,MATCH(_xlfn.MAXIFS(B16:JM16,metrics.rec,"Recatio"),B16:JM16,0)+1)))</f>
        <v>#NAME?</v>
      </c>
      <c r="KC16" s="1" t="e" cm="1">
        <f t="array" aca="1" ref="KC16" ca="1">CONCATENATE(INDIRECT(ADDRESS(1,MATCH(_xlfn.MINIFS(B16:JM16,metrics.rec,"Time"),B16:JM16,0)+1)), ", ", INDIRECT(ADDRESS(2,MATCH(_xlfn.MINIFS(B16:JM16,metrics.rec,"Time"),B16:JM16,0)+1)))</f>
        <v>#NAME?</v>
      </c>
    </row>
    <row r="17" spans="1:289" x14ac:dyDescent="0.3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>
        <v>0.57299999999999995</v>
      </c>
      <c r="BW17" s="5">
        <v>0.5726</v>
      </c>
      <c r="BX17" s="5">
        <v>0.19900000000000001</v>
      </c>
      <c r="BY17" s="5">
        <v>1.6999999999999999E-3</v>
      </c>
      <c r="BZ17" s="5">
        <v>0.92559999999999998</v>
      </c>
      <c r="CA17" s="5">
        <v>0.77749999999999997</v>
      </c>
      <c r="CB17" s="5">
        <v>0.99039999999999995</v>
      </c>
      <c r="CC17" s="5">
        <v>0.40799999999999997</v>
      </c>
      <c r="CD17" s="4">
        <v>0.58579999999999999</v>
      </c>
      <c r="CE17" s="4">
        <v>0.59919999999999995</v>
      </c>
      <c r="CF17" s="4">
        <v>0.2152</v>
      </c>
      <c r="CG17" s="4">
        <v>4.4000000000000003E-3</v>
      </c>
      <c r="CH17" s="4">
        <v>0.91490000000000005</v>
      </c>
      <c r="CI17" s="4">
        <v>0.75719999999999998</v>
      </c>
      <c r="CJ17" s="4">
        <v>0.97299999999999998</v>
      </c>
      <c r="CK17" s="4">
        <v>0.2349</v>
      </c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>
        <v>0.60199999999999998</v>
      </c>
      <c r="CU17" s="4">
        <v>0.63959999999999995</v>
      </c>
      <c r="CV17" s="4">
        <v>0.20080000000000001</v>
      </c>
      <c r="CW17" s="4">
        <v>1.4800000000000001E-2</v>
      </c>
      <c r="CX17" s="4">
        <v>0.86809999999999998</v>
      </c>
      <c r="CY17" s="4">
        <v>0.68620000000000003</v>
      </c>
      <c r="CZ17" s="4">
        <v>0.89319999999999999</v>
      </c>
      <c r="DA17" s="4">
        <v>8.8099999999999998E-2</v>
      </c>
      <c r="DB17" s="5">
        <v>0.63390000000000002</v>
      </c>
      <c r="DC17" s="5">
        <v>0.72009999999999996</v>
      </c>
      <c r="DD17" s="5">
        <v>0.15959999999999999</v>
      </c>
      <c r="DE17" s="5">
        <v>4.02E-2</v>
      </c>
      <c r="DF17" s="5">
        <v>0.79820000000000002</v>
      </c>
      <c r="DG17" s="5">
        <v>0.56189999999999996</v>
      </c>
      <c r="DH17" s="5">
        <v>0.71009999999999995</v>
      </c>
      <c r="DI17" s="5">
        <v>1.9E-2</v>
      </c>
      <c r="DJ17" s="4">
        <v>0.57089999999999996</v>
      </c>
      <c r="DK17" s="4">
        <v>0.5675</v>
      </c>
      <c r="DL17" s="4">
        <v>0.19600000000000001</v>
      </c>
      <c r="DM17" s="4">
        <v>1.6999999999999999E-3</v>
      </c>
      <c r="DN17" s="4">
        <v>0.92459999999999998</v>
      </c>
      <c r="DO17" s="4">
        <v>0.77849999999999997</v>
      </c>
      <c r="DP17" s="4">
        <v>0.99180000000000001</v>
      </c>
      <c r="DQ17" s="4">
        <v>0.34129999999999999</v>
      </c>
      <c r="DR17" s="5">
        <v>0.58650000000000002</v>
      </c>
      <c r="DS17" s="5">
        <v>0.6038</v>
      </c>
      <c r="DT17" s="5">
        <v>0.2198</v>
      </c>
      <c r="DU17" s="5">
        <v>4.4000000000000003E-3</v>
      </c>
      <c r="DV17" s="5">
        <v>0.91339999999999999</v>
      </c>
      <c r="DW17" s="5">
        <v>0.75480000000000003</v>
      </c>
      <c r="DX17" s="5">
        <v>0.97240000000000004</v>
      </c>
      <c r="DY17" s="5">
        <v>0.33129999999999998</v>
      </c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>
        <v>0.60129999999999995</v>
      </c>
      <c r="EI17" s="5">
        <v>0.63900000000000001</v>
      </c>
      <c r="EJ17" s="5">
        <v>0.20630000000000001</v>
      </c>
      <c r="EK17" s="5">
        <v>1.4800000000000001E-2</v>
      </c>
      <c r="EL17" s="5">
        <v>0.87</v>
      </c>
      <c r="EM17" s="5">
        <v>0.89159999999999995</v>
      </c>
      <c r="EN17" s="5">
        <v>0.68710000000000004</v>
      </c>
      <c r="EO17" s="5">
        <v>9.7699999999999995E-2</v>
      </c>
      <c r="EP17" s="4">
        <v>0.63470000000000004</v>
      </c>
      <c r="EQ17" s="4">
        <v>0.71760000000000002</v>
      </c>
      <c r="ER17" s="4">
        <v>0.15409999999999999</v>
      </c>
      <c r="ES17" s="4">
        <v>3.9800000000000002E-2</v>
      </c>
      <c r="ET17" s="4">
        <v>0.79779999999999995</v>
      </c>
      <c r="EU17" s="4">
        <v>0.56000000000000005</v>
      </c>
      <c r="EV17" s="4">
        <v>0.71030000000000004</v>
      </c>
      <c r="EW17" s="4">
        <v>2.3800000000000002E-2</v>
      </c>
      <c r="EX17" s="5">
        <v>0.57630000000000003</v>
      </c>
      <c r="EY17" s="5">
        <v>0.57769999999999999</v>
      </c>
      <c r="EZ17" s="5">
        <v>0.189</v>
      </c>
      <c r="FA17" s="5">
        <v>1.6999999999999999E-3</v>
      </c>
      <c r="FB17" s="5">
        <v>0.92130000000000001</v>
      </c>
      <c r="FC17" s="5">
        <v>0.77729999999999999</v>
      </c>
      <c r="FD17" s="5">
        <v>0.99029999999999996</v>
      </c>
      <c r="FE17" s="5">
        <v>0.40849999999999997</v>
      </c>
      <c r="FF17" s="4">
        <v>0.58930000000000005</v>
      </c>
      <c r="FG17" s="4">
        <v>0.60660000000000003</v>
      </c>
      <c r="FH17" s="4">
        <v>0.2132</v>
      </c>
      <c r="FI17" s="4">
        <v>4.3E-3</v>
      </c>
      <c r="FJ17" s="4">
        <v>0.91259999999999997</v>
      </c>
      <c r="FK17" s="4">
        <v>0.75460000000000005</v>
      </c>
      <c r="FL17" s="4">
        <v>0.97160000000000002</v>
      </c>
      <c r="FM17" s="4">
        <v>0.33040000000000003</v>
      </c>
      <c r="FN17" s="5">
        <v>0.59330000000000005</v>
      </c>
      <c r="FO17" s="5">
        <v>0.61709999999999998</v>
      </c>
      <c r="FP17" s="5">
        <v>0.2213</v>
      </c>
      <c r="FQ17" s="5">
        <v>8.0999999999999996E-3</v>
      </c>
      <c r="FR17" s="5">
        <v>0.89849999999999997</v>
      </c>
      <c r="FS17" s="5">
        <v>0.72899999999999998</v>
      </c>
      <c r="FT17" s="5">
        <v>0.94479999999999997</v>
      </c>
      <c r="FU17" s="5">
        <v>0.22389999999999999</v>
      </c>
      <c r="FV17" s="4">
        <v>0.60129999999999995</v>
      </c>
      <c r="FW17" s="4">
        <v>0.63939999999999997</v>
      </c>
      <c r="FX17" s="4">
        <v>0.2051</v>
      </c>
      <c r="FY17" s="4">
        <v>1.47E-2</v>
      </c>
      <c r="FZ17" s="4">
        <v>0.87139999999999995</v>
      </c>
      <c r="GA17" s="4">
        <v>0.6885</v>
      </c>
      <c r="GB17" s="4">
        <v>0.89090000000000003</v>
      </c>
      <c r="GC17" s="4">
        <v>6.7699999999999996E-2</v>
      </c>
      <c r="GD17" s="5">
        <v>0.63190000000000002</v>
      </c>
      <c r="GE17" s="5">
        <v>0.71230000000000004</v>
      </c>
      <c r="GF17" s="5">
        <v>0.15690000000000001</v>
      </c>
      <c r="GG17" s="5">
        <v>4.0300000000000002E-2</v>
      </c>
      <c r="GH17" s="5">
        <v>0.79569999999999996</v>
      </c>
      <c r="GI17" s="5">
        <v>0.55910000000000004</v>
      </c>
      <c r="GJ17" s="5">
        <v>0.71279999999999999</v>
      </c>
      <c r="GK17" s="5">
        <v>2.23E-2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>
        <v>0.60229999999999995</v>
      </c>
      <c r="HK17" s="5">
        <v>0.64080000000000004</v>
      </c>
      <c r="HL17" s="5">
        <v>0.2029</v>
      </c>
      <c r="HM17" s="5">
        <v>1.4800000000000001E-2</v>
      </c>
      <c r="HN17" s="5">
        <v>0.87080000000000002</v>
      </c>
      <c r="HO17" s="5">
        <v>0.68689999999999996</v>
      </c>
      <c r="HP17" s="5">
        <v>0.8911</v>
      </c>
      <c r="HQ17" s="5">
        <v>0.13900000000000001</v>
      </c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>
        <v>0.59250000000000003</v>
      </c>
      <c r="IQ17" s="5">
        <v>0.61660000000000004</v>
      </c>
      <c r="IR17" s="5">
        <v>0.218</v>
      </c>
      <c r="IS17" s="5">
        <v>8.0999999999999996E-3</v>
      </c>
      <c r="IT17" s="5">
        <v>0.8982</v>
      </c>
      <c r="IU17" s="5">
        <v>0.72870000000000001</v>
      </c>
      <c r="IV17" s="5">
        <v>0.94499999999999995</v>
      </c>
      <c r="IW17" s="5">
        <v>0.14169999999999999</v>
      </c>
      <c r="IX17" s="4">
        <v>0.60150000000000003</v>
      </c>
      <c r="IY17" s="4">
        <v>0.63900000000000001</v>
      </c>
      <c r="IZ17" s="4">
        <v>0.20219999999999999</v>
      </c>
      <c r="JA17" s="4">
        <v>1.4800000000000001E-2</v>
      </c>
      <c r="JB17" s="4">
        <v>0.87050000000000005</v>
      </c>
      <c r="JC17" s="4">
        <v>0.68640000000000001</v>
      </c>
      <c r="JD17" s="4">
        <v>0.89200000000000002</v>
      </c>
      <c r="JE17" s="4">
        <v>0.12790000000000001</v>
      </c>
      <c r="JF17" s="5"/>
      <c r="JG17" s="5"/>
      <c r="JH17" s="5"/>
      <c r="JI17" s="5"/>
      <c r="JJ17" s="5"/>
      <c r="JK17" s="5"/>
      <c r="JL17" s="5"/>
      <c r="JM17" s="5"/>
      <c r="JN17" s="4">
        <f t="shared" si="0"/>
        <v>0.59733928571428574</v>
      </c>
      <c r="JO17" s="4">
        <f t="shared" si="1"/>
        <v>0.62850357142857161</v>
      </c>
      <c r="JP17" s="4">
        <f t="shared" si="2"/>
        <v>0.2024107142857143</v>
      </c>
      <c r="JQ17" s="4">
        <f t="shared" si="3"/>
        <v>1.2975E-2</v>
      </c>
      <c r="JR17" s="4">
        <f t="shared" si="4"/>
        <v>0.88269999999999971</v>
      </c>
      <c r="JS17" s="4">
        <f t="shared" si="5"/>
        <v>0.71251071428571422</v>
      </c>
      <c r="JT17" s="4">
        <f t="shared" si="6"/>
        <v>0.90058928571428587</v>
      </c>
      <c r="JU17" s="4">
        <f t="shared" si="7"/>
        <v>0.23190357142857146</v>
      </c>
      <c r="JV17" s="1" t="e" cm="1">
        <f t="array" aca="1" ref="JV17" ca="1">CONCATENATE(INDIRECT(ADDRESS(1,MATCH(_xlfn.MINIFS(B17:JM17,metrics.rec,"MAE"),B17:JM17,0)+1)), ", ", INDIRECT(ADDRESS(2,MATCH(_xlfn.MINIFS(B17:JM17,metrics.rec,"MAE"),B17:JM17,0)+1)))</f>
        <v>#NAME?</v>
      </c>
      <c r="JW17" s="1" t="e" cm="1">
        <f t="array" aca="1" ref="JW17" ca="1">CONCATENATE(INDIRECT(ADDRESS(1,MATCH(_xlfn.MINIFS(B17:JM17,metrics.rec,"MSE"),B17:JM17,0)+1)), ", ", INDIRECT(ADDRESS(2,MATCH(_xlfn.MINIFS(B17:JM17,metrics.rec,"MSE"),B17:JM17,0)+1)))</f>
        <v>#NAME?</v>
      </c>
      <c r="JX17" s="1" t="e" cm="1">
        <f t="array" aca="1" ref="JX17" ca="1">CONCATENATE(INDIRECT(ADDRESS(1,MATCH(_xlfn.MAXIFS(B17:JM17,metrics.rec,"R"),B17:JM17,0)+1)), ", ", INDIRECT(ADDRESS(2,MATCH(_xlfn.MAXIFS(B17:JM17,metrics.rec,"R"),B17:JM17,0)+1)))</f>
        <v>#NAME?</v>
      </c>
      <c r="JY17" s="1" t="e" cm="1">
        <f t="array" aca="1" ref="JY17" ca="1">CONCATENATE(INDIRECT(ADDRESS(1,MATCH(_xlfn.MAXIFS(B17:JM17,metrics.rec,"Precision"),B17:JM17,0)+1)), ", ", INDIRECT(ADDRESS(2,MATCH(_xlfn.MAXIFS(B17:JM17,metrics.rec,"Precision"),B17:JM17,0)+1)))</f>
        <v>#NAME?</v>
      </c>
      <c r="JZ17" s="1" t="e" cm="1">
        <f t="array" aca="1" ref="JZ17" ca="1">CONCATENATE(INDIRECT(ADDRESS(1,MATCH(_xlfn.MAXIFS(B17:JM17,metrics.rec,"Recall"),B17:JM17,0)+1)), ", ", INDIRECT(ADDRESS(2,MATCH(_xlfn.MAXIFS(B17:JM17,metrics.rec,"Recall"),B17:JM17,0)+1)))</f>
        <v>#NAME?</v>
      </c>
      <c r="KA17" s="1" t="e" cm="1">
        <f t="array" aca="1" ref="KA17" ca="1">CONCATENATE(INDIRECT(ADDRESS(1,MATCH(_xlfn.MAXIFS(B17:JM17,metrics.rec,"Coverage"),B17:JM17,0)+1)), ", ", INDIRECT(ADDRESS(2,MATCH(_xlfn.MAXIFS(B17:JM17,metrics.rec,"Coverage"),B17:JM17,0)+1)))</f>
        <v>#NAME?</v>
      </c>
      <c r="KB17" s="1" t="e" cm="1">
        <f t="array" aca="1" ref="KB17" ca="1">CONCATENATE(INDIRECT(ADDRESS(1,MATCH(_xlfn.MAXIFS(B17:JM17,metrics.rec,"Recatio"),B17:JM17,0)+1)), ", ", INDIRECT(ADDRESS(2,MATCH(_xlfn.MAXIFS(B17:JM17,metrics.rec,"Recatio"),B17:JM17,0)+1)))</f>
        <v>#NAME?</v>
      </c>
      <c r="KC17" s="1" t="e" cm="1">
        <f t="array" aca="1" ref="KC17" ca="1">CONCATENATE(INDIRECT(ADDRESS(1,MATCH(_xlfn.MINIFS(B17:JM17,metrics.rec,"Time"),B17:JM17,0)+1)), ", ", INDIRECT(ADDRESS(2,MATCH(_xlfn.MINIFS(B17:JM17,metrics.rec,"Time"),B17:JM17,0)+1)))</f>
        <v>#NAME?</v>
      </c>
    </row>
    <row r="18" spans="1:289" x14ac:dyDescent="0.3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>
        <v>0.56779999999999997</v>
      </c>
      <c r="BW18" s="5">
        <v>0.55730000000000002</v>
      </c>
      <c r="BX18" s="5">
        <v>0.20050000000000001</v>
      </c>
      <c r="BY18" s="5">
        <v>2.8E-3</v>
      </c>
      <c r="BZ18" s="5">
        <v>0.8952</v>
      </c>
      <c r="CA18" s="5">
        <v>0.44840000000000002</v>
      </c>
      <c r="CB18" s="5">
        <v>0.99</v>
      </c>
      <c r="CC18" s="5">
        <v>0.38350000000000001</v>
      </c>
      <c r="CD18" s="4">
        <v>0.57909999999999995</v>
      </c>
      <c r="CE18" s="4">
        <v>0.57820000000000005</v>
      </c>
      <c r="CF18" s="4">
        <v>0.2145</v>
      </c>
      <c r="CG18" s="4">
        <v>8.5000000000000006E-3</v>
      </c>
      <c r="CH18" s="4">
        <v>0.88239999999999996</v>
      </c>
      <c r="CI18" s="4">
        <v>0.374</v>
      </c>
      <c r="CJ18" s="4">
        <v>0.97219999999999995</v>
      </c>
      <c r="CK18" s="4">
        <v>0.22059999999999999</v>
      </c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>
        <v>0.5927</v>
      </c>
      <c r="CU18" s="4">
        <v>0.61150000000000004</v>
      </c>
      <c r="CV18" s="4">
        <v>0.20050000000000001</v>
      </c>
      <c r="CW18" s="4">
        <v>5.1700000000000003E-2</v>
      </c>
      <c r="CX18" s="4">
        <v>0.82369999999999999</v>
      </c>
      <c r="CY18" s="4">
        <v>0.18690000000000001</v>
      </c>
      <c r="CZ18" s="4">
        <v>0.88619999999999999</v>
      </c>
      <c r="DA18" s="4">
        <v>7.0300000000000001E-2</v>
      </c>
      <c r="DB18" s="5">
        <v>0.62849999999999995</v>
      </c>
      <c r="DC18" s="5">
        <v>0.69820000000000004</v>
      </c>
      <c r="DD18" s="5">
        <v>0.12970000000000001</v>
      </c>
      <c r="DE18" s="5">
        <v>0.30380000000000001</v>
      </c>
      <c r="DF18" s="5">
        <v>0.73150000000000004</v>
      </c>
      <c r="DG18" s="5">
        <v>6.6799999999999998E-2</v>
      </c>
      <c r="DH18" s="5">
        <v>0.68610000000000004</v>
      </c>
      <c r="DI18" s="5">
        <v>1.7399999999999999E-2</v>
      </c>
      <c r="DJ18" s="4">
        <v>0.56489999999999996</v>
      </c>
      <c r="DK18" s="4">
        <v>0.54949999999999999</v>
      </c>
      <c r="DL18" s="4">
        <v>0.1961</v>
      </c>
      <c r="DM18" s="4">
        <v>2.8E-3</v>
      </c>
      <c r="DN18" s="4">
        <v>0.89539999999999997</v>
      </c>
      <c r="DO18" s="4">
        <v>0.44990000000000002</v>
      </c>
      <c r="DP18" s="4">
        <v>0.99160000000000004</v>
      </c>
      <c r="DQ18" s="4">
        <v>0.32319999999999999</v>
      </c>
      <c r="DR18" s="5">
        <v>0.58009999999999995</v>
      </c>
      <c r="DS18" s="5">
        <v>0.58509999999999995</v>
      </c>
      <c r="DT18" s="5">
        <v>0.21820000000000001</v>
      </c>
      <c r="DU18" s="5">
        <v>8.5000000000000006E-3</v>
      </c>
      <c r="DV18" s="5">
        <v>0.88200000000000001</v>
      </c>
      <c r="DW18" s="5">
        <v>0.37469999999999998</v>
      </c>
      <c r="DX18" s="5">
        <v>0.97070000000000001</v>
      </c>
      <c r="DY18" s="5">
        <v>0.28720000000000001</v>
      </c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>
        <v>0.59179999999999999</v>
      </c>
      <c r="EI18" s="5">
        <v>0.60929999999999995</v>
      </c>
      <c r="EJ18" s="5">
        <v>0.20610000000000001</v>
      </c>
      <c r="EK18" s="5">
        <v>5.1499999999999997E-2</v>
      </c>
      <c r="EL18" s="5">
        <v>0.82499999999999996</v>
      </c>
      <c r="EM18" s="5">
        <v>0.88470000000000004</v>
      </c>
      <c r="EN18" s="5">
        <v>0.18720000000000001</v>
      </c>
      <c r="EO18" s="5">
        <v>9.3299999999999994E-2</v>
      </c>
      <c r="EP18" s="4">
        <v>0.63009999999999999</v>
      </c>
      <c r="EQ18" s="4">
        <v>0.69679999999999997</v>
      </c>
      <c r="ER18" s="4">
        <v>0.13450000000000001</v>
      </c>
      <c r="ES18" s="4">
        <v>0.3019</v>
      </c>
      <c r="ET18" s="4">
        <v>0.7329</v>
      </c>
      <c r="EU18" s="4">
        <v>6.6500000000000004E-2</v>
      </c>
      <c r="EV18" s="4">
        <v>0.68579999999999997</v>
      </c>
      <c r="EW18" s="4">
        <v>2.1999999999999999E-2</v>
      </c>
      <c r="EX18" s="5">
        <v>0.56850000000000001</v>
      </c>
      <c r="EY18" s="5">
        <v>0.55489999999999995</v>
      </c>
      <c r="EZ18" s="5">
        <v>0.1908</v>
      </c>
      <c r="FA18" s="5">
        <v>2.8E-3</v>
      </c>
      <c r="FB18" s="5">
        <v>0.89180000000000004</v>
      </c>
      <c r="FC18" s="5">
        <v>0.4481</v>
      </c>
      <c r="FD18" s="5">
        <v>0.99019999999999997</v>
      </c>
      <c r="FE18" s="5">
        <v>0.48609999999999998</v>
      </c>
      <c r="FF18" s="4">
        <v>0.58279999999999998</v>
      </c>
      <c r="FG18" s="4">
        <v>0.58650000000000002</v>
      </c>
      <c r="FH18" s="4">
        <v>0.21160000000000001</v>
      </c>
      <c r="FI18" s="4">
        <v>8.5000000000000006E-3</v>
      </c>
      <c r="FJ18" s="4">
        <v>0.88019999999999998</v>
      </c>
      <c r="FK18" s="4">
        <v>0.37190000000000001</v>
      </c>
      <c r="FL18" s="4">
        <v>0.97030000000000005</v>
      </c>
      <c r="FM18" s="4">
        <v>0.31409999999999999</v>
      </c>
      <c r="FN18" s="5">
        <v>0.58630000000000004</v>
      </c>
      <c r="FO18" s="5">
        <v>0.5958</v>
      </c>
      <c r="FP18" s="5">
        <v>0.21629999999999999</v>
      </c>
      <c r="FQ18" s="5">
        <v>1.9300000000000001E-2</v>
      </c>
      <c r="FR18" s="5">
        <v>0.86370000000000002</v>
      </c>
      <c r="FS18" s="5">
        <v>0.29430000000000001</v>
      </c>
      <c r="FT18" s="5">
        <v>0.94169999999999998</v>
      </c>
      <c r="FU18" s="5">
        <v>0.21840000000000001</v>
      </c>
      <c r="FV18" s="4">
        <v>0.59150000000000003</v>
      </c>
      <c r="FW18" s="4">
        <v>0.60980000000000001</v>
      </c>
      <c r="FX18" s="4">
        <v>0.20200000000000001</v>
      </c>
      <c r="FY18" s="4">
        <v>5.2299999999999999E-2</v>
      </c>
      <c r="FZ18" s="4">
        <v>0.82450000000000001</v>
      </c>
      <c r="GA18" s="4">
        <v>0.18329999999999999</v>
      </c>
      <c r="GB18" s="4">
        <v>0.88419999999999999</v>
      </c>
      <c r="GC18" s="4">
        <v>6.3799999999999996E-2</v>
      </c>
      <c r="GD18" s="5">
        <v>0.62680000000000002</v>
      </c>
      <c r="GE18" s="5">
        <v>0.69110000000000005</v>
      </c>
      <c r="GF18" s="5">
        <v>0.13189999999999999</v>
      </c>
      <c r="GG18" s="5">
        <v>0.3004</v>
      </c>
      <c r="GH18" s="5">
        <v>0.73040000000000005</v>
      </c>
      <c r="GI18" s="5">
        <v>6.7299999999999999E-2</v>
      </c>
      <c r="GJ18" s="5">
        <v>0.68630000000000002</v>
      </c>
      <c r="GK18" s="5">
        <v>2.12E-2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>
        <v>0.59250000000000003</v>
      </c>
      <c r="HK18" s="5">
        <v>0.61060000000000003</v>
      </c>
      <c r="HL18" s="5">
        <v>0.20019999999999999</v>
      </c>
      <c r="HM18" s="5">
        <v>5.1900000000000002E-2</v>
      </c>
      <c r="HN18" s="5">
        <v>0.82509999999999994</v>
      </c>
      <c r="HO18" s="5">
        <v>0.1852</v>
      </c>
      <c r="HP18" s="5">
        <v>0.88380000000000003</v>
      </c>
      <c r="HQ18" s="5">
        <v>0.126</v>
      </c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>
        <v>0.58509999999999995</v>
      </c>
      <c r="IQ18" s="5">
        <v>0.59389999999999998</v>
      </c>
      <c r="IR18" s="5">
        <v>0.21479999999999999</v>
      </c>
      <c r="IS18" s="5">
        <v>1.95E-2</v>
      </c>
      <c r="IT18" s="5">
        <v>0.86240000000000006</v>
      </c>
      <c r="IU18" s="5">
        <v>0.29020000000000001</v>
      </c>
      <c r="IV18" s="5">
        <v>0.94199999999999995</v>
      </c>
      <c r="IW18" s="5">
        <v>0.15659999999999999</v>
      </c>
      <c r="IX18" s="4">
        <v>0.59209999999999996</v>
      </c>
      <c r="IY18" s="4">
        <v>0.61</v>
      </c>
      <c r="IZ18" s="4">
        <v>0.1996</v>
      </c>
      <c r="JA18" s="4">
        <v>5.1999999999999998E-2</v>
      </c>
      <c r="JB18" s="4">
        <v>0.82420000000000004</v>
      </c>
      <c r="JC18" s="4">
        <v>0.1842</v>
      </c>
      <c r="JD18" s="4">
        <v>0.88490000000000002</v>
      </c>
      <c r="JE18" s="4">
        <v>0.113</v>
      </c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0.5902964285714285</v>
      </c>
      <c r="JO18" s="4">
        <f t="shared" si="1"/>
        <v>0.60585714285714276</v>
      </c>
      <c r="JP18" s="4">
        <f t="shared" si="2"/>
        <v>0.19638928571428574</v>
      </c>
      <c r="JQ18" s="4">
        <f t="shared" si="3"/>
        <v>6.5314285714285727E-2</v>
      </c>
      <c r="JR18" s="4">
        <f t="shared" si="4"/>
        <v>0.84142857142857153</v>
      </c>
      <c r="JS18" s="4">
        <f t="shared" si="5"/>
        <v>0.29397500000000004</v>
      </c>
      <c r="JT18" s="4">
        <f t="shared" si="6"/>
        <v>0.87630714285714306</v>
      </c>
      <c r="JU18" s="4">
        <f t="shared" si="7"/>
        <v>0.22524642857142865</v>
      </c>
      <c r="JV18" s="1" t="e" cm="1">
        <f t="array" aca="1" ref="JV18" ca="1">CONCATENATE(INDIRECT(ADDRESS(1,MATCH(_xlfn.MINIFS(B18:JM18,metrics.rec,"MAE"),B18:JM18,0)+1)), ", ", INDIRECT(ADDRESS(2,MATCH(_xlfn.MINIFS(B18:JM18,metrics.rec,"MAE"),B18:JM18,0)+1)))</f>
        <v>#NAME?</v>
      </c>
      <c r="JW18" s="1" t="e" cm="1">
        <f t="array" aca="1" ref="JW18" ca="1">CONCATENATE(INDIRECT(ADDRESS(1,MATCH(_xlfn.MINIFS(B18:JM18,metrics.rec,"MSE"),B18:JM18,0)+1)), ", ", INDIRECT(ADDRESS(2,MATCH(_xlfn.MINIFS(B18:JM18,metrics.rec,"MSE"),B18:JM18,0)+1)))</f>
        <v>#NAME?</v>
      </c>
      <c r="JX18" s="1" t="e" cm="1">
        <f t="array" aca="1" ref="JX18" ca="1">CONCATENATE(INDIRECT(ADDRESS(1,MATCH(_xlfn.MAXIFS(B18:JM18,metrics.rec,"R"),B18:JM18,0)+1)), ", ", INDIRECT(ADDRESS(2,MATCH(_xlfn.MAXIFS(B18:JM18,metrics.rec,"R"),B18:JM18,0)+1)))</f>
        <v>#NAME?</v>
      </c>
      <c r="JY18" s="1" t="e" cm="1">
        <f t="array" aca="1" ref="JY18" ca="1">CONCATENATE(INDIRECT(ADDRESS(1,MATCH(_xlfn.MAXIFS(B18:JM18,metrics.rec,"Precision"),B18:JM18,0)+1)), ", ", INDIRECT(ADDRESS(2,MATCH(_xlfn.MAXIFS(B18:JM18,metrics.rec,"Precision"),B18:JM18,0)+1)))</f>
        <v>#NAME?</v>
      </c>
      <c r="JZ18" s="1" t="e" cm="1">
        <f t="array" aca="1" ref="JZ18" ca="1">CONCATENATE(INDIRECT(ADDRESS(1,MATCH(_xlfn.MAXIFS(B18:JM18,metrics.rec,"Recall"),B18:JM18,0)+1)), ", ", INDIRECT(ADDRESS(2,MATCH(_xlfn.MAXIFS(B18:JM18,metrics.rec,"Recall"),B18:JM18,0)+1)))</f>
        <v>#NAME?</v>
      </c>
      <c r="KA18" s="1" t="e" cm="1">
        <f t="array" aca="1" ref="KA18" ca="1">CONCATENATE(INDIRECT(ADDRESS(1,MATCH(_xlfn.MAXIFS(B18:JM18,metrics.rec,"Coverage"),B18:JM18,0)+1)), ", ", INDIRECT(ADDRESS(2,MATCH(_xlfn.MAXIFS(B18:JM18,metrics.rec,"Coverage"),B18:JM18,0)+1)))</f>
        <v>#NAME?</v>
      </c>
      <c r="KB18" s="1" t="e" cm="1">
        <f t="array" aca="1" ref="KB18" ca="1">CONCATENATE(INDIRECT(ADDRESS(1,MATCH(_xlfn.MAXIFS(B18:JM18,metrics.rec,"Recatio"),B18:JM18,0)+1)), ", ", INDIRECT(ADDRESS(2,MATCH(_xlfn.MAXIFS(B18:JM18,metrics.rec,"Recatio"),B18:JM18,0)+1)))</f>
        <v>#NAME?</v>
      </c>
      <c r="KC18" s="1" t="e" cm="1">
        <f t="array" aca="1" ref="KC18" ca="1">CONCATENATE(INDIRECT(ADDRESS(1,MATCH(_xlfn.MINIFS(B18:JM18,metrics.rec,"Time"),B18:JM18,0)+1)), ", ", INDIRECT(ADDRESS(2,MATCH(_xlfn.MINIFS(B18:JM18,metrics.rec,"Time"),B18:JM18,0)+1)))</f>
        <v>#NAME?</v>
      </c>
    </row>
    <row r="19" spans="1:289" x14ac:dyDescent="0.3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>
        <v>0.72950000000000004</v>
      </c>
      <c r="AA19" s="5">
        <v>0.9526</v>
      </c>
      <c r="AB19" s="5">
        <v>3.3099999999999997E-2</v>
      </c>
      <c r="AC19" s="5">
        <v>2.3E-3</v>
      </c>
      <c r="AD19" s="5">
        <v>0.24399999999999999</v>
      </c>
      <c r="AE19" s="5">
        <v>0.53339999999999999</v>
      </c>
      <c r="AF19" s="5">
        <v>0.95250000000000001</v>
      </c>
      <c r="AG19" s="5">
        <v>0.21460000000000001</v>
      </c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>
        <v>0.70020000000000004</v>
      </c>
      <c r="BW19" s="5">
        <v>0.86929999999999996</v>
      </c>
      <c r="BX19" s="5">
        <v>2.93E-2</v>
      </c>
      <c r="BY19" s="5">
        <v>5.9999999999999995E-4</v>
      </c>
      <c r="BZ19" s="5">
        <v>0.31469999999999998</v>
      </c>
      <c r="CA19" s="5">
        <v>0.70320000000000005</v>
      </c>
      <c r="CB19" s="5">
        <v>0.98939999999999995</v>
      </c>
      <c r="CC19" s="5">
        <v>0.3805</v>
      </c>
      <c r="CD19" s="4">
        <v>0.72360000000000002</v>
      </c>
      <c r="CE19" s="4">
        <v>0.93020000000000003</v>
      </c>
      <c r="CF19" s="4">
        <v>3.2399999999999998E-2</v>
      </c>
      <c r="CG19" s="4">
        <v>1.6000000000000001E-3</v>
      </c>
      <c r="CH19" s="4">
        <v>0.2742</v>
      </c>
      <c r="CI19" s="4">
        <v>0.60589999999999999</v>
      </c>
      <c r="CJ19" s="4">
        <v>0.97030000000000005</v>
      </c>
      <c r="CK19" s="4">
        <v>0.20169999999999999</v>
      </c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>
        <v>0.68679999999999997</v>
      </c>
      <c r="CU19" s="4">
        <v>0.85670000000000002</v>
      </c>
      <c r="CV19" s="4">
        <v>3.6700000000000003E-2</v>
      </c>
      <c r="CW19" s="4">
        <v>1.49E-2</v>
      </c>
      <c r="CX19" s="4">
        <v>0.29630000000000001</v>
      </c>
      <c r="CY19" s="4">
        <v>0.2319</v>
      </c>
      <c r="CZ19" s="4">
        <v>0.87909999999999999</v>
      </c>
      <c r="DA19" s="4">
        <v>6.1699999999999998E-2</v>
      </c>
      <c r="DB19" s="5">
        <v>0.64419999999999999</v>
      </c>
      <c r="DC19" s="5">
        <v>0.74309999999999998</v>
      </c>
      <c r="DD19" s="5">
        <v>0.11600000000000001</v>
      </c>
      <c r="DE19" s="5">
        <v>0.3241</v>
      </c>
      <c r="DF19" s="5">
        <v>0.60950000000000004</v>
      </c>
      <c r="DG19" s="5">
        <v>5.1200000000000002E-2</v>
      </c>
      <c r="DH19" s="5">
        <v>0.66110000000000002</v>
      </c>
      <c r="DI19" s="5">
        <v>1.61E-2</v>
      </c>
      <c r="DJ19" s="4">
        <v>0.70940000000000003</v>
      </c>
      <c r="DK19" s="4">
        <v>0.89339999999999997</v>
      </c>
      <c r="DL19" s="4">
        <v>2.6499999999999999E-2</v>
      </c>
      <c r="DM19" s="4">
        <v>5.9999999999999995E-4</v>
      </c>
      <c r="DN19" s="4">
        <v>0.3125</v>
      </c>
      <c r="DO19" s="4">
        <v>0.70630000000000004</v>
      </c>
      <c r="DP19" s="4">
        <v>0.99129999999999996</v>
      </c>
      <c r="DQ19" s="4">
        <v>0.28399999999999997</v>
      </c>
      <c r="DR19" s="5">
        <v>0.71660000000000001</v>
      </c>
      <c r="DS19" s="5">
        <v>0.91700000000000004</v>
      </c>
      <c r="DT19" s="5">
        <v>3.39E-2</v>
      </c>
      <c r="DU19" s="5">
        <v>1.6000000000000001E-3</v>
      </c>
      <c r="DV19" s="5">
        <v>0.27150000000000002</v>
      </c>
      <c r="DW19" s="5">
        <v>0.59940000000000004</v>
      </c>
      <c r="DX19" s="5">
        <v>0.96879999999999999</v>
      </c>
      <c r="DY19" s="5">
        <v>0.29339999999999999</v>
      </c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>
        <v>0.69040000000000001</v>
      </c>
      <c r="EI19" s="5">
        <v>0.86970000000000003</v>
      </c>
      <c r="EJ19" s="5">
        <v>5.2900000000000003E-2</v>
      </c>
      <c r="EK19" s="5">
        <v>1.4999999999999999E-2</v>
      </c>
      <c r="EL19" s="5">
        <v>0.29499999999999998</v>
      </c>
      <c r="EM19" s="5">
        <v>0.87749999999999995</v>
      </c>
      <c r="EN19" s="5">
        <v>0.22939999999999999</v>
      </c>
      <c r="EO19" s="5">
        <v>8.6800000000000002E-2</v>
      </c>
      <c r="EP19" s="4">
        <v>0.64600000000000002</v>
      </c>
      <c r="EQ19" s="4">
        <v>0.74380000000000002</v>
      </c>
      <c r="ER19" s="4">
        <v>0.1169</v>
      </c>
      <c r="ES19" s="4">
        <v>0.31619999999999998</v>
      </c>
      <c r="ET19" s="4">
        <v>0.6048</v>
      </c>
      <c r="EU19" s="4">
        <v>5.16E-2</v>
      </c>
      <c r="EV19" s="4">
        <v>0.66310000000000002</v>
      </c>
      <c r="EW19" s="4">
        <v>2.0299999999999999E-2</v>
      </c>
      <c r="EX19" s="5">
        <v>0.70679999999999998</v>
      </c>
      <c r="EY19" s="5">
        <v>0.89090000000000003</v>
      </c>
      <c r="EZ19" s="5">
        <v>2.87E-2</v>
      </c>
      <c r="FA19" s="5">
        <v>5.9999999999999995E-4</v>
      </c>
      <c r="FB19" s="5">
        <v>0.31540000000000001</v>
      </c>
      <c r="FC19" s="5">
        <v>0.70399999999999996</v>
      </c>
      <c r="FD19" s="5">
        <v>0.98929999999999996</v>
      </c>
      <c r="FE19" s="5">
        <v>0.3332</v>
      </c>
      <c r="FF19" s="4">
        <v>0.72750000000000004</v>
      </c>
      <c r="FG19" s="4">
        <v>0.94299999999999995</v>
      </c>
      <c r="FH19" s="4">
        <v>3.1199999999999999E-2</v>
      </c>
      <c r="FI19" s="4">
        <v>1.6000000000000001E-3</v>
      </c>
      <c r="FJ19" s="4">
        <v>0.27079999999999999</v>
      </c>
      <c r="FK19" s="4">
        <v>0.60240000000000005</v>
      </c>
      <c r="FL19" s="4">
        <v>0.96789999999999998</v>
      </c>
      <c r="FM19" s="4">
        <v>0.57410000000000005</v>
      </c>
      <c r="FN19" s="5">
        <v>0.71530000000000005</v>
      </c>
      <c r="FO19" s="5">
        <v>0.92020000000000002</v>
      </c>
      <c r="FP19" s="5">
        <v>3.32E-2</v>
      </c>
      <c r="FQ19" s="5">
        <v>3.0999999999999999E-3</v>
      </c>
      <c r="FR19" s="5">
        <v>0.21540000000000001</v>
      </c>
      <c r="FS19" s="5">
        <v>0.4546</v>
      </c>
      <c r="FT19" s="5">
        <v>0.93879999999999997</v>
      </c>
      <c r="FU19" s="5">
        <v>0.19919999999999999</v>
      </c>
      <c r="FV19" s="4">
        <v>0.68940000000000001</v>
      </c>
      <c r="FW19" s="4">
        <v>0.87050000000000005</v>
      </c>
      <c r="FX19" s="4">
        <v>4.5999999999999999E-2</v>
      </c>
      <c r="FY19" s="4">
        <v>1.43E-2</v>
      </c>
      <c r="FZ19" s="4">
        <v>0.2853</v>
      </c>
      <c r="GA19" s="4">
        <v>0.2331</v>
      </c>
      <c r="GB19" s="4">
        <v>0.87709999999999999</v>
      </c>
      <c r="GC19" s="4">
        <v>5.8599999999999999E-2</v>
      </c>
      <c r="GD19" s="5">
        <v>0.64219999999999999</v>
      </c>
      <c r="GE19" s="5">
        <v>0.73529999999999995</v>
      </c>
      <c r="GF19" s="5">
        <v>0.11650000000000001</v>
      </c>
      <c r="GG19" s="5">
        <v>0.31669999999999998</v>
      </c>
      <c r="GH19" s="5">
        <v>0.60770000000000002</v>
      </c>
      <c r="GI19" s="5">
        <v>5.2200000000000003E-2</v>
      </c>
      <c r="GJ19" s="5">
        <v>0.66359999999999997</v>
      </c>
      <c r="GK19" s="5">
        <v>1.9699999999999999E-2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>
        <v>0.69069999999999998</v>
      </c>
      <c r="HK19" s="5">
        <v>0.87039999999999995</v>
      </c>
      <c r="HL19" s="5">
        <v>4.58E-2</v>
      </c>
      <c r="HM19" s="5">
        <v>1.43E-2</v>
      </c>
      <c r="HN19" s="5">
        <v>0.28649999999999998</v>
      </c>
      <c r="HO19" s="5">
        <v>0.23330000000000001</v>
      </c>
      <c r="HP19" s="5">
        <v>0.87749999999999995</v>
      </c>
      <c r="HQ19" s="5">
        <v>0.1074</v>
      </c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>
        <v>0.71750000000000003</v>
      </c>
      <c r="IQ19" s="5">
        <v>0.92820000000000003</v>
      </c>
      <c r="IR19" s="5">
        <v>3.3000000000000002E-2</v>
      </c>
      <c r="IS19" s="5">
        <v>3.0999999999999999E-3</v>
      </c>
      <c r="IT19" s="5">
        <v>0.21510000000000001</v>
      </c>
      <c r="IU19" s="5">
        <v>0.45579999999999998</v>
      </c>
      <c r="IV19" s="5">
        <v>0.93820000000000003</v>
      </c>
      <c r="IW19" s="5">
        <v>0.12670000000000001</v>
      </c>
      <c r="IX19" s="4">
        <v>0.68969999999999998</v>
      </c>
      <c r="IY19" s="4">
        <v>0.86839999999999995</v>
      </c>
      <c r="IZ19" s="4">
        <v>4.48E-2</v>
      </c>
      <c r="JA19" s="4">
        <v>1.44E-2</v>
      </c>
      <c r="JB19" s="4">
        <v>0.28770000000000001</v>
      </c>
      <c r="JC19" s="4">
        <v>0.23180000000000001</v>
      </c>
      <c r="JD19" s="4">
        <v>0.87790000000000001</v>
      </c>
      <c r="JE19" s="4">
        <v>8.0299999999999996E-2</v>
      </c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0.697742857142857</v>
      </c>
      <c r="JO19" s="4">
        <f t="shared" si="1"/>
        <v>0.87597500000000006</v>
      </c>
      <c r="JP19" s="4">
        <f t="shared" si="2"/>
        <v>5.0564285714285707E-2</v>
      </c>
      <c r="JQ19" s="4">
        <f t="shared" si="3"/>
        <v>5.2357142857142866E-2</v>
      </c>
      <c r="JR19" s="4">
        <f t="shared" si="4"/>
        <v>0.32610714285714287</v>
      </c>
      <c r="JS19" s="4">
        <f t="shared" si="5"/>
        <v>0.42387142857142851</v>
      </c>
      <c r="JT19" s="4">
        <f t="shared" si="6"/>
        <v>0.87126428571428582</v>
      </c>
      <c r="JU19" s="4">
        <f t="shared" si="7"/>
        <v>0.20658928571428573</v>
      </c>
      <c r="JV19" s="1" t="e" cm="1">
        <f t="array" aca="1" ref="JV19" ca="1">CONCATENATE(INDIRECT(ADDRESS(1,MATCH(_xlfn.MINIFS(B19:JM19,metrics.rec,"MAE"),B19:JM19,0)+1)), ", ", INDIRECT(ADDRESS(2,MATCH(_xlfn.MINIFS(B19:JM19,metrics.rec,"MAE"),B19:JM19,0)+1)))</f>
        <v>#NAME?</v>
      </c>
      <c r="JW19" s="1" t="e" cm="1">
        <f t="array" aca="1" ref="JW19" ca="1">CONCATENATE(INDIRECT(ADDRESS(1,MATCH(_xlfn.MINIFS(B19:JM19,metrics.rec,"MSE"),B19:JM19,0)+1)), ", ", INDIRECT(ADDRESS(2,MATCH(_xlfn.MINIFS(B19:JM19,metrics.rec,"MSE"),B19:JM19,0)+1)))</f>
        <v>#NAME?</v>
      </c>
      <c r="JX19" s="1" t="e" cm="1">
        <f t="array" aca="1" ref="JX19" ca="1">CONCATENATE(INDIRECT(ADDRESS(1,MATCH(_xlfn.MAXIFS(B19:JM19,metrics.rec,"R"),B19:JM19,0)+1)), ", ", INDIRECT(ADDRESS(2,MATCH(_xlfn.MAXIFS(B19:JM19,metrics.rec,"R"),B19:JM19,0)+1)))</f>
        <v>#NAME?</v>
      </c>
      <c r="JY19" s="1" t="e" cm="1">
        <f t="array" aca="1" ref="JY19" ca="1">CONCATENATE(INDIRECT(ADDRESS(1,MATCH(_xlfn.MAXIFS(B19:JM19,metrics.rec,"Precision"),B19:JM19,0)+1)), ", ", INDIRECT(ADDRESS(2,MATCH(_xlfn.MAXIFS(B19:JM19,metrics.rec,"Precision"),B19:JM19,0)+1)))</f>
        <v>#NAME?</v>
      </c>
      <c r="JZ19" s="1" t="e" cm="1">
        <f t="array" aca="1" ref="JZ19" ca="1">CONCATENATE(INDIRECT(ADDRESS(1,MATCH(_xlfn.MAXIFS(B19:JM19,metrics.rec,"Recall"),B19:JM19,0)+1)), ", ", INDIRECT(ADDRESS(2,MATCH(_xlfn.MAXIFS(B19:JM19,metrics.rec,"Recall"),B19:JM19,0)+1)))</f>
        <v>#NAME?</v>
      </c>
      <c r="KA19" s="1" t="e" cm="1">
        <f t="array" aca="1" ref="KA19" ca="1">CONCATENATE(INDIRECT(ADDRESS(1,MATCH(_xlfn.MAXIFS(B19:JM19,metrics.rec,"Coverage"),B19:JM19,0)+1)), ", ", INDIRECT(ADDRESS(2,MATCH(_xlfn.MAXIFS(B19:JM19,metrics.rec,"Coverage"),B19:JM19,0)+1)))</f>
        <v>#NAME?</v>
      </c>
      <c r="KB19" s="1" t="e" cm="1">
        <f t="array" aca="1" ref="KB19" ca="1">CONCATENATE(INDIRECT(ADDRESS(1,MATCH(_xlfn.MAXIFS(B19:JM19,metrics.rec,"Recatio"),B19:JM19,0)+1)), ", ", INDIRECT(ADDRESS(2,MATCH(_xlfn.MAXIFS(B19:JM19,metrics.rec,"Recatio"),B19:JM19,0)+1)))</f>
        <v>#NAME?</v>
      </c>
      <c r="KC19" s="1" t="e" cm="1">
        <f t="array" aca="1" ref="KC19" ca="1">CONCATENATE(INDIRECT(ADDRESS(1,MATCH(_xlfn.MINIFS(B19:JM19,metrics.rec,"Time"),B19:JM19,0)+1)), ", ", INDIRECT(ADDRESS(2,MATCH(_xlfn.MINIFS(B19:JM19,metrics.rec,"Time"),B19:JM19,0)+1)))</f>
        <v>#NAME?</v>
      </c>
    </row>
    <row r="20" spans="1:289" x14ac:dyDescent="0.3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>
        <v>0.58499999999999996</v>
      </c>
      <c r="K20" s="5">
        <v>0.59709999999999996</v>
      </c>
      <c r="L20" s="5">
        <v>0.21959999999999999</v>
      </c>
      <c r="M20" s="5">
        <v>3.0000000000000001E-3</v>
      </c>
      <c r="N20" s="5">
        <v>0.92379999999999995</v>
      </c>
      <c r="O20" s="5">
        <v>0.76970000000000005</v>
      </c>
      <c r="P20" s="5">
        <v>0.98070000000000002</v>
      </c>
      <c r="Q20" s="5">
        <v>0.43540000000000001</v>
      </c>
      <c r="R20" s="4">
        <v>0.58799999999999997</v>
      </c>
      <c r="S20" s="4">
        <v>0.60570000000000002</v>
      </c>
      <c r="T20" s="4">
        <v>0.21959999999999999</v>
      </c>
      <c r="U20" s="4">
        <v>4.4000000000000003E-3</v>
      </c>
      <c r="V20" s="4">
        <v>0.91469999999999996</v>
      </c>
      <c r="W20" s="4">
        <v>0.75629999999999997</v>
      </c>
      <c r="X20" s="4">
        <v>0.97109999999999996</v>
      </c>
      <c r="Y20" s="4">
        <v>0.38940000000000002</v>
      </c>
      <c r="Z20" s="5">
        <v>0.59209999999999996</v>
      </c>
      <c r="AA20" s="5">
        <v>0.61770000000000003</v>
      </c>
      <c r="AB20" s="5">
        <v>0.2165</v>
      </c>
      <c r="AC20" s="5">
        <v>6.1000000000000004E-3</v>
      </c>
      <c r="AD20" s="5">
        <v>0.90700000000000003</v>
      </c>
      <c r="AE20" s="5">
        <v>0.74199999999999999</v>
      </c>
      <c r="AF20" s="5">
        <v>0.95720000000000005</v>
      </c>
      <c r="AG20" s="5">
        <v>0.31119999999999998</v>
      </c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>
        <v>0.59670000000000001</v>
      </c>
      <c r="AQ20" s="5">
        <v>0.627</v>
      </c>
      <c r="AR20" s="5">
        <v>0.2147</v>
      </c>
      <c r="AS20" s="5">
        <v>1.0800000000000001E-2</v>
      </c>
      <c r="AT20" s="5">
        <v>0.88580000000000003</v>
      </c>
      <c r="AU20" s="5">
        <v>0.71209999999999996</v>
      </c>
      <c r="AV20" s="5">
        <v>0.92559999999999998</v>
      </c>
      <c r="AW20" s="5">
        <v>0.16700000000000001</v>
      </c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>
        <v>0.57299999999999995</v>
      </c>
      <c r="BW20" s="5">
        <v>0.5746</v>
      </c>
      <c r="BX20" s="5">
        <v>0.19839999999999999</v>
      </c>
      <c r="BY20" s="5">
        <v>1.6999999999999999E-3</v>
      </c>
      <c r="BZ20" s="5">
        <v>0.92689999999999995</v>
      </c>
      <c r="CA20" s="5">
        <v>0.77890000000000004</v>
      </c>
      <c r="CB20" s="5">
        <v>0.99039999999999995</v>
      </c>
      <c r="CC20" s="5">
        <v>0.37840000000000001</v>
      </c>
      <c r="CD20" s="4">
        <v>0.58650000000000002</v>
      </c>
      <c r="CE20" s="4">
        <v>0.60289999999999999</v>
      </c>
      <c r="CF20" s="4">
        <v>0.2145</v>
      </c>
      <c r="CG20" s="4">
        <v>4.4000000000000003E-3</v>
      </c>
      <c r="CH20" s="4">
        <v>0.91639999999999999</v>
      </c>
      <c r="CI20" s="4">
        <v>0.75829999999999997</v>
      </c>
      <c r="CJ20" s="4">
        <v>0.97299999999999998</v>
      </c>
      <c r="CK20" s="4">
        <v>0.21310000000000001</v>
      </c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>
        <v>0.60270000000000001</v>
      </c>
      <c r="CU20" s="4">
        <v>0.64200000000000002</v>
      </c>
      <c r="CV20" s="4">
        <v>0.1996</v>
      </c>
      <c r="CW20" s="4">
        <v>1.4800000000000001E-2</v>
      </c>
      <c r="CX20" s="4">
        <v>0.86829999999999996</v>
      </c>
      <c r="CY20" s="4">
        <v>0.6865</v>
      </c>
      <c r="CZ20" s="4">
        <v>0.89319999999999999</v>
      </c>
      <c r="DA20" s="4">
        <v>6.6500000000000004E-2</v>
      </c>
      <c r="DB20" s="5">
        <v>0.63349999999999995</v>
      </c>
      <c r="DC20" s="5">
        <v>0.71919999999999995</v>
      </c>
      <c r="DD20" s="5">
        <v>0.16020000000000001</v>
      </c>
      <c r="DE20" s="5">
        <v>4.0300000000000002E-2</v>
      </c>
      <c r="DF20" s="5">
        <v>0.79969999999999997</v>
      </c>
      <c r="DG20" s="5">
        <v>0.56200000000000006</v>
      </c>
      <c r="DH20" s="5">
        <v>0.71009999999999995</v>
      </c>
      <c r="DI20" s="5">
        <v>1.78E-2</v>
      </c>
      <c r="DJ20" s="4">
        <v>0.57050000000000001</v>
      </c>
      <c r="DK20" s="4">
        <v>0.56889999999999996</v>
      </c>
      <c r="DL20" s="4">
        <v>0.19750000000000001</v>
      </c>
      <c r="DM20" s="4">
        <v>1.6999999999999999E-3</v>
      </c>
      <c r="DN20" s="4">
        <v>0.92610000000000003</v>
      </c>
      <c r="DO20" s="4">
        <v>0.78</v>
      </c>
      <c r="DP20" s="4">
        <v>0.99180000000000001</v>
      </c>
      <c r="DQ20" s="4">
        <v>0.30380000000000001</v>
      </c>
      <c r="DR20" s="5">
        <v>0.58720000000000006</v>
      </c>
      <c r="DS20" s="5">
        <v>0.60709999999999997</v>
      </c>
      <c r="DT20" s="5">
        <v>0.2205</v>
      </c>
      <c r="DU20" s="5">
        <v>4.4000000000000003E-3</v>
      </c>
      <c r="DV20" s="5">
        <v>0.91500000000000004</v>
      </c>
      <c r="DW20" s="5">
        <v>0.75590000000000002</v>
      </c>
      <c r="DX20" s="5">
        <v>0.97240000000000004</v>
      </c>
      <c r="DY20" s="5">
        <v>0.29039999999999999</v>
      </c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>
        <v>0.6018</v>
      </c>
      <c r="EI20" s="5">
        <v>0.64100000000000001</v>
      </c>
      <c r="EJ20" s="5">
        <v>0.20599999999999999</v>
      </c>
      <c r="EK20" s="5">
        <v>1.4800000000000001E-2</v>
      </c>
      <c r="EL20" s="5">
        <v>0.87029999999999996</v>
      </c>
      <c r="EM20" s="5">
        <v>0.89159999999999995</v>
      </c>
      <c r="EN20" s="5">
        <v>0.68730000000000002</v>
      </c>
      <c r="EO20" s="5">
        <v>9.4500000000000001E-2</v>
      </c>
      <c r="EP20" s="4">
        <v>0.6341</v>
      </c>
      <c r="EQ20" s="4">
        <v>0.71609999999999996</v>
      </c>
      <c r="ER20" s="4">
        <v>0.15670000000000001</v>
      </c>
      <c r="ES20" s="4">
        <v>3.9899999999999998E-2</v>
      </c>
      <c r="ET20" s="4">
        <v>0.79910000000000003</v>
      </c>
      <c r="EU20" s="4">
        <v>0.56010000000000004</v>
      </c>
      <c r="EV20" s="4">
        <v>0.71030000000000004</v>
      </c>
      <c r="EW20" s="4">
        <v>2.2499999999999999E-2</v>
      </c>
      <c r="EX20" s="5">
        <v>0.57669999999999999</v>
      </c>
      <c r="EY20" s="5">
        <v>0.58099999999999996</v>
      </c>
      <c r="EZ20" s="5">
        <v>0.19189999999999999</v>
      </c>
      <c r="FA20" s="5">
        <v>1.6999999999999999E-3</v>
      </c>
      <c r="FB20" s="5">
        <v>0.92230000000000001</v>
      </c>
      <c r="FC20" s="5">
        <v>0.77890000000000004</v>
      </c>
      <c r="FD20" s="5">
        <v>0.99029999999999996</v>
      </c>
      <c r="FE20" s="5">
        <v>0.3629</v>
      </c>
      <c r="FF20" s="4">
        <v>0.58950000000000002</v>
      </c>
      <c r="FG20" s="4">
        <v>0.6089</v>
      </c>
      <c r="FH20" s="4">
        <v>0.21329999999999999</v>
      </c>
      <c r="FI20" s="4">
        <v>4.3E-3</v>
      </c>
      <c r="FJ20" s="4">
        <v>0.91359999999999997</v>
      </c>
      <c r="FK20" s="4">
        <v>0.75580000000000003</v>
      </c>
      <c r="FL20" s="4">
        <v>0.97160000000000002</v>
      </c>
      <c r="FM20" s="4">
        <v>0.34670000000000001</v>
      </c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>
        <v>0.6018</v>
      </c>
      <c r="FW20" s="4">
        <v>0.64129999999999998</v>
      </c>
      <c r="FX20" s="4">
        <v>0.20519999999999999</v>
      </c>
      <c r="FY20" s="4">
        <v>1.47E-2</v>
      </c>
      <c r="FZ20" s="4">
        <v>0.87150000000000005</v>
      </c>
      <c r="GA20" s="4">
        <v>0.68879999999999997</v>
      </c>
      <c r="GB20" s="4">
        <v>0.89090000000000003</v>
      </c>
      <c r="GC20" s="4">
        <v>6.3299999999999995E-2</v>
      </c>
      <c r="GD20" s="5">
        <v>0.63129999999999997</v>
      </c>
      <c r="GE20" s="5">
        <v>0.71120000000000005</v>
      </c>
      <c r="GF20" s="5">
        <v>0.158</v>
      </c>
      <c r="GG20" s="5">
        <v>4.0300000000000002E-2</v>
      </c>
      <c r="GH20" s="5">
        <v>0.79700000000000004</v>
      </c>
      <c r="GI20" s="5">
        <v>0.55920000000000003</v>
      </c>
      <c r="GJ20" s="5">
        <v>0.71279999999999999</v>
      </c>
      <c r="GK20" s="5">
        <v>2.1100000000000001E-2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>
        <v>0.60299999999999998</v>
      </c>
      <c r="HK20" s="5">
        <v>0.64300000000000002</v>
      </c>
      <c r="HL20" s="5">
        <v>0.20300000000000001</v>
      </c>
      <c r="HM20" s="5">
        <v>1.4800000000000001E-2</v>
      </c>
      <c r="HN20" s="5">
        <v>0.87090000000000001</v>
      </c>
      <c r="HO20" s="5">
        <v>0.68710000000000004</v>
      </c>
      <c r="HP20" s="5">
        <v>0.8911</v>
      </c>
      <c r="HQ20" s="5">
        <v>0.114</v>
      </c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>
        <v>0.60219999999999996</v>
      </c>
      <c r="IY20" s="4">
        <v>0.64119999999999999</v>
      </c>
      <c r="IZ20" s="4">
        <v>0.2016</v>
      </c>
      <c r="JA20" s="4">
        <v>1.4800000000000001E-2</v>
      </c>
      <c r="JB20" s="4">
        <v>0.87050000000000005</v>
      </c>
      <c r="JC20" s="4">
        <v>0.68669999999999998</v>
      </c>
      <c r="JD20" s="4">
        <v>0.89200000000000002</v>
      </c>
      <c r="JE20" s="4">
        <v>7.0400000000000004E-2</v>
      </c>
      <c r="JF20" s="5"/>
      <c r="JG20" s="5"/>
      <c r="JH20" s="5"/>
      <c r="JI20" s="5"/>
      <c r="JJ20" s="5"/>
      <c r="JK20" s="5"/>
      <c r="JL20" s="5"/>
      <c r="JM20" s="5"/>
      <c r="JN20" s="4">
        <f t="shared" si="0"/>
        <v>0.59769642857142846</v>
      </c>
      <c r="JO20" s="4">
        <f t="shared" si="1"/>
        <v>0.63044642857142841</v>
      </c>
      <c r="JP20" s="4">
        <f t="shared" si="2"/>
        <v>0.20239642857142856</v>
      </c>
      <c r="JQ20" s="4">
        <f t="shared" si="3"/>
        <v>1.2982142857142857E-2</v>
      </c>
      <c r="JR20" s="4">
        <f t="shared" si="4"/>
        <v>0.88344285714285709</v>
      </c>
      <c r="JS20" s="4">
        <f t="shared" si="5"/>
        <v>0.71316071428571437</v>
      </c>
      <c r="JT20" s="4">
        <f t="shared" si="6"/>
        <v>0.90059642857142863</v>
      </c>
      <c r="JU20" s="4">
        <f t="shared" si="7"/>
        <v>0.19207142857142859</v>
      </c>
      <c r="JV20" s="1" t="e" cm="1">
        <f t="array" aca="1" ref="JV20" ca="1">CONCATENATE(INDIRECT(ADDRESS(1,MATCH(_xlfn.MINIFS(B20:JM20,metrics.rec,"MAE"),B20:JM20,0)+1)), ", ", INDIRECT(ADDRESS(2,MATCH(_xlfn.MINIFS(B20:JM20,metrics.rec,"MAE"),B20:JM20,0)+1)))</f>
        <v>#NAME?</v>
      </c>
      <c r="JW20" s="1" t="e" cm="1">
        <f t="array" aca="1" ref="JW20" ca="1">CONCATENATE(INDIRECT(ADDRESS(1,MATCH(_xlfn.MINIFS(B20:JM20,metrics.rec,"MSE"),B20:JM20,0)+1)), ", ", INDIRECT(ADDRESS(2,MATCH(_xlfn.MINIFS(B20:JM20,metrics.rec,"MSE"),B20:JM20,0)+1)))</f>
        <v>#NAME?</v>
      </c>
      <c r="JX20" s="1" t="e" cm="1">
        <f t="array" aca="1" ref="JX20" ca="1">CONCATENATE(INDIRECT(ADDRESS(1,MATCH(_xlfn.MAXIFS(B20:JM20,metrics.rec,"R"),B20:JM20,0)+1)), ", ", INDIRECT(ADDRESS(2,MATCH(_xlfn.MAXIFS(B20:JM20,metrics.rec,"R"),B20:JM20,0)+1)))</f>
        <v>#NAME?</v>
      </c>
      <c r="JY20" s="1" t="e" cm="1">
        <f t="array" aca="1" ref="JY20" ca="1">CONCATENATE(INDIRECT(ADDRESS(1,MATCH(_xlfn.MAXIFS(B20:JM20,metrics.rec,"Precision"),B20:JM20,0)+1)), ", ", INDIRECT(ADDRESS(2,MATCH(_xlfn.MAXIFS(B20:JM20,metrics.rec,"Precision"),B20:JM20,0)+1)))</f>
        <v>#NAME?</v>
      </c>
      <c r="JZ20" s="1" t="e" cm="1">
        <f t="array" aca="1" ref="JZ20" ca="1">CONCATENATE(INDIRECT(ADDRESS(1,MATCH(_xlfn.MAXIFS(B20:JM20,metrics.rec,"Recall"),B20:JM20,0)+1)), ", ", INDIRECT(ADDRESS(2,MATCH(_xlfn.MAXIFS(B20:JM20,metrics.rec,"Recall"),B20:JM20,0)+1)))</f>
        <v>#NAME?</v>
      </c>
      <c r="KA20" s="1" t="e" cm="1">
        <f t="array" aca="1" ref="KA20" ca="1">CONCATENATE(INDIRECT(ADDRESS(1,MATCH(_xlfn.MAXIFS(B20:JM20,metrics.rec,"Coverage"),B20:JM20,0)+1)), ", ", INDIRECT(ADDRESS(2,MATCH(_xlfn.MAXIFS(B20:JM20,metrics.rec,"Coverage"),B20:JM20,0)+1)))</f>
        <v>#NAME?</v>
      </c>
      <c r="KB20" s="1" t="e" cm="1">
        <f t="array" aca="1" ref="KB20" ca="1">CONCATENATE(INDIRECT(ADDRESS(1,MATCH(_xlfn.MAXIFS(B20:JM20,metrics.rec,"Recatio"),B20:JM20,0)+1)), ", ", INDIRECT(ADDRESS(2,MATCH(_xlfn.MAXIFS(B20:JM20,metrics.rec,"Recatio"),B20:JM20,0)+1)))</f>
        <v>#NAME?</v>
      </c>
      <c r="KC20" s="1" t="e" cm="1">
        <f t="array" aca="1" ref="KC20" ca="1">CONCATENATE(INDIRECT(ADDRESS(1,MATCH(_xlfn.MINIFS(B20:JM20,metrics.rec,"Time"),B20:JM20,0)+1)), ", ", INDIRECT(ADDRESS(2,MATCH(_xlfn.MINIFS(B20:JM20,metrics.rec,"Time"),B20:JM20,0)+1)))</f>
        <v>#NAME?</v>
      </c>
    </row>
    <row r="21" spans="1:289" x14ac:dyDescent="0.3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>
        <v>0.58120000000000005</v>
      </c>
      <c r="K21" s="5">
        <v>0.59009999999999996</v>
      </c>
      <c r="L21" s="5">
        <v>0.22489999999999999</v>
      </c>
      <c r="M21" s="5">
        <v>3.3E-3</v>
      </c>
      <c r="N21" s="5">
        <v>0.91879999999999995</v>
      </c>
      <c r="O21" s="5">
        <v>0.69389999999999996</v>
      </c>
      <c r="P21" s="5">
        <v>0.97940000000000005</v>
      </c>
      <c r="Q21" s="5">
        <v>0.42109999999999997</v>
      </c>
      <c r="R21" s="4">
        <v>0.58379999999999999</v>
      </c>
      <c r="S21" s="4">
        <v>0.59589999999999999</v>
      </c>
      <c r="T21" s="4">
        <v>0.22950000000000001</v>
      </c>
      <c r="U21" s="4">
        <v>5.0000000000000001E-3</v>
      </c>
      <c r="V21" s="4">
        <v>0.90849999999999997</v>
      </c>
      <c r="W21" s="4">
        <v>0.65790000000000004</v>
      </c>
      <c r="X21" s="4">
        <v>0.96799999999999997</v>
      </c>
      <c r="Y21" s="4">
        <v>0.38779999999999998</v>
      </c>
      <c r="Z21" s="5">
        <v>0.58740000000000003</v>
      </c>
      <c r="AA21" s="5">
        <v>0.60709999999999997</v>
      </c>
      <c r="AB21" s="5">
        <v>0.22020000000000001</v>
      </c>
      <c r="AC21" s="5">
        <v>7.3000000000000001E-3</v>
      </c>
      <c r="AD21" s="5">
        <v>0.89990000000000003</v>
      </c>
      <c r="AE21" s="5">
        <v>0.61019999999999996</v>
      </c>
      <c r="AF21" s="5">
        <v>0.95299999999999996</v>
      </c>
      <c r="AG21" s="5">
        <v>0.3009</v>
      </c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>
        <v>0.59160000000000001</v>
      </c>
      <c r="AQ21" s="5">
        <v>0.61499999999999999</v>
      </c>
      <c r="AR21" s="5">
        <v>0.2175</v>
      </c>
      <c r="AS21" s="5">
        <v>1.5699999999999999E-2</v>
      </c>
      <c r="AT21" s="5">
        <v>0.87070000000000003</v>
      </c>
      <c r="AU21" s="5">
        <v>0.47789999999999999</v>
      </c>
      <c r="AV21" s="5">
        <v>0.91679999999999995</v>
      </c>
      <c r="AW21" s="5">
        <v>0.15970000000000001</v>
      </c>
      <c r="AX21" s="4">
        <v>0.59379999999999999</v>
      </c>
      <c r="AY21" s="4">
        <v>0.61980000000000002</v>
      </c>
      <c r="AZ21" s="4">
        <v>0.2054</v>
      </c>
      <c r="BA21" s="4">
        <v>2.7099999999999999E-2</v>
      </c>
      <c r="BB21" s="4">
        <v>0.84570000000000001</v>
      </c>
      <c r="BC21" s="4">
        <v>0.36220000000000002</v>
      </c>
      <c r="BD21" s="4">
        <v>0.88100000000000001</v>
      </c>
      <c r="BE21" s="4">
        <v>0.1043</v>
      </c>
      <c r="BF21" s="5">
        <v>0.6028</v>
      </c>
      <c r="BG21" s="5">
        <v>0.6361</v>
      </c>
      <c r="BH21" s="5">
        <v>0.18890000000000001</v>
      </c>
      <c r="BI21" s="5">
        <v>5.7500000000000002E-2</v>
      </c>
      <c r="BJ21" s="5">
        <v>0.80359999999999998</v>
      </c>
      <c r="BK21" s="5">
        <v>0.23380000000000001</v>
      </c>
      <c r="BL21" s="5">
        <v>0.81779999999999997</v>
      </c>
      <c r="BM21" s="5">
        <v>6.3700000000000007E-2</v>
      </c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>
        <v>0.56850000000000001</v>
      </c>
      <c r="BW21" s="5">
        <v>0.5645</v>
      </c>
      <c r="BX21" s="5">
        <v>0.21290000000000001</v>
      </c>
      <c r="BY21" s="5">
        <v>1.8E-3</v>
      </c>
      <c r="BZ21" s="5">
        <v>0.9234</v>
      </c>
      <c r="CA21" s="5">
        <v>0.72199999999999998</v>
      </c>
      <c r="CB21" s="5">
        <v>0.98939999999999995</v>
      </c>
      <c r="CC21" s="5">
        <v>0.34410000000000002</v>
      </c>
      <c r="CD21" s="4">
        <v>0.58209999999999995</v>
      </c>
      <c r="CE21" s="4">
        <v>0.59389999999999998</v>
      </c>
      <c r="CF21" s="4">
        <v>0.22450000000000001</v>
      </c>
      <c r="CG21" s="4">
        <v>5.0000000000000001E-3</v>
      </c>
      <c r="CH21" s="4">
        <v>0.90980000000000005</v>
      </c>
      <c r="CI21" s="4">
        <v>0.65649999999999997</v>
      </c>
      <c r="CJ21" s="4">
        <v>0.97040000000000004</v>
      </c>
      <c r="CK21" s="4">
        <v>0.21060000000000001</v>
      </c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>
        <v>0.59570000000000001</v>
      </c>
      <c r="CU21" s="4">
        <v>0.62380000000000002</v>
      </c>
      <c r="CV21" s="4">
        <v>0.2034</v>
      </c>
      <c r="CW21" s="4">
        <v>2.69E-2</v>
      </c>
      <c r="CX21" s="4">
        <v>0.84430000000000005</v>
      </c>
      <c r="CY21" s="4">
        <v>0.36770000000000003</v>
      </c>
      <c r="CZ21" s="4">
        <v>0.88190000000000002</v>
      </c>
      <c r="DA21" s="4">
        <v>6.0400000000000002E-2</v>
      </c>
      <c r="DB21" s="5">
        <v>0.62970000000000004</v>
      </c>
      <c r="DC21" s="5">
        <v>0.70760000000000001</v>
      </c>
      <c r="DD21" s="5">
        <v>0.14219999999999999</v>
      </c>
      <c r="DE21" s="5">
        <v>0.19739999999999999</v>
      </c>
      <c r="DF21" s="5">
        <v>0.73280000000000001</v>
      </c>
      <c r="DG21" s="5">
        <v>0.10290000000000001</v>
      </c>
      <c r="DH21" s="5">
        <v>0.67959999999999998</v>
      </c>
      <c r="DI21" s="5">
        <v>1.6400000000000001E-2</v>
      </c>
      <c r="DJ21" s="4">
        <v>0.56630000000000003</v>
      </c>
      <c r="DK21" s="4">
        <v>0.56059999999999999</v>
      </c>
      <c r="DL21" s="4">
        <v>0.20449999999999999</v>
      </c>
      <c r="DM21" s="4">
        <v>1.8E-3</v>
      </c>
      <c r="DN21" s="4">
        <v>0.92149999999999999</v>
      </c>
      <c r="DO21" s="4">
        <v>0.72409999999999997</v>
      </c>
      <c r="DP21" s="4">
        <v>0.99129999999999996</v>
      </c>
      <c r="DQ21" s="4">
        <v>0.29339999999999999</v>
      </c>
      <c r="DR21" s="5">
        <v>0.58309999999999995</v>
      </c>
      <c r="DS21" s="5">
        <v>0.59860000000000002</v>
      </c>
      <c r="DT21" s="5">
        <v>0.22570000000000001</v>
      </c>
      <c r="DU21" s="5">
        <v>5.0000000000000001E-3</v>
      </c>
      <c r="DV21" s="5">
        <v>0.90910000000000002</v>
      </c>
      <c r="DW21" s="5">
        <v>0.65510000000000002</v>
      </c>
      <c r="DX21" s="5">
        <v>0.96899999999999997</v>
      </c>
      <c r="DY21" s="5">
        <v>0.33800000000000002</v>
      </c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>
        <v>0.59460000000000002</v>
      </c>
      <c r="EI21" s="5">
        <v>0.62219999999999998</v>
      </c>
      <c r="EJ21" s="5">
        <v>0.20580000000000001</v>
      </c>
      <c r="EK21" s="5">
        <v>2.6700000000000002E-2</v>
      </c>
      <c r="EL21" s="5">
        <v>0.84499999999999997</v>
      </c>
      <c r="EM21" s="5">
        <v>0.88039999999999996</v>
      </c>
      <c r="EN21" s="5">
        <v>0.36840000000000001</v>
      </c>
      <c r="EO21" s="5">
        <v>8.8599999999999998E-2</v>
      </c>
      <c r="EP21" s="4">
        <v>0.63029999999999997</v>
      </c>
      <c r="EQ21" s="4">
        <v>0.70520000000000005</v>
      </c>
      <c r="ER21" s="4">
        <v>0.1401</v>
      </c>
      <c r="ES21" s="4">
        <v>0.1913</v>
      </c>
      <c r="ET21" s="4">
        <v>0.73440000000000005</v>
      </c>
      <c r="EU21" s="4">
        <v>0.1051</v>
      </c>
      <c r="EV21" s="4">
        <v>0.67959999999999998</v>
      </c>
      <c r="EW21" s="4">
        <v>2.0500000000000001E-2</v>
      </c>
      <c r="EX21" s="5">
        <v>0.57279999999999998</v>
      </c>
      <c r="EY21" s="5">
        <v>0.57289999999999996</v>
      </c>
      <c r="EZ21" s="5">
        <v>0.19900000000000001</v>
      </c>
      <c r="FA21" s="5">
        <v>1.8E-3</v>
      </c>
      <c r="FB21" s="5">
        <v>0.91810000000000003</v>
      </c>
      <c r="FC21" s="5">
        <v>0.72230000000000005</v>
      </c>
      <c r="FD21" s="5">
        <v>0.98929999999999996</v>
      </c>
      <c r="FE21" s="5">
        <v>0.34050000000000002</v>
      </c>
      <c r="FF21" s="4">
        <v>0.58520000000000005</v>
      </c>
      <c r="FG21" s="4">
        <v>0.59989999999999999</v>
      </c>
      <c r="FH21" s="4">
        <v>0.21909999999999999</v>
      </c>
      <c r="FI21" s="4">
        <v>5.0000000000000001E-3</v>
      </c>
      <c r="FJ21" s="4">
        <v>0.90769999999999995</v>
      </c>
      <c r="FK21" s="4">
        <v>0.65490000000000004</v>
      </c>
      <c r="FL21" s="4">
        <v>0.96830000000000005</v>
      </c>
      <c r="FM21" s="4">
        <v>0.29530000000000001</v>
      </c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>
        <v>0.59489999999999998</v>
      </c>
      <c r="FW21" s="4">
        <v>0.62329999999999997</v>
      </c>
      <c r="FX21" s="4">
        <v>0.20860000000000001</v>
      </c>
      <c r="FY21" s="4">
        <v>2.6700000000000002E-2</v>
      </c>
      <c r="FZ21" s="4">
        <v>0.84630000000000005</v>
      </c>
      <c r="GA21" s="4">
        <v>0.36890000000000001</v>
      </c>
      <c r="GB21" s="4">
        <v>0.87960000000000005</v>
      </c>
      <c r="GC21" s="4">
        <v>5.9900000000000002E-2</v>
      </c>
      <c r="GD21" s="5">
        <v>0.62680000000000002</v>
      </c>
      <c r="GE21" s="5">
        <v>0.69820000000000004</v>
      </c>
      <c r="GF21" s="5">
        <v>0.14369999999999999</v>
      </c>
      <c r="GG21" s="5">
        <v>0.19159999999999999</v>
      </c>
      <c r="GH21" s="5">
        <v>0.73309999999999997</v>
      </c>
      <c r="GI21" s="5">
        <v>0.1056</v>
      </c>
      <c r="GJ21" s="5">
        <v>0.67979999999999996</v>
      </c>
      <c r="GK21" s="5">
        <v>1.9900000000000001E-2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>
        <v>0.59599999999999997</v>
      </c>
      <c r="HK21" s="5">
        <v>0.62509999999999999</v>
      </c>
      <c r="HL21" s="5">
        <v>0.20330000000000001</v>
      </c>
      <c r="HM21" s="5">
        <v>2.64E-2</v>
      </c>
      <c r="HN21" s="5">
        <v>0.84619999999999995</v>
      </c>
      <c r="HO21" s="5">
        <v>0.37240000000000001</v>
      </c>
      <c r="HP21" s="5">
        <v>0.88</v>
      </c>
      <c r="HQ21" s="5">
        <v>9.8500000000000004E-2</v>
      </c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>
        <v>0.59540000000000004</v>
      </c>
      <c r="IY21" s="4">
        <v>0.62360000000000004</v>
      </c>
      <c r="IZ21" s="4">
        <v>0.2026</v>
      </c>
      <c r="JA21" s="4">
        <v>2.6599999999999999E-2</v>
      </c>
      <c r="JB21" s="4">
        <v>0.84570000000000001</v>
      </c>
      <c r="JC21" s="4">
        <v>0.36969999999999997</v>
      </c>
      <c r="JD21" s="4">
        <v>0.88070000000000004</v>
      </c>
      <c r="JE21" s="4">
        <v>6.7799999999999999E-2</v>
      </c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0.59265714285714299</v>
      </c>
      <c r="JO21" s="4">
        <f t="shared" si="1"/>
        <v>0.61817499999999992</v>
      </c>
      <c r="JP21" s="4">
        <f t="shared" si="2"/>
        <v>0.20402857142857142</v>
      </c>
      <c r="JQ21" s="4">
        <f t="shared" si="3"/>
        <v>3.9474999999999996E-2</v>
      </c>
      <c r="JR21" s="4">
        <f t="shared" si="4"/>
        <v>0.86276428571428565</v>
      </c>
      <c r="JS21" s="4">
        <f t="shared" si="5"/>
        <v>0.49978928571428577</v>
      </c>
      <c r="JT21" s="4">
        <f t="shared" si="6"/>
        <v>0.87968571428571429</v>
      </c>
      <c r="JU21" s="4">
        <f t="shared" si="7"/>
        <v>0.17928928571428573</v>
      </c>
      <c r="JV21" s="1" t="e" cm="1">
        <f t="array" aca="1" ref="JV21" ca="1">CONCATENATE(INDIRECT(ADDRESS(1,MATCH(_xlfn.MINIFS(B21:JM21,metrics.rec,"MAE"),B21:JM21,0)+1)), ", ", INDIRECT(ADDRESS(2,MATCH(_xlfn.MINIFS(B21:JM21,metrics.rec,"MAE"),B21:JM21,0)+1)))</f>
        <v>#NAME?</v>
      </c>
      <c r="JW21" s="1" t="e" cm="1">
        <f t="array" aca="1" ref="JW21" ca="1">CONCATENATE(INDIRECT(ADDRESS(1,MATCH(_xlfn.MINIFS(B21:JM21,metrics.rec,"MSE"),B21:JM21,0)+1)), ", ", INDIRECT(ADDRESS(2,MATCH(_xlfn.MINIFS(B21:JM21,metrics.rec,"MSE"),B21:JM21,0)+1)))</f>
        <v>#NAME?</v>
      </c>
      <c r="JX21" s="1" t="e" cm="1">
        <f t="array" aca="1" ref="JX21" ca="1">CONCATENATE(INDIRECT(ADDRESS(1,MATCH(_xlfn.MAXIFS(B21:JM21,metrics.rec,"R"),B21:JM21,0)+1)), ", ", INDIRECT(ADDRESS(2,MATCH(_xlfn.MAXIFS(B21:JM21,metrics.rec,"R"),B21:JM21,0)+1)))</f>
        <v>#NAME?</v>
      </c>
      <c r="JY21" s="1" t="e" cm="1">
        <f t="array" aca="1" ref="JY21" ca="1">CONCATENATE(INDIRECT(ADDRESS(1,MATCH(_xlfn.MAXIFS(B21:JM21,metrics.rec,"Precision"),B21:JM21,0)+1)), ", ", INDIRECT(ADDRESS(2,MATCH(_xlfn.MAXIFS(B21:JM21,metrics.rec,"Precision"),B21:JM21,0)+1)))</f>
        <v>#NAME?</v>
      </c>
      <c r="JZ21" s="1" t="e" cm="1">
        <f t="array" aca="1" ref="JZ21" ca="1">CONCATENATE(INDIRECT(ADDRESS(1,MATCH(_xlfn.MAXIFS(B21:JM21,metrics.rec,"Recall"),B21:JM21,0)+1)), ", ", INDIRECT(ADDRESS(2,MATCH(_xlfn.MAXIFS(B21:JM21,metrics.rec,"Recall"),B21:JM21,0)+1)))</f>
        <v>#NAME?</v>
      </c>
      <c r="KA21" s="1" t="e" cm="1">
        <f t="array" aca="1" ref="KA21" ca="1">CONCATENATE(INDIRECT(ADDRESS(1,MATCH(_xlfn.MAXIFS(B21:JM21,metrics.rec,"Coverage"),B21:JM21,0)+1)), ", ", INDIRECT(ADDRESS(2,MATCH(_xlfn.MAXIFS(B21:JM21,metrics.rec,"Coverage"),B21:JM21,0)+1)))</f>
        <v>#NAME?</v>
      </c>
      <c r="KB21" s="1" t="e" cm="1">
        <f t="array" aca="1" ref="KB21" ca="1">CONCATENATE(INDIRECT(ADDRESS(1,MATCH(_xlfn.MAXIFS(B21:JM21,metrics.rec,"Recatio"),B21:JM21,0)+1)), ", ", INDIRECT(ADDRESS(2,MATCH(_xlfn.MAXIFS(B21:JM21,metrics.rec,"Recatio"),B21:JM21,0)+1)))</f>
        <v>#NAME?</v>
      </c>
      <c r="KC21" s="1" t="e" cm="1">
        <f t="array" aca="1" ref="KC21" ca="1">CONCATENATE(INDIRECT(ADDRESS(1,MATCH(_xlfn.MINIFS(B21:JM21,metrics.rec,"Time"),B21:JM21,0)+1)), ", ", INDIRECT(ADDRESS(2,MATCH(_xlfn.MINIFS(B21:JM21,metrics.rec,"Time"),B21:JM21,0)+1)))</f>
        <v>#NAME?</v>
      </c>
    </row>
    <row r="22" spans="1:289" x14ac:dyDescent="0.3">
      <c r="A22" s="1" t="s">
        <v>19</v>
      </c>
      <c r="B22" s="4">
        <v>0.5837</v>
      </c>
      <c r="C22" s="4">
        <v>0.5867</v>
      </c>
      <c r="D22" s="4">
        <v>0.18840000000000001</v>
      </c>
      <c r="E22" s="4">
        <v>1.8E-3</v>
      </c>
      <c r="F22" s="4">
        <v>0.92810000000000004</v>
      </c>
      <c r="G22" s="4">
        <v>0.72870000000000001</v>
      </c>
      <c r="H22" s="4">
        <v>0.98960000000000004</v>
      </c>
      <c r="I22" s="4">
        <v>0.48959999999999998</v>
      </c>
      <c r="J22" s="5">
        <v>0.58819999999999995</v>
      </c>
      <c r="K22" s="5">
        <v>0.59960000000000002</v>
      </c>
      <c r="L22" s="5">
        <v>0.214</v>
      </c>
      <c r="M22" s="5">
        <v>3.3E-3</v>
      </c>
      <c r="N22" s="5">
        <v>0.92249999999999999</v>
      </c>
      <c r="O22" s="5">
        <v>0.69520000000000004</v>
      </c>
      <c r="P22" s="5">
        <v>0.97940000000000005</v>
      </c>
      <c r="Q22" s="5">
        <v>0.39179999999999998</v>
      </c>
      <c r="R22" s="4">
        <v>0.58940000000000003</v>
      </c>
      <c r="S22" s="4">
        <v>0.60289999999999999</v>
      </c>
      <c r="T22" s="4">
        <v>0.2177</v>
      </c>
      <c r="U22" s="4">
        <v>5.0000000000000001E-3</v>
      </c>
      <c r="V22" s="4">
        <v>0.91339999999999999</v>
      </c>
      <c r="W22" s="4">
        <v>0.65969999999999995</v>
      </c>
      <c r="X22" s="4">
        <v>0.96799999999999997</v>
      </c>
      <c r="Y22" s="4">
        <v>0.35770000000000002</v>
      </c>
      <c r="Z22" s="5">
        <v>0.59350000000000003</v>
      </c>
      <c r="AA22" s="5">
        <v>0.61570000000000003</v>
      </c>
      <c r="AB22" s="5">
        <v>0.21190000000000001</v>
      </c>
      <c r="AC22" s="5">
        <v>7.3000000000000001E-3</v>
      </c>
      <c r="AD22" s="5">
        <v>0.90390000000000004</v>
      </c>
      <c r="AE22" s="5">
        <v>0.61209999999999998</v>
      </c>
      <c r="AF22" s="5">
        <v>0.95279999999999998</v>
      </c>
      <c r="AG22" s="5">
        <v>0.29799999999999999</v>
      </c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>
        <v>0.59499999999999997</v>
      </c>
      <c r="AQ22" s="5">
        <v>0.61799999999999999</v>
      </c>
      <c r="AR22" s="5">
        <v>0.21110000000000001</v>
      </c>
      <c r="AS22" s="5">
        <v>1.5800000000000002E-2</v>
      </c>
      <c r="AT22" s="5">
        <v>0.87609999999999999</v>
      </c>
      <c r="AU22" s="5">
        <v>0.47939999999999999</v>
      </c>
      <c r="AV22" s="5">
        <v>0.91679999999999995</v>
      </c>
      <c r="AW22" s="5">
        <v>0.15859999999999999</v>
      </c>
      <c r="AX22" s="4">
        <v>0.59619999999999995</v>
      </c>
      <c r="AY22" s="4">
        <v>0.62150000000000005</v>
      </c>
      <c r="AZ22" s="4">
        <v>0.2041</v>
      </c>
      <c r="BA22" s="4">
        <v>2.7099999999999999E-2</v>
      </c>
      <c r="BB22" s="4">
        <v>0.84919999999999995</v>
      </c>
      <c r="BC22" s="4">
        <v>0.36320000000000002</v>
      </c>
      <c r="BD22" s="4">
        <v>0.88090000000000002</v>
      </c>
      <c r="BE22" s="4">
        <v>0.10440000000000001</v>
      </c>
      <c r="BF22" s="5">
        <v>0.60240000000000005</v>
      </c>
      <c r="BG22" s="5">
        <v>0.63229999999999997</v>
      </c>
      <c r="BH22" s="5">
        <v>0.19109999999999999</v>
      </c>
      <c r="BI22" s="5">
        <v>5.7700000000000001E-2</v>
      </c>
      <c r="BJ22" s="5">
        <v>0.80879999999999996</v>
      </c>
      <c r="BK22" s="5">
        <v>0.23449999999999999</v>
      </c>
      <c r="BL22" s="5">
        <v>0.81779999999999997</v>
      </c>
      <c r="BM22" s="5">
        <v>6.3100000000000003E-2</v>
      </c>
      <c r="BN22" s="4">
        <v>0.62050000000000005</v>
      </c>
      <c r="BO22" s="4">
        <v>0.68049999999999999</v>
      </c>
      <c r="BP22" s="4">
        <v>0.1651</v>
      </c>
      <c r="BQ22" s="4">
        <v>0.19209999999999999</v>
      </c>
      <c r="BR22" s="4">
        <v>0.74560000000000004</v>
      </c>
      <c r="BS22" s="4">
        <v>0.1056</v>
      </c>
      <c r="BT22" s="4">
        <v>0.67969999999999997</v>
      </c>
      <c r="BU22" s="4">
        <v>9.9000000000000008E-3</v>
      </c>
      <c r="BV22" s="5">
        <v>0.57589999999999997</v>
      </c>
      <c r="BW22" s="5">
        <v>0.57479999999999998</v>
      </c>
      <c r="BX22" s="5">
        <v>0.18970000000000001</v>
      </c>
      <c r="BY22" s="5">
        <v>1.8E-3</v>
      </c>
      <c r="BZ22" s="5">
        <v>0.92600000000000005</v>
      </c>
      <c r="CA22" s="5">
        <v>0.72360000000000002</v>
      </c>
      <c r="CB22" s="5">
        <v>0.98939999999999995</v>
      </c>
      <c r="CC22" s="5">
        <v>0.33400000000000002</v>
      </c>
      <c r="CD22" s="4">
        <v>0.58819999999999995</v>
      </c>
      <c r="CE22" s="4">
        <v>0.60029999999999994</v>
      </c>
      <c r="CF22" s="4">
        <v>0.2056</v>
      </c>
      <c r="CG22" s="4">
        <v>5.0000000000000001E-3</v>
      </c>
      <c r="CH22" s="4">
        <v>0.9133</v>
      </c>
      <c r="CI22" s="4">
        <v>0.65800000000000003</v>
      </c>
      <c r="CJ22" s="4">
        <v>0.97040000000000004</v>
      </c>
      <c r="CK22" s="4">
        <v>0.2233</v>
      </c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>
        <v>0.59760000000000002</v>
      </c>
      <c r="CU22" s="4">
        <v>0.62409999999999999</v>
      </c>
      <c r="CV22" s="4">
        <v>0.1988</v>
      </c>
      <c r="CW22" s="4">
        <v>2.69E-2</v>
      </c>
      <c r="CX22" s="4">
        <v>0.84789999999999999</v>
      </c>
      <c r="CY22" s="4">
        <v>0.36899999999999999</v>
      </c>
      <c r="CZ22" s="4">
        <v>0.88180000000000003</v>
      </c>
      <c r="DA22" s="4">
        <v>6.0199999999999997E-2</v>
      </c>
      <c r="DB22" s="5">
        <v>0.62080000000000002</v>
      </c>
      <c r="DC22" s="5">
        <v>0.68049999999999999</v>
      </c>
      <c r="DD22" s="5">
        <v>0.16209999999999999</v>
      </c>
      <c r="DE22" s="5">
        <v>0.19889999999999999</v>
      </c>
      <c r="DF22" s="5">
        <v>0.74270000000000003</v>
      </c>
      <c r="DG22" s="5">
        <v>0.10349999999999999</v>
      </c>
      <c r="DH22" s="5">
        <v>0.67959999999999998</v>
      </c>
      <c r="DI22" s="5">
        <v>1.6199999999999999E-2</v>
      </c>
      <c r="DJ22" s="4">
        <v>0.57450000000000001</v>
      </c>
      <c r="DK22" s="4">
        <v>0.57189999999999996</v>
      </c>
      <c r="DL22" s="4">
        <v>0.1835</v>
      </c>
      <c r="DM22" s="4">
        <v>1.8E-3</v>
      </c>
      <c r="DN22" s="4">
        <v>0.92459999999999998</v>
      </c>
      <c r="DO22" s="4">
        <v>0.72529999999999994</v>
      </c>
      <c r="DP22" s="4">
        <v>0.99109999999999998</v>
      </c>
      <c r="DQ22" s="4">
        <v>0.2898</v>
      </c>
      <c r="DR22" s="5">
        <v>0.58919999999999995</v>
      </c>
      <c r="DS22" s="5">
        <v>0.60640000000000005</v>
      </c>
      <c r="DT22" s="5">
        <v>0.2099</v>
      </c>
      <c r="DU22" s="5">
        <v>5.0000000000000001E-3</v>
      </c>
      <c r="DV22" s="5">
        <v>0.91190000000000004</v>
      </c>
      <c r="DW22" s="5">
        <v>0.65669999999999995</v>
      </c>
      <c r="DX22" s="5">
        <v>0.96899999999999997</v>
      </c>
      <c r="DY22" s="5">
        <v>0.38650000000000001</v>
      </c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>
        <v>0.59670000000000001</v>
      </c>
      <c r="EI22" s="5">
        <v>0.62270000000000003</v>
      </c>
      <c r="EJ22" s="5">
        <v>0.20230000000000001</v>
      </c>
      <c r="EK22" s="5">
        <v>2.6800000000000001E-2</v>
      </c>
      <c r="EL22" s="5">
        <v>0.84870000000000001</v>
      </c>
      <c r="EM22" s="5">
        <v>0.88039999999999996</v>
      </c>
      <c r="EN22" s="5">
        <v>0.36959999999999998</v>
      </c>
      <c r="EO22" s="5">
        <v>8.72E-2</v>
      </c>
      <c r="EP22" s="4">
        <v>0.62209999999999999</v>
      </c>
      <c r="EQ22" s="4">
        <v>0.67869999999999997</v>
      </c>
      <c r="ER22" s="4">
        <v>0.1613</v>
      </c>
      <c r="ES22" s="4">
        <v>0.193</v>
      </c>
      <c r="ET22" s="4">
        <v>0.74550000000000005</v>
      </c>
      <c r="EU22" s="4">
        <v>0.1057</v>
      </c>
      <c r="EV22" s="4">
        <v>0.67959999999999998</v>
      </c>
      <c r="EW22" s="4">
        <v>2.0500000000000001E-2</v>
      </c>
      <c r="EX22" s="5">
        <v>0.5796</v>
      </c>
      <c r="EY22" s="5">
        <v>0.58140000000000003</v>
      </c>
      <c r="EZ22" s="5">
        <v>0.1812</v>
      </c>
      <c r="FA22" s="5">
        <v>1.8E-3</v>
      </c>
      <c r="FB22" s="5">
        <v>0.9214</v>
      </c>
      <c r="FC22" s="5">
        <v>0.72340000000000004</v>
      </c>
      <c r="FD22" s="5">
        <v>0.98929999999999996</v>
      </c>
      <c r="FE22" s="5">
        <v>0.34029999999999999</v>
      </c>
      <c r="FF22" s="4">
        <v>0.59160000000000001</v>
      </c>
      <c r="FG22" s="4">
        <v>0.60799999999999998</v>
      </c>
      <c r="FH22" s="4">
        <v>0.2051</v>
      </c>
      <c r="FI22" s="4">
        <v>5.0000000000000001E-3</v>
      </c>
      <c r="FJ22" s="4">
        <v>0.91149999999999998</v>
      </c>
      <c r="FK22" s="4">
        <v>0.65639999999999998</v>
      </c>
      <c r="FL22" s="4">
        <v>0.96819999999999995</v>
      </c>
      <c r="FM22" s="4">
        <v>0.2838</v>
      </c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>
        <v>0.5968</v>
      </c>
      <c r="FW22" s="4">
        <v>0.62409999999999999</v>
      </c>
      <c r="FX22" s="4">
        <v>0.20330000000000001</v>
      </c>
      <c r="FY22" s="4">
        <v>2.6700000000000002E-2</v>
      </c>
      <c r="FZ22" s="4">
        <v>0.85019999999999996</v>
      </c>
      <c r="GA22" s="4">
        <v>0.37009999999999998</v>
      </c>
      <c r="GB22" s="4">
        <v>0.87960000000000005</v>
      </c>
      <c r="GC22" s="4">
        <v>6.0499999999999998E-2</v>
      </c>
      <c r="GD22" s="5">
        <v>0.61919999999999997</v>
      </c>
      <c r="GE22" s="5">
        <v>0.67369999999999997</v>
      </c>
      <c r="GF22" s="5">
        <v>0.1641</v>
      </c>
      <c r="GG22" s="5">
        <v>0.19320000000000001</v>
      </c>
      <c r="GH22" s="5">
        <v>0.74299999999999999</v>
      </c>
      <c r="GI22" s="5">
        <v>0.1062</v>
      </c>
      <c r="GJ22" s="5">
        <v>0.67979999999999996</v>
      </c>
      <c r="GK22" s="5">
        <v>1.9800000000000002E-2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>
        <v>0.59799999999999998</v>
      </c>
      <c r="HK22" s="5">
        <v>0.62560000000000004</v>
      </c>
      <c r="HL22" s="5">
        <v>0.2011</v>
      </c>
      <c r="HM22" s="5">
        <v>2.6499999999999999E-2</v>
      </c>
      <c r="HN22" s="5">
        <v>0.85019999999999996</v>
      </c>
      <c r="HO22" s="5">
        <v>0.37359999999999999</v>
      </c>
      <c r="HP22" s="5">
        <v>0.88</v>
      </c>
      <c r="HQ22" s="5">
        <v>0.10050000000000001</v>
      </c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>
        <v>0.59750000000000003</v>
      </c>
      <c r="IY22" s="4">
        <v>0.62429999999999997</v>
      </c>
      <c r="IZ22" s="4">
        <v>0.19989999999999999</v>
      </c>
      <c r="JA22" s="4">
        <v>2.6599999999999999E-2</v>
      </c>
      <c r="JB22" s="4">
        <v>0.84960000000000002</v>
      </c>
      <c r="JC22" s="4">
        <v>0.37090000000000001</v>
      </c>
      <c r="JD22" s="4">
        <v>0.88060000000000005</v>
      </c>
      <c r="JE22" s="4">
        <v>7.3899999999999993E-2</v>
      </c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0.59546071428571423</v>
      </c>
      <c r="JO22" s="4">
        <f t="shared" si="1"/>
        <v>0.61891785714285741</v>
      </c>
      <c r="JP22" s="4">
        <f t="shared" si="2"/>
        <v>0.19759642857142862</v>
      </c>
      <c r="JQ22" s="4">
        <f t="shared" si="3"/>
        <v>3.9728571428571433E-2</v>
      </c>
      <c r="JR22" s="4">
        <f t="shared" si="4"/>
        <v>0.86748571428571408</v>
      </c>
      <c r="JS22" s="4">
        <f t="shared" si="5"/>
        <v>0.49909259259259264</v>
      </c>
      <c r="JT22" s="4">
        <f t="shared" si="6"/>
        <v>0.87967857142857131</v>
      </c>
      <c r="JU22" s="4">
        <f t="shared" si="7"/>
        <v>0.18269285714285718</v>
      </c>
      <c r="JV22" s="1" t="e" cm="1">
        <f t="array" aca="1" ref="JV22" ca="1">CONCATENATE(INDIRECT(ADDRESS(1,MATCH(_xlfn.MINIFS(B22:JM22,metrics.rec,"MAE"),B22:JM22,0)+1)), ", ", INDIRECT(ADDRESS(2,MATCH(_xlfn.MINIFS(B22:JM22,metrics.rec,"MAE"),B22:JM22,0)+1)))</f>
        <v>#NAME?</v>
      </c>
      <c r="JW22" s="1" t="e" cm="1">
        <f t="array" aca="1" ref="JW22" ca="1">CONCATENATE(INDIRECT(ADDRESS(1,MATCH(_xlfn.MINIFS(B22:JM22,metrics.rec,"MSE"),B22:JM22,0)+1)), ", ", INDIRECT(ADDRESS(2,MATCH(_xlfn.MINIFS(B22:JM22,metrics.rec,"MSE"),B22:JM22,0)+1)))</f>
        <v>#NAME?</v>
      </c>
      <c r="JX22" s="1" t="e" cm="1">
        <f t="array" aca="1" ref="JX22" ca="1">CONCATENATE(INDIRECT(ADDRESS(1,MATCH(_xlfn.MAXIFS(B22:JM22,metrics.rec,"R"),B22:JM22,0)+1)), ", ", INDIRECT(ADDRESS(2,MATCH(_xlfn.MAXIFS(B22:JM22,metrics.rec,"R"),B22:JM22,0)+1)))</f>
        <v>#NAME?</v>
      </c>
      <c r="JY22" s="1" t="e" cm="1">
        <f t="array" aca="1" ref="JY22" ca="1">CONCATENATE(INDIRECT(ADDRESS(1,MATCH(_xlfn.MAXIFS(B22:JM22,metrics.rec,"Precision"),B22:JM22,0)+1)), ", ", INDIRECT(ADDRESS(2,MATCH(_xlfn.MAXIFS(B22:JM22,metrics.rec,"Precision"),B22:JM22,0)+1)))</f>
        <v>#NAME?</v>
      </c>
      <c r="JZ22" s="1" t="e" cm="1">
        <f t="array" aca="1" ref="JZ22" ca="1">CONCATENATE(INDIRECT(ADDRESS(1,MATCH(_xlfn.MAXIFS(B22:JM22,metrics.rec,"Recall"),B22:JM22,0)+1)), ", ", INDIRECT(ADDRESS(2,MATCH(_xlfn.MAXIFS(B22:JM22,metrics.rec,"Recall"),B22:JM22,0)+1)))</f>
        <v>#NAME?</v>
      </c>
      <c r="KA22" s="1" t="e" cm="1">
        <f t="array" aca="1" ref="KA22" ca="1">CONCATENATE(INDIRECT(ADDRESS(1,MATCH(_xlfn.MAXIFS(B22:JM22,metrics.rec,"Coverage"),B22:JM22,0)+1)), ", ", INDIRECT(ADDRESS(2,MATCH(_xlfn.MAXIFS(B22:JM22,metrics.rec,"Coverage"),B22:JM22,0)+1)))</f>
        <v>#NAME?</v>
      </c>
      <c r="KB22" s="1" t="e" cm="1">
        <f t="array" aca="1" ref="KB22" ca="1">CONCATENATE(INDIRECT(ADDRESS(1,MATCH(_xlfn.MAXIFS(B22:JM22,metrics.rec,"Recatio"),B22:JM22,0)+1)), ", ", INDIRECT(ADDRESS(2,MATCH(_xlfn.MAXIFS(B22:JM22,metrics.rec,"Recatio"),B22:JM22,0)+1)))</f>
        <v>#NAME?</v>
      </c>
      <c r="KC22" s="1" t="e" cm="1">
        <f t="array" aca="1" ref="KC22" ca="1">CONCATENATE(INDIRECT(ADDRESS(1,MATCH(_xlfn.MINIFS(B22:JM22,metrics.rec,"Time"),B22:JM22,0)+1)), ", ", INDIRECT(ADDRESS(2,MATCH(_xlfn.MINIFS(B22:JM22,metrics.rec,"Time"),B22:JM22,0)+1)))</f>
        <v>#NAME?</v>
      </c>
    </row>
    <row r="23" spans="1:289" x14ac:dyDescent="0.3">
      <c r="A23" s="1" t="s">
        <v>20</v>
      </c>
      <c r="B23" s="4">
        <v>0.58530000000000004</v>
      </c>
      <c r="C23" s="4">
        <v>0.59060000000000001</v>
      </c>
      <c r="D23" s="4">
        <v>0.1948</v>
      </c>
      <c r="E23" s="4">
        <v>1.8E-3</v>
      </c>
      <c r="F23" s="4">
        <v>0.92800000000000005</v>
      </c>
      <c r="G23" s="4">
        <v>0.72799999999999998</v>
      </c>
      <c r="H23" s="4">
        <v>0.98960000000000004</v>
      </c>
      <c r="I23" s="4">
        <v>0.50090000000000001</v>
      </c>
      <c r="J23" s="5">
        <v>0.58919999999999995</v>
      </c>
      <c r="K23" s="5">
        <v>0.60209999999999997</v>
      </c>
      <c r="L23" s="5">
        <v>0.21829999999999999</v>
      </c>
      <c r="M23" s="5">
        <v>3.3E-3</v>
      </c>
      <c r="N23" s="5">
        <v>0.92279999999999995</v>
      </c>
      <c r="O23" s="5">
        <v>0.69440000000000002</v>
      </c>
      <c r="P23" s="5">
        <v>0.97940000000000005</v>
      </c>
      <c r="Q23" s="5">
        <v>0.37859999999999999</v>
      </c>
      <c r="R23" s="4">
        <v>0.59040000000000004</v>
      </c>
      <c r="S23" s="4">
        <v>0.60540000000000005</v>
      </c>
      <c r="T23" s="4">
        <v>0.21920000000000001</v>
      </c>
      <c r="U23" s="4">
        <v>5.0000000000000001E-3</v>
      </c>
      <c r="V23" s="4">
        <v>0.91310000000000002</v>
      </c>
      <c r="W23" s="4">
        <v>0.65900000000000003</v>
      </c>
      <c r="X23" s="4">
        <v>0.96799999999999997</v>
      </c>
      <c r="Y23" s="4">
        <v>0.34620000000000001</v>
      </c>
      <c r="Z23" s="5">
        <v>0.59399999999999997</v>
      </c>
      <c r="AA23" s="5">
        <v>0.6169</v>
      </c>
      <c r="AB23" s="5">
        <v>0.2145</v>
      </c>
      <c r="AC23" s="5">
        <v>7.3000000000000001E-3</v>
      </c>
      <c r="AD23" s="5">
        <v>0.90400000000000003</v>
      </c>
      <c r="AE23" s="5">
        <v>0.61150000000000004</v>
      </c>
      <c r="AF23" s="5">
        <v>0.95279999999999998</v>
      </c>
      <c r="AG23" s="5">
        <v>0.29770000000000002</v>
      </c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>
        <v>0.59630000000000005</v>
      </c>
      <c r="AQ23" s="5">
        <v>0.621</v>
      </c>
      <c r="AR23" s="5">
        <v>0.21260000000000001</v>
      </c>
      <c r="AS23" s="5">
        <v>1.5800000000000002E-2</v>
      </c>
      <c r="AT23" s="5">
        <v>0.87480000000000002</v>
      </c>
      <c r="AU23" s="5">
        <v>0.4788</v>
      </c>
      <c r="AV23" s="5">
        <v>0.91679999999999995</v>
      </c>
      <c r="AW23" s="5">
        <v>0.1512</v>
      </c>
      <c r="AX23" s="4">
        <v>0.59719999999999995</v>
      </c>
      <c r="AY23" s="4">
        <v>0.62360000000000004</v>
      </c>
      <c r="AZ23" s="4">
        <v>0.20669999999999999</v>
      </c>
      <c r="BA23" s="4">
        <v>2.7099999999999999E-2</v>
      </c>
      <c r="BB23" s="4">
        <v>0.84819999999999995</v>
      </c>
      <c r="BC23" s="4">
        <v>0.3629</v>
      </c>
      <c r="BD23" s="4">
        <v>0.88090000000000002</v>
      </c>
      <c r="BE23" s="4">
        <v>0.1111</v>
      </c>
      <c r="BF23" s="5">
        <v>0.60309999999999997</v>
      </c>
      <c r="BG23" s="5">
        <v>0.63380000000000003</v>
      </c>
      <c r="BH23" s="5">
        <v>0.19159999999999999</v>
      </c>
      <c r="BI23" s="5">
        <v>5.7700000000000001E-2</v>
      </c>
      <c r="BJ23" s="5">
        <v>0.8085</v>
      </c>
      <c r="BK23" s="5">
        <v>0.23430000000000001</v>
      </c>
      <c r="BL23" s="5">
        <v>0.81779999999999997</v>
      </c>
      <c r="BM23" s="5">
        <v>6.6900000000000001E-2</v>
      </c>
      <c r="BN23" s="4">
        <v>0.62229999999999996</v>
      </c>
      <c r="BO23" s="4">
        <v>0.68610000000000004</v>
      </c>
      <c r="BP23" s="4">
        <v>0.15809999999999999</v>
      </c>
      <c r="BQ23" s="4">
        <v>0.19189999999999999</v>
      </c>
      <c r="BR23" s="4">
        <v>0.74439999999999995</v>
      </c>
      <c r="BS23" s="4">
        <v>0.1055</v>
      </c>
      <c r="BT23" s="4">
        <v>0.67969999999999997</v>
      </c>
      <c r="BU23" s="4">
        <v>2.8400000000000002E-2</v>
      </c>
      <c r="BV23" s="5">
        <v>0.57669999999999999</v>
      </c>
      <c r="BW23" s="5">
        <v>0.57679999999999998</v>
      </c>
      <c r="BX23" s="5">
        <v>0.19539999999999999</v>
      </c>
      <c r="BY23" s="5">
        <v>1.8E-3</v>
      </c>
      <c r="BZ23" s="5">
        <v>0.92520000000000002</v>
      </c>
      <c r="CA23" s="5">
        <v>0.7228</v>
      </c>
      <c r="CB23" s="5">
        <v>0.98939999999999995</v>
      </c>
      <c r="CC23" s="5">
        <v>0.36499999999999999</v>
      </c>
      <c r="CD23" s="4">
        <v>0.58919999999999995</v>
      </c>
      <c r="CE23" s="4">
        <v>0.60260000000000002</v>
      </c>
      <c r="CF23" s="4">
        <v>0.21199999999999999</v>
      </c>
      <c r="CG23" s="4">
        <v>5.0000000000000001E-3</v>
      </c>
      <c r="CH23" s="4">
        <v>0.9133</v>
      </c>
      <c r="CI23" s="4">
        <v>0.6573</v>
      </c>
      <c r="CJ23" s="4">
        <v>0.97040000000000004</v>
      </c>
      <c r="CK23" s="4">
        <v>0.23119999999999999</v>
      </c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>
        <v>0.59840000000000004</v>
      </c>
      <c r="CU23" s="4">
        <v>0.62580000000000002</v>
      </c>
      <c r="CV23" s="4">
        <v>0.2009</v>
      </c>
      <c r="CW23" s="4">
        <v>2.69E-2</v>
      </c>
      <c r="CX23" s="4">
        <v>0.84730000000000005</v>
      </c>
      <c r="CY23" s="4">
        <v>0.36870000000000003</v>
      </c>
      <c r="CZ23" s="4">
        <v>0.88180000000000003</v>
      </c>
      <c r="DA23" s="4">
        <v>6.0900000000000003E-2</v>
      </c>
      <c r="DB23" s="5">
        <v>0.62209999999999999</v>
      </c>
      <c r="DC23" s="5">
        <v>0.68469999999999998</v>
      </c>
      <c r="DD23" s="5">
        <v>0.15909999999999999</v>
      </c>
      <c r="DE23" s="5">
        <v>0.1988</v>
      </c>
      <c r="DF23" s="5">
        <v>0.7419</v>
      </c>
      <c r="DG23" s="5">
        <v>0.10340000000000001</v>
      </c>
      <c r="DH23" s="5">
        <v>0.67959999999999998</v>
      </c>
      <c r="DI23" s="5">
        <v>1.6299999999999999E-2</v>
      </c>
      <c r="DJ23" s="4">
        <v>0.57579999999999998</v>
      </c>
      <c r="DK23" s="4">
        <v>0.57520000000000004</v>
      </c>
      <c r="DL23" s="4">
        <v>0.19009999999999999</v>
      </c>
      <c r="DM23" s="4">
        <v>1.8E-3</v>
      </c>
      <c r="DN23" s="4">
        <v>0.9244</v>
      </c>
      <c r="DO23" s="4">
        <v>0.72450000000000003</v>
      </c>
      <c r="DP23" s="4">
        <v>0.99109999999999998</v>
      </c>
      <c r="DQ23" s="4">
        <v>0.34970000000000001</v>
      </c>
      <c r="DR23" s="5">
        <v>0.59060000000000001</v>
      </c>
      <c r="DS23" s="5">
        <v>0.60980000000000001</v>
      </c>
      <c r="DT23" s="5">
        <v>0.21360000000000001</v>
      </c>
      <c r="DU23" s="5">
        <v>5.0000000000000001E-3</v>
      </c>
      <c r="DV23" s="5">
        <v>0.91159999999999997</v>
      </c>
      <c r="DW23" s="5">
        <v>0.65590000000000004</v>
      </c>
      <c r="DX23" s="5">
        <v>0.96899999999999997</v>
      </c>
      <c r="DY23" s="5">
        <v>0.317</v>
      </c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>
        <v>0.59750000000000003</v>
      </c>
      <c r="EI23" s="5">
        <v>0.62439999999999996</v>
      </c>
      <c r="EJ23" s="5">
        <v>0.2074</v>
      </c>
      <c r="EK23" s="5">
        <v>2.6800000000000001E-2</v>
      </c>
      <c r="EL23" s="5">
        <v>0.84860000000000002</v>
      </c>
      <c r="EM23" s="5">
        <v>0.88029999999999997</v>
      </c>
      <c r="EN23" s="5">
        <v>0.36930000000000002</v>
      </c>
      <c r="EO23" s="5">
        <v>8.6900000000000005E-2</v>
      </c>
      <c r="EP23" s="4">
        <v>0.62380000000000002</v>
      </c>
      <c r="EQ23" s="4">
        <v>0.68320000000000003</v>
      </c>
      <c r="ER23" s="4">
        <v>0.1585</v>
      </c>
      <c r="ES23" s="4">
        <v>0.1928</v>
      </c>
      <c r="ET23" s="4">
        <v>0.74390000000000001</v>
      </c>
      <c r="EU23" s="4">
        <v>0.1056</v>
      </c>
      <c r="EV23" s="4">
        <v>0.67969999999999997</v>
      </c>
      <c r="EW23" s="4">
        <v>2.0500000000000001E-2</v>
      </c>
      <c r="EX23" s="5">
        <v>0.58099999999999996</v>
      </c>
      <c r="EY23" s="5">
        <v>0.58460000000000001</v>
      </c>
      <c r="EZ23" s="5">
        <v>0.18329999999999999</v>
      </c>
      <c r="FA23" s="5">
        <v>1.8E-3</v>
      </c>
      <c r="FB23" s="5">
        <v>0.92169999999999996</v>
      </c>
      <c r="FC23" s="5">
        <v>0.72270000000000001</v>
      </c>
      <c r="FD23" s="5">
        <v>0.98929999999999996</v>
      </c>
      <c r="FE23" s="5">
        <v>0.33129999999999998</v>
      </c>
      <c r="FF23" s="4">
        <v>0.59279999999999999</v>
      </c>
      <c r="FG23" s="4">
        <v>0.6109</v>
      </c>
      <c r="FH23" s="4">
        <v>0.21129999999999999</v>
      </c>
      <c r="FI23" s="4">
        <v>5.0000000000000001E-3</v>
      </c>
      <c r="FJ23" s="4">
        <v>0.91120000000000001</v>
      </c>
      <c r="FK23" s="4">
        <v>0.65569999999999995</v>
      </c>
      <c r="FL23" s="4">
        <v>0.96819999999999995</v>
      </c>
      <c r="FM23" s="4">
        <v>0.28749999999999998</v>
      </c>
      <c r="FN23" s="5">
        <v>0.59470000000000001</v>
      </c>
      <c r="FO23" s="5">
        <v>0.61719999999999997</v>
      </c>
      <c r="FP23" s="5">
        <v>0.2162</v>
      </c>
      <c r="FQ23" s="5">
        <v>1.06E-2</v>
      </c>
      <c r="FR23" s="5">
        <v>0.89219999999999999</v>
      </c>
      <c r="FS23" s="5">
        <v>0.55549999999999999</v>
      </c>
      <c r="FT23" s="5">
        <v>0.93940000000000001</v>
      </c>
      <c r="FU23" s="5">
        <v>0.19989999999999999</v>
      </c>
      <c r="FV23" s="4">
        <v>0.5978</v>
      </c>
      <c r="FW23" s="4">
        <v>0.62619999999999998</v>
      </c>
      <c r="FX23" s="4">
        <v>0.20349999999999999</v>
      </c>
      <c r="FY23" s="4">
        <v>2.6700000000000002E-2</v>
      </c>
      <c r="FZ23" s="4">
        <v>0.8498</v>
      </c>
      <c r="GA23" s="4">
        <v>0.36980000000000002</v>
      </c>
      <c r="GB23" s="4">
        <v>0.87949999999999995</v>
      </c>
      <c r="GC23" s="4">
        <v>5.9900000000000002E-2</v>
      </c>
      <c r="GD23" s="5">
        <v>0.62090000000000001</v>
      </c>
      <c r="GE23" s="5">
        <v>0.67869999999999997</v>
      </c>
      <c r="GF23" s="5">
        <v>0.1593</v>
      </c>
      <c r="GG23" s="5">
        <v>0.193</v>
      </c>
      <c r="GH23" s="5">
        <v>0.74229999999999996</v>
      </c>
      <c r="GI23" s="5">
        <v>0.1061</v>
      </c>
      <c r="GJ23" s="5">
        <v>0.67979999999999996</v>
      </c>
      <c r="GK23" s="5">
        <v>1.9699999999999999E-2</v>
      </c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>
        <v>0.59889999999999999</v>
      </c>
      <c r="HK23" s="5">
        <v>0.62760000000000005</v>
      </c>
      <c r="HL23" s="5">
        <v>0.2019</v>
      </c>
      <c r="HM23" s="5">
        <v>2.6499999999999999E-2</v>
      </c>
      <c r="HN23" s="5">
        <v>0.84970000000000001</v>
      </c>
      <c r="HO23" s="5">
        <v>0.37330000000000002</v>
      </c>
      <c r="HP23" s="5">
        <v>0.88</v>
      </c>
      <c r="HQ23" s="5">
        <v>0.1037</v>
      </c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>
        <v>0.59409999999999996</v>
      </c>
      <c r="IQ23" s="5">
        <v>0.61609999999999998</v>
      </c>
      <c r="IR23" s="5">
        <v>0.21360000000000001</v>
      </c>
      <c r="IS23" s="5">
        <v>1.0500000000000001E-2</v>
      </c>
      <c r="IT23" s="5">
        <v>0.89200000000000002</v>
      </c>
      <c r="IU23" s="5">
        <v>0.5554</v>
      </c>
      <c r="IV23" s="5">
        <v>0.93899999999999995</v>
      </c>
      <c r="IW23" s="5">
        <v>0.1079</v>
      </c>
      <c r="IX23" s="4">
        <v>0.59840000000000004</v>
      </c>
      <c r="IY23" s="4">
        <v>0.62639999999999996</v>
      </c>
      <c r="IZ23" s="4">
        <v>0.2016</v>
      </c>
      <c r="JA23" s="4">
        <v>2.6599999999999999E-2</v>
      </c>
      <c r="JB23" s="4">
        <v>0.84930000000000005</v>
      </c>
      <c r="JC23" s="4">
        <v>0.37059999999999998</v>
      </c>
      <c r="JD23" s="4">
        <v>0.88060000000000005</v>
      </c>
      <c r="JE23" s="4">
        <v>7.1999999999999995E-2</v>
      </c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0.59657499999999997</v>
      </c>
      <c r="JO23" s="4">
        <f t="shared" si="1"/>
        <v>0.62167499999999998</v>
      </c>
      <c r="JP23" s="4">
        <f t="shared" si="2"/>
        <v>0.19981071428571423</v>
      </c>
      <c r="JQ23" s="4">
        <f t="shared" si="3"/>
        <v>3.9703571428571435E-2</v>
      </c>
      <c r="JR23" s="4">
        <f t="shared" si="4"/>
        <v>0.86705714285714275</v>
      </c>
      <c r="JS23" s="4">
        <f t="shared" si="5"/>
        <v>0.50057857142857154</v>
      </c>
      <c r="JT23" s="4">
        <f t="shared" si="6"/>
        <v>0.879667857142857</v>
      </c>
      <c r="JU23" s="4">
        <f t="shared" si="7"/>
        <v>0.18474642857142859</v>
      </c>
      <c r="JV23" s="1" t="e" cm="1">
        <f t="array" aca="1" ref="JV23" ca="1">CONCATENATE(INDIRECT(ADDRESS(1,MATCH(_xlfn.MINIFS(B23:JM23,metrics.rec,"MAE"),B23:JM23,0)+1)), ", ", INDIRECT(ADDRESS(2,MATCH(_xlfn.MINIFS(B23:JM23,metrics.rec,"MAE"),B23:JM23,0)+1)))</f>
        <v>#NAME?</v>
      </c>
      <c r="JW23" s="1" t="e" cm="1">
        <f t="array" aca="1" ref="JW23" ca="1">CONCATENATE(INDIRECT(ADDRESS(1,MATCH(_xlfn.MINIFS(B23:JM23,metrics.rec,"MSE"),B23:JM23,0)+1)), ", ", INDIRECT(ADDRESS(2,MATCH(_xlfn.MINIFS(B23:JM23,metrics.rec,"MSE"),B23:JM23,0)+1)))</f>
        <v>#NAME?</v>
      </c>
      <c r="JX23" s="1" t="e" cm="1">
        <f t="array" aca="1" ref="JX23" ca="1">CONCATENATE(INDIRECT(ADDRESS(1,MATCH(_xlfn.MAXIFS(B23:JM23,metrics.rec,"R"),B23:JM23,0)+1)), ", ", INDIRECT(ADDRESS(2,MATCH(_xlfn.MAXIFS(B23:JM23,metrics.rec,"R"),B23:JM23,0)+1)))</f>
        <v>#NAME?</v>
      </c>
      <c r="JY23" s="1" t="e" cm="1">
        <f t="array" aca="1" ref="JY23" ca="1">CONCATENATE(INDIRECT(ADDRESS(1,MATCH(_xlfn.MAXIFS(B23:JM23,metrics.rec,"Precision"),B23:JM23,0)+1)), ", ", INDIRECT(ADDRESS(2,MATCH(_xlfn.MAXIFS(B23:JM23,metrics.rec,"Precision"),B23:JM23,0)+1)))</f>
        <v>#NAME?</v>
      </c>
      <c r="JZ23" s="1" t="e" cm="1">
        <f t="array" aca="1" ref="JZ23" ca="1">CONCATENATE(INDIRECT(ADDRESS(1,MATCH(_xlfn.MAXIFS(B23:JM23,metrics.rec,"Recall"),B23:JM23,0)+1)), ", ", INDIRECT(ADDRESS(2,MATCH(_xlfn.MAXIFS(B23:JM23,metrics.rec,"Recall"),B23:JM23,0)+1)))</f>
        <v>#NAME?</v>
      </c>
      <c r="KA23" s="1" t="e" cm="1">
        <f t="array" aca="1" ref="KA23" ca="1">CONCATENATE(INDIRECT(ADDRESS(1,MATCH(_xlfn.MAXIFS(B23:JM23,metrics.rec,"Coverage"),B23:JM23,0)+1)), ", ", INDIRECT(ADDRESS(2,MATCH(_xlfn.MAXIFS(B23:JM23,metrics.rec,"Coverage"),B23:JM23,0)+1)))</f>
        <v>#NAME?</v>
      </c>
      <c r="KB23" s="1" t="e" cm="1">
        <f t="array" aca="1" ref="KB23" ca="1">CONCATENATE(INDIRECT(ADDRESS(1,MATCH(_xlfn.MAXIFS(B23:JM23,metrics.rec,"Recatio"),B23:JM23,0)+1)), ", ", INDIRECT(ADDRESS(2,MATCH(_xlfn.MAXIFS(B23:JM23,metrics.rec,"Recatio"),B23:JM23,0)+1)))</f>
        <v>#NAME?</v>
      </c>
      <c r="KC23" s="1" t="e" cm="1">
        <f t="array" aca="1" ref="KC23" ca="1">CONCATENATE(INDIRECT(ADDRESS(1,MATCH(_xlfn.MINIFS(B23:JM23,metrics.rec,"Time"),B23:JM23,0)+1)), ", ", INDIRECT(ADDRESS(2,MATCH(_xlfn.MINIFS(B23:JM23,metrics.rec,"Time"),B23:JM23,0)+1)))</f>
        <v>#NAME?</v>
      </c>
    </row>
    <row r="24" spans="1:289" x14ac:dyDescent="0.3">
      <c r="A24" s="1" t="s">
        <v>21</v>
      </c>
      <c r="B24" s="4">
        <v>0.58540000000000003</v>
      </c>
      <c r="C24" s="4">
        <v>0.59119999999999995</v>
      </c>
      <c r="D24" s="4">
        <v>0.18640000000000001</v>
      </c>
      <c r="E24" s="4">
        <v>1.8E-3</v>
      </c>
      <c r="F24" s="4">
        <v>0.9284</v>
      </c>
      <c r="G24" s="4">
        <v>0.72889999999999999</v>
      </c>
      <c r="H24" s="4">
        <v>0.99039999999999995</v>
      </c>
      <c r="I24" s="4">
        <v>0.50890000000000002</v>
      </c>
      <c r="J24" s="5">
        <v>0.58979999999999999</v>
      </c>
      <c r="K24" s="5">
        <v>0.60429999999999995</v>
      </c>
      <c r="L24" s="5">
        <v>0.2107</v>
      </c>
      <c r="M24" s="5">
        <v>3.3E-3</v>
      </c>
      <c r="N24" s="5">
        <v>0.9234</v>
      </c>
      <c r="O24" s="5">
        <v>0.6956</v>
      </c>
      <c r="P24" s="5">
        <v>0.98029999999999995</v>
      </c>
      <c r="Q24" s="5">
        <v>0.38</v>
      </c>
      <c r="R24" s="4">
        <v>0.59150000000000003</v>
      </c>
      <c r="S24" s="4">
        <v>0.60840000000000005</v>
      </c>
      <c r="T24" s="4">
        <v>0.21179999999999999</v>
      </c>
      <c r="U24" s="4">
        <v>5.0000000000000001E-3</v>
      </c>
      <c r="V24" s="4">
        <v>0.91390000000000005</v>
      </c>
      <c r="W24" s="4">
        <v>0.66</v>
      </c>
      <c r="X24" s="4">
        <v>0.96960000000000002</v>
      </c>
      <c r="Y24" s="4">
        <v>0.34839999999999999</v>
      </c>
      <c r="Z24" s="5">
        <v>0.59509999999999996</v>
      </c>
      <c r="AA24" s="5">
        <v>0.62019999999999997</v>
      </c>
      <c r="AB24" s="5">
        <v>0.20630000000000001</v>
      </c>
      <c r="AC24" s="5">
        <v>7.3000000000000001E-3</v>
      </c>
      <c r="AD24" s="5">
        <v>0.90410000000000001</v>
      </c>
      <c r="AE24" s="5">
        <v>0.61240000000000006</v>
      </c>
      <c r="AF24" s="5">
        <v>0.95550000000000002</v>
      </c>
      <c r="AG24" s="5">
        <v>0.30380000000000001</v>
      </c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>
        <v>0.5968</v>
      </c>
      <c r="AQ24" s="5">
        <v>0.62229999999999996</v>
      </c>
      <c r="AR24" s="5">
        <v>0.20610000000000001</v>
      </c>
      <c r="AS24" s="5">
        <v>1.5800000000000002E-2</v>
      </c>
      <c r="AT24" s="5">
        <v>0.87609999999999999</v>
      </c>
      <c r="AU24" s="5">
        <v>0.47970000000000002</v>
      </c>
      <c r="AV24" s="5">
        <v>0.91969999999999996</v>
      </c>
      <c r="AW24" s="5">
        <v>0.1736</v>
      </c>
      <c r="AX24" s="4">
        <v>0.59719999999999995</v>
      </c>
      <c r="AY24" s="4">
        <v>0.62439999999999996</v>
      </c>
      <c r="AZ24" s="4">
        <v>0.20050000000000001</v>
      </c>
      <c r="BA24" s="4">
        <v>2.7099999999999999E-2</v>
      </c>
      <c r="BB24" s="4">
        <v>0.84850000000000003</v>
      </c>
      <c r="BC24" s="4">
        <v>0.36349999999999999</v>
      </c>
      <c r="BD24" s="4">
        <v>0.88460000000000005</v>
      </c>
      <c r="BE24" s="4">
        <v>0.11600000000000001</v>
      </c>
      <c r="BF24" s="5">
        <v>0.60340000000000005</v>
      </c>
      <c r="BG24" s="5">
        <v>0.63529999999999998</v>
      </c>
      <c r="BH24" s="5">
        <v>0.18709999999999999</v>
      </c>
      <c r="BI24" s="5">
        <v>5.7599999999999998E-2</v>
      </c>
      <c r="BJ24" s="5">
        <v>0.80679999999999996</v>
      </c>
      <c r="BK24" s="5">
        <v>0.23469999999999999</v>
      </c>
      <c r="BL24" s="5">
        <v>0.82479999999999998</v>
      </c>
      <c r="BM24" s="5">
        <v>6.7000000000000004E-2</v>
      </c>
      <c r="BN24" s="4">
        <v>0.62339999999999995</v>
      </c>
      <c r="BO24" s="4">
        <v>0.68869999999999998</v>
      </c>
      <c r="BP24" s="4">
        <v>0.1482</v>
      </c>
      <c r="BQ24" s="4">
        <v>0.19139999999999999</v>
      </c>
      <c r="BR24" s="4">
        <v>0.73970000000000002</v>
      </c>
      <c r="BS24" s="4">
        <v>0.10580000000000001</v>
      </c>
      <c r="BT24" s="4">
        <v>0.68840000000000001</v>
      </c>
      <c r="BU24" s="4">
        <v>2.75E-2</v>
      </c>
      <c r="BV24" s="5">
        <v>0.57809999999999995</v>
      </c>
      <c r="BW24" s="5">
        <v>0.58020000000000005</v>
      </c>
      <c r="BX24" s="5">
        <v>0.18559999999999999</v>
      </c>
      <c r="BY24" s="5">
        <v>1.8E-3</v>
      </c>
      <c r="BZ24" s="5">
        <v>0.92649999999999999</v>
      </c>
      <c r="CA24" s="5">
        <v>0.7238</v>
      </c>
      <c r="CB24" s="5">
        <v>0.9899</v>
      </c>
      <c r="CC24" s="5">
        <v>0.35239999999999999</v>
      </c>
      <c r="CD24" s="4">
        <v>0.59</v>
      </c>
      <c r="CE24" s="4">
        <v>0.60550000000000004</v>
      </c>
      <c r="CF24" s="4">
        <v>0.2011</v>
      </c>
      <c r="CG24" s="4">
        <v>5.0000000000000001E-3</v>
      </c>
      <c r="CH24" s="4">
        <v>0.91400000000000003</v>
      </c>
      <c r="CI24" s="4">
        <v>0.6583</v>
      </c>
      <c r="CJ24" s="4">
        <v>0.97160000000000002</v>
      </c>
      <c r="CK24" s="4">
        <v>0.216</v>
      </c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>
        <v>0.59899999999999998</v>
      </c>
      <c r="CU24" s="4">
        <v>0.62780000000000002</v>
      </c>
      <c r="CV24" s="4">
        <v>0.19270000000000001</v>
      </c>
      <c r="CW24" s="4">
        <v>2.69E-2</v>
      </c>
      <c r="CX24" s="4">
        <v>0.84750000000000003</v>
      </c>
      <c r="CY24" s="4">
        <v>0.36919999999999997</v>
      </c>
      <c r="CZ24" s="4">
        <v>0.88629999999999998</v>
      </c>
      <c r="DA24" s="4">
        <v>5.9299999999999999E-2</v>
      </c>
      <c r="DB24" s="5">
        <v>0.62350000000000005</v>
      </c>
      <c r="DC24" s="5">
        <v>0.68779999999999997</v>
      </c>
      <c r="DD24" s="5">
        <v>0.14849999999999999</v>
      </c>
      <c r="DE24" s="5">
        <v>0.1986</v>
      </c>
      <c r="DF24" s="5">
        <v>0.73860000000000003</v>
      </c>
      <c r="DG24" s="5">
        <v>0.10349999999999999</v>
      </c>
      <c r="DH24" s="5">
        <v>0.68779999999999997</v>
      </c>
      <c r="DI24" s="5">
        <v>1.6299999999999999E-2</v>
      </c>
      <c r="DJ24" s="4">
        <v>0.57620000000000005</v>
      </c>
      <c r="DK24" s="4">
        <v>0.57669999999999999</v>
      </c>
      <c r="DL24" s="4">
        <v>0.1789</v>
      </c>
      <c r="DM24" s="4">
        <v>1.8E-3</v>
      </c>
      <c r="DN24" s="4">
        <v>0.92510000000000003</v>
      </c>
      <c r="DO24" s="4">
        <v>0.72550000000000003</v>
      </c>
      <c r="DP24" s="4">
        <v>0.99170000000000003</v>
      </c>
      <c r="DQ24" s="4">
        <v>0.37859999999999999</v>
      </c>
      <c r="DR24" s="5">
        <v>0.59130000000000005</v>
      </c>
      <c r="DS24" s="5">
        <v>0.61199999999999999</v>
      </c>
      <c r="DT24" s="5">
        <v>0.2059</v>
      </c>
      <c r="DU24" s="5">
        <v>5.0000000000000001E-3</v>
      </c>
      <c r="DV24" s="5">
        <v>0.91249999999999998</v>
      </c>
      <c r="DW24" s="5">
        <v>0.65690000000000004</v>
      </c>
      <c r="DX24" s="5">
        <v>0.97060000000000002</v>
      </c>
      <c r="DY24" s="5">
        <v>0.28970000000000001</v>
      </c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>
        <v>0.59770000000000001</v>
      </c>
      <c r="EI24" s="5">
        <v>0.62560000000000004</v>
      </c>
      <c r="EJ24" s="5">
        <v>0.19750000000000001</v>
      </c>
      <c r="EK24" s="5">
        <v>2.6800000000000001E-2</v>
      </c>
      <c r="EL24" s="5">
        <v>0.84809999999999997</v>
      </c>
      <c r="EM24" s="5">
        <v>0.88500000000000001</v>
      </c>
      <c r="EN24" s="5">
        <v>0.36980000000000002</v>
      </c>
      <c r="EO24" s="5">
        <v>8.7300000000000003E-2</v>
      </c>
      <c r="EP24" s="4">
        <v>0.62490000000000001</v>
      </c>
      <c r="EQ24" s="4">
        <v>0.68630000000000002</v>
      </c>
      <c r="ER24" s="4">
        <v>0.14940000000000001</v>
      </c>
      <c r="ES24" s="4">
        <v>0.19220000000000001</v>
      </c>
      <c r="ET24" s="4">
        <v>0.74009999999999998</v>
      </c>
      <c r="EU24" s="4">
        <v>0.10589999999999999</v>
      </c>
      <c r="EV24" s="4">
        <v>0.68789999999999996</v>
      </c>
      <c r="EW24" s="4">
        <v>2.07E-2</v>
      </c>
      <c r="EX24" s="5">
        <v>0.58120000000000005</v>
      </c>
      <c r="EY24" s="5">
        <v>0.58620000000000005</v>
      </c>
      <c r="EZ24" s="5">
        <v>0.17710000000000001</v>
      </c>
      <c r="FA24" s="5">
        <v>1.8E-3</v>
      </c>
      <c r="FB24" s="5">
        <v>0.92179999999999995</v>
      </c>
      <c r="FC24" s="5">
        <v>0.72370000000000001</v>
      </c>
      <c r="FD24" s="5">
        <v>0.9899</v>
      </c>
      <c r="FE24" s="5">
        <v>0.35189999999999999</v>
      </c>
      <c r="FF24" s="4">
        <v>0.59330000000000005</v>
      </c>
      <c r="FG24" s="4">
        <v>0.61260000000000003</v>
      </c>
      <c r="FH24" s="4">
        <v>0.2016</v>
      </c>
      <c r="FI24" s="4">
        <v>5.0000000000000001E-3</v>
      </c>
      <c r="FJ24" s="4">
        <v>0.91190000000000004</v>
      </c>
      <c r="FK24" s="4">
        <v>0.65669999999999995</v>
      </c>
      <c r="FL24" s="4">
        <v>0.96960000000000002</v>
      </c>
      <c r="FM24" s="4">
        <v>0.29470000000000002</v>
      </c>
      <c r="FN24" s="5">
        <v>0.59540000000000004</v>
      </c>
      <c r="FO24" s="5">
        <v>0.61929999999999996</v>
      </c>
      <c r="FP24" s="5">
        <v>0.20880000000000001</v>
      </c>
      <c r="FQ24" s="5">
        <v>1.06E-2</v>
      </c>
      <c r="FR24" s="5">
        <v>0.89280000000000004</v>
      </c>
      <c r="FS24" s="5">
        <v>0.55640000000000001</v>
      </c>
      <c r="FT24" s="5">
        <v>0.94169999999999998</v>
      </c>
      <c r="FU24" s="5">
        <v>0.19670000000000001</v>
      </c>
      <c r="FV24" s="4">
        <v>0.59830000000000005</v>
      </c>
      <c r="FW24" s="4">
        <v>0.62780000000000002</v>
      </c>
      <c r="FX24" s="4">
        <v>0.19700000000000001</v>
      </c>
      <c r="FY24" s="4">
        <v>2.6700000000000002E-2</v>
      </c>
      <c r="FZ24" s="4">
        <v>0.8498</v>
      </c>
      <c r="GA24" s="4">
        <v>0.37040000000000001</v>
      </c>
      <c r="GB24" s="4">
        <v>0.88400000000000001</v>
      </c>
      <c r="GC24" s="4">
        <v>6.0400000000000002E-2</v>
      </c>
      <c r="GD24" s="5">
        <v>0.62219999999999998</v>
      </c>
      <c r="GE24" s="5">
        <v>0.68140000000000001</v>
      </c>
      <c r="GF24" s="5">
        <v>0.1527</v>
      </c>
      <c r="GG24" s="5">
        <v>0.19239999999999999</v>
      </c>
      <c r="GH24" s="5">
        <v>0.73799999999999999</v>
      </c>
      <c r="GI24" s="5">
        <v>0.10639999999999999</v>
      </c>
      <c r="GJ24" s="5">
        <v>0.68830000000000002</v>
      </c>
      <c r="GK24" s="5">
        <v>1.9800000000000002E-2</v>
      </c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>
        <v>0.59930000000000005</v>
      </c>
      <c r="HK24" s="5">
        <v>0.62919999999999998</v>
      </c>
      <c r="HL24" s="5">
        <v>0.19650000000000001</v>
      </c>
      <c r="HM24" s="5">
        <v>2.64E-2</v>
      </c>
      <c r="HN24" s="5">
        <v>0.84960000000000002</v>
      </c>
      <c r="HO24" s="5">
        <v>0.37390000000000001</v>
      </c>
      <c r="HP24" s="5">
        <v>0.88400000000000001</v>
      </c>
      <c r="HQ24" s="5">
        <v>0.10349999999999999</v>
      </c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>
        <v>0.59470000000000001</v>
      </c>
      <c r="IQ24" s="5">
        <v>0.61819999999999997</v>
      </c>
      <c r="IR24" s="5">
        <v>0.20580000000000001</v>
      </c>
      <c r="IS24" s="5">
        <v>1.0500000000000001E-2</v>
      </c>
      <c r="IT24" s="5">
        <v>0.89239999999999997</v>
      </c>
      <c r="IU24" s="5">
        <v>0.55630000000000002</v>
      </c>
      <c r="IV24" s="5">
        <v>0.94189999999999996</v>
      </c>
      <c r="IW24" s="5">
        <v>0.1096</v>
      </c>
      <c r="IX24" s="4">
        <v>0.5988</v>
      </c>
      <c r="IY24" s="4">
        <v>0.62780000000000002</v>
      </c>
      <c r="IZ24" s="4">
        <v>0.1953</v>
      </c>
      <c r="JA24" s="4">
        <v>2.6599999999999999E-2</v>
      </c>
      <c r="JB24" s="4">
        <v>0.84899999999999998</v>
      </c>
      <c r="JC24" s="4">
        <v>0.37119999999999997</v>
      </c>
      <c r="JD24" s="4">
        <v>0.88519999999999999</v>
      </c>
      <c r="JE24" s="4">
        <v>7.2099999999999997E-2</v>
      </c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0.59724642857142862</v>
      </c>
      <c r="JO24" s="4">
        <f t="shared" si="1"/>
        <v>0.6237464285714287</v>
      </c>
      <c r="JP24" s="4">
        <f t="shared" si="2"/>
        <v>0.19180714285714284</v>
      </c>
      <c r="JQ24" s="4">
        <f t="shared" si="3"/>
        <v>3.9628571428571423E-2</v>
      </c>
      <c r="JR24" s="4">
        <f t="shared" si="4"/>
        <v>0.86674642857142847</v>
      </c>
      <c r="JS24" s="4">
        <f t="shared" si="5"/>
        <v>0.5014928571428573</v>
      </c>
      <c r="JT24" s="4">
        <f t="shared" si="6"/>
        <v>0.8830285714285715</v>
      </c>
      <c r="JU24" s="4">
        <f t="shared" si="7"/>
        <v>0.18636071428571427</v>
      </c>
      <c r="JV24" s="1" t="e" cm="1">
        <f t="array" aca="1" ref="JV24" ca="1">CONCATENATE(INDIRECT(ADDRESS(1,MATCH(_xlfn.MINIFS(B24:JM24,metrics.rec,"MAE"),B24:JM24,0)+1)), ", ", INDIRECT(ADDRESS(2,MATCH(_xlfn.MINIFS(B24:JM24,metrics.rec,"MAE"),B24:JM24,0)+1)))</f>
        <v>#NAME?</v>
      </c>
      <c r="JW24" s="1" t="e" cm="1">
        <f t="array" aca="1" ref="JW24" ca="1">CONCATENATE(INDIRECT(ADDRESS(1,MATCH(_xlfn.MINIFS(B24:JM24,metrics.rec,"MSE"),B24:JM24,0)+1)), ", ", INDIRECT(ADDRESS(2,MATCH(_xlfn.MINIFS(B24:JM24,metrics.rec,"MSE"),B24:JM24,0)+1)))</f>
        <v>#NAME?</v>
      </c>
      <c r="JX24" s="1" t="e" cm="1">
        <f t="array" aca="1" ref="JX24" ca="1">CONCATENATE(INDIRECT(ADDRESS(1,MATCH(_xlfn.MAXIFS(B24:JM24,metrics.rec,"R"),B24:JM24,0)+1)), ", ", INDIRECT(ADDRESS(2,MATCH(_xlfn.MAXIFS(B24:JM24,metrics.rec,"R"),B24:JM24,0)+1)))</f>
        <v>#NAME?</v>
      </c>
      <c r="JY24" s="1" t="e" cm="1">
        <f t="array" aca="1" ref="JY24" ca="1">CONCATENATE(INDIRECT(ADDRESS(1,MATCH(_xlfn.MAXIFS(B24:JM24,metrics.rec,"Precision"),B24:JM24,0)+1)), ", ", INDIRECT(ADDRESS(2,MATCH(_xlfn.MAXIFS(B24:JM24,metrics.rec,"Precision"),B24:JM24,0)+1)))</f>
        <v>#NAME?</v>
      </c>
      <c r="JZ24" s="1" t="e" cm="1">
        <f t="array" aca="1" ref="JZ24" ca="1">CONCATENATE(INDIRECT(ADDRESS(1,MATCH(_xlfn.MAXIFS(B24:JM24,metrics.rec,"Recall"),B24:JM24,0)+1)), ", ", INDIRECT(ADDRESS(2,MATCH(_xlfn.MAXIFS(B24:JM24,metrics.rec,"Recall"),B24:JM24,0)+1)))</f>
        <v>#NAME?</v>
      </c>
      <c r="KA24" s="1" t="e" cm="1">
        <f t="array" aca="1" ref="KA24" ca="1">CONCATENATE(INDIRECT(ADDRESS(1,MATCH(_xlfn.MAXIFS(B24:JM24,metrics.rec,"Coverage"),B24:JM24,0)+1)), ", ", INDIRECT(ADDRESS(2,MATCH(_xlfn.MAXIFS(B24:JM24,metrics.rec,"Coverage"),B24:JM24,0)+1)))</f>
        <v>#NAME?</v>
      </c>
      <c r="KB24" s="1" t="e" cm="1">
        <f t="array" aca="1" ref="KB24" ca="1">CONCATENATE(INDIRECT(ADDRESS(1,MATCH(_xlfn.MAXIFS(B24:JM24,metrics.rec,"Recatio"),B24:JM24,0)+1)), ", ", INDIRECT(ADDRESS(2,MATCH(_xlfn.MAXIFS(B24:JM24,metrics.rec,"Recatio"),B24:JM24,0)+1)))</f>
        <v>#NAME?</v>
      </c>
      <c r="KC24" s="1" t="e" cm="1">
        <f t="array" aca="1" ref="KC24" ca="1">CONCATENATE(INDIRECT(ADDRESS(1,MATCH(_xlfn.MINIFS(B24:JM24,metrics.rec,"Time"),B24:JM24,0)+1)), ", ", INDIRECT(ADDRESS(2,MATCH(_xlfn.MINIFS(B24:JM24,metrics.rec,"Time"),B24:JM24,0)+1)))</f>
        <v>#NAME?</v>
      </c>
    </row>
    <row r="25" spans="1:289" x14ac:dyDescent="0.3">
      <c r="A25" s="1" t="s">
        <v>22</v>
      </c>
      <c r="B25" s="4">
        <v>0.59519999999999995</v>
      </c>
      <c r="C25" s="4">
        <v>0.61639999999999995</v>
      </c>
      <c r="D25" s="4">
        <v>0.1817</v>
      </c>
      <c r="E25" s="4">
        <v>1.6999999999999999E-3</v>
      </c>
      <c r="F25" s="4">
        <v>0.92700000000000005</v>
      </c>
      <c r="G25" s="4">
        <v>0.78320000000000001</v>
      </c>
      <c r="H25" s="4">
        <v>0.99160000000000004</v>
      </c>
      <c r="I25" s="4">
        <v>4.1820000000000004</v>
      </c>
      <c r="J25" s="5">
        <v>0.59799999999999998</v>
      </c>
      <c r="K25" s="5">
        <v>0.62319999999999998</v>
      </c>
      <c r="L25" s="5">
        <v>0.20669999999999999</v>
      </c>
      <c r="M25" s="5">
        <v>2.8999999999999998E-3</v>
      </c>
      <c r="N25" s="5">
        <v>0.92210000000000003</v>
      </c>
      <c r="O25" s="5">
        <v>0.77200000000000002</v>
      </c>
      <c r="P25" s="5">
        <v>0.98070000000000002</v>
      </c>
      <c r="Q25" s="5">
        <v>2.9209999999999998</v>
      </c>
      <c r="R25" s="4">
        <v>0.59909999999999997</v>
      </c>
      <c r="S25" s="4">
        <v>0.62729999999999997</v>
      </c>
      <c r="T25" s="4">
        <v>0.20880000000000001</v>
      </c>
      <c r="U25" s="4">
        <v>4.3E-3</v>
      </c>
      <c r="V25" s="4">
        <v>0.91310000000000002</v>
      </c>
      <c r="W25" s="4">
        <v>0.75849999999999995</v>
      </c>
      <c r="X25" s="4">
        <v>0.97109999999999996</v>
      </c>
      <c r="Y25" s="4">
        <v>2.4779</v>
      </c>
      <c r="Z25" s="5">
        <v>0.60219999999999996</v>
      </c>
      <c r="AA25" s="5">
        <v>0.63780000000000003</v>
      </c>
      <c r="AB25" s="5">
        <v>0.20649999999999999</v>
      </c>
      <c r="AC25" s="5">
        <v>6.1000000000000004E-3</v>
      </c>
      <c r="AD25" s="5">
        <v>0.9042</v>
      </c>
      <c r="AE25" s="5">
        <v>0.74019999999999997</v>
      </c>
      <c r="AF25" s="5">
        <v>0.95720000000000005</v>
      </c>
      <c r="AG25" s="5">
        <v>1.9745999999999999</v>
      </c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>
        <v>0.60399999999999998</v>
      </c>
      <c r="AQ25" s="5">
        <v>0.64019999999999999</v>
      </c>
      <c r="AR25" s="5">
        <v>0.20469999999999999</v>
      </c>
      <c r="AS25" s="5">
        <v>1.0800000000000001E-2</v>
      </c>
      <c r="AT25" s="5">
        <v>0.88070000000000004</v>
      </c>
      <c r="AU25" s="5">
        <v>0.70789999999999997</v>
      </c>
      <c r="AV25" s="5">
        <v>0.92559999999999998</v>
      </c>
      <c r="AW25" s="5">
        <v>1.0005999999999999</v>
      </c>
      <c r="AX25" s="4">
        <v>0.60570000000000002</v>
      </c>
      <c r="AY25" s="4">
        <v>0.64380000000000004</v>
      </c>
      <c r="AZ25" s="4">
        <v>0.1953</v>
      </c>
      <c r="BA25" s="4">
        <v>1.4999999999999999E-2</v>
      </c>
      <c r="BB25" s="4">
        <v>0.8629</v>
      </c>
      <c r="BC25" s="4">
        <v>0.66900000000000004</v>
      </c>
      <c r="BD25" s="4">
        <v>0.89070000000000005</v>
      </c>
      <c r="BE25" s="4">
        <v>0.63790000000000002</v>
      </c>
      <c r="BF25" s="5">
        <v>0.61750000000000005</v>
      </c>
      <c r="BG25" s="5">
        <v>0.66600000000000004</v>
      </c>
      <c r="BH25" s="5">
        <v>0.1779</v>
      </c>
      <c r="BI25" s="5">
        <v>2.2499999999999999E-2</v>
      </c>
      <c r="BJ25" s="5">
        <v>0.82909999999999995</v>
      </c>
      <c r="BK25" s="5">
        <v>0.62109999999999999</v>
      </c>
      <c r="BL25" s="5">
        <v>0.83589999999999998</v>
      </c>
      <c r="BM25" s="5">
        <v>0.35389999999999999</v>
      </c>
      <c r="BN25" s="4">
        <v>0.66059999999999997</v>
      </c>
      <c r="BO25" s="4">
        <v>0.75900000000000001</v>
      </c>
      <c r="BP25" s="4">
        <v>0.13289999999999999</v>
      </c>
      <c r="BQ25" s="4">
        <v>4.4999999999999998E-2</v>
      </c>
      <c r="BR25" s="4">
        <v>0.78049999999999997</v>
      </c>
      <c r="BS25" s="4">
        <v>0.48449999999999999</v>
      </c>
      <c r="BT25" s="4">
        <v>0.71220000000000006</v>
      </c>
      <c r="BU25" s="4">
        <v>7.8100000000000003E-2</v>
      </c>
      <c r="BV25" s="5">
        <v>0.58560000000000001</v>
      </c>
      <c r="BW25" s="5">
        <v>0.5988</v>
      </c>
      <c r="BX25" s="5">
        <v>0.18459999999999999</v>
      </c>
      <c r="BY25" s="5">
        <v>1.6999999999999999E-3</v>
      </c>
      <c r="BZ25" s="5">
        <v>0.92510000000000003</v>
      </c>
      <c r="CA25" s="5">
        <v>0.77900000000000003</v>
      </c>
      <c r="CB25" s="5">
        <v>0.99039999999999995</v>
      </c>
      <c r="CC25" s="5">
        <v>3.7502</v>
      </c>
      <c r="CD25" s="4">
        <v>0.59689999999999999</v>
      </c>
      <c r="CE25" s="4">
        <v>0.62280000000000002</v>
      </c>
      <c r="CF25" s="4">
        <v>0.20280000000000001</v>
      </c>
      <c r="CG25" s="4">
        <v>4.3E-3</v>
      </c>
      <c r="CH25" s="4">
        <v>0.91439999999999999</v>
      </c>
      <c r="CI25" s="4">
        <v>0.7591</v>
      </c>
      <c r="CJ25" s="4">
        <v>0.97299999999999998</v>
      </c>
      <c r="CK25" s="4">
        <v>1.7544</v>
      </c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>
        <v>0.6069</v>
      </c>
      <c r="CU25" s="4">
        <v>0.64749999999999996</v>
      </c>
      <c r="CV25" s="4">
        <v>0.19589999999999999</v>
      </c>
      <c r="CW25" s="4">
        <v>1.49E-2</v>
      </c>
      <c r="CX25" s="4">
        <v>0.86109999999999998</v>
      </c>
      <c r="CY25" s="4">
        <v>0.67800000000000005</v>
      </c>
      <c r="CZ25" s="4">
        <v>0.89319999999999999</v>
      </c>
      <c r="DA25" s="4">
        <v>0.54490000000000005</v>
      </c>
      <c r="DB25" s="5">
        <v>0.65710000000000002</v>
      </c>
      <c r="DC25" s="5">
        <v>0.74929999999999997</v>
      </c>
      <c r="DD25" s="5">
        <v>0.13589999999999999</v>
      </c>
      <c r="DE25" s="5">
        <v>4.5699999999999998E-2</v>
      </c>
      <c r="DF25" s="5">
        <v>0.77739999999999998</v>
      </c>
      <c r="DG25" s="5">
        <v>0.4819</v>
      </c>
      <c r="DH25" s="5">
        <v>0.71009999999999995</v>
      </c>
      <c r="DI25" s="5">
        <v>0.1045</v>
      </c>
      <c r="DJ25" s="4">
        <v>0.58299999999999996</v>
      </c>
      <c r="DK25" s="4">
        <v>0.59450000000000003</v>
      </c>
      <c r="DL25" s="4">
        <v>0.1804</v>
      </c>
      <c r="DM25" s="4">
        <v>1.6999999999999999E-3</v>
      </c>
      <c r="DN25" s="4">
        <v>0.9244</v>
      </c>
      <c r="DO25" s="4">
        <v>0.78080000000000005</v>
      </c>
      <c r="DP25" s="4">
        <v>0.99180000000000001</v>
      </c>
      <c r="DQ25" s="4">
        <v>2.6638000000000002</v>
      </c>
      <c r="DR25" s="5">
        <v>0.59760000000000002</v>
      </c>
      <c r="DS25" s="5">
        <v>0.62870000000000004</v>
      </c>
      <c r="DT25" s="5">
        <v>0.20499999999999999</v>
      </c>
      <c r="DU25" s="5">
        <v>4.3E-3</v>
      </c>
      <c r="DV25" s="5">
        <v>0.91220000000000001</v>
      </c>
      <c r="DW25" s="5">
        <v>0.75700000000000001</v>
      </c>
      <c r="DX25" s="5">
        <v>0.97240000000000004</v>
      </c>
      <c r="DY25" s="5">
        <v>2.1734</v>
      </c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>
        <v>0.60629999999999995</v>
      </c>
      <c r="EI25" s="5">
        <v>0.64600000000000002</v>
      </c>
      <c r="EJ25" s="5">
        <v>0.19750000000000001</v>
      </c>
      <c r="EK25" s="5">
        <v>1.49E-2</v>
      </c>
      <c r="EL25" s="5">
        <v>0.86109999999999998</v>
      </c>
      <c r="EM25" s="5">
        <v>0.89159999999999995</v>
      </c>
      <c r="EN25" s="5">
        <v>0.67520000000000002</v>
      </c>
      <c r="EO25" s="5">
        <v>0.52939999999999998</v>
      </c>
      <c r="EP25" s="4">
        <v>0.66069999999999995</v>
      </c>
      <c r="EQ25" s="4">
        <v>0.75119999999999998</v>
      </c>
      <c r="ER25" s="4">
        <v>0.13469999999999999</v>
      </c>
      <c r="ES25" s="4">
        <v>4.53E-2</v>
      </c>
      <c r="ET25" s="4">
        <v>0.7792</v>
      </c>
      <c r="EU25" s="4">
        <v>0.48139999999999999</v>
      </c>
      <c r="EV25" s="4">
        <v>0.71030000000000004</v>
      </c>
      <c r="EW25" s="4">
        <v>0.125</v>
      </c>
      <c r="EX25" s="5">
        <v>0.5887</v>
      </c>
      <c r="EY25" s="5">
        <v>0.60550000000000004</v>
      </c>
      <c r="EZ25" s="5">
        <v>0.17599999999999999</v>
      </c>
      <c r="FA25" s="5">
        <v>1.6999999999999999E-3</v>
      </c>
      <c r="FB25" s="5">
        <v>0.92200000000000004</v>
      </c>
      <c r="FC25" s="5">
        <v>0.78110000000000002</v>
      </c>
      <c r="FD25" s="5">
        <v>0.99029999999999996</v>
      </c>
      <c r="FE25" s="5">
        <v>3.1185999999999998</v>
      </c>
      <c r="FF25" s="4">
        <v>0.60099999999999998</v>
      </c>
      <c r="FG25" s="4">
        <v>0.63129999999999997</v>
      </c>
      <c r="FH25" s="4">
        <v>0.19819999999999999</v>
      </c>
      <c r="FI25" s="4">
        <v>4.3E-3</v>
      </c>
      <c r="FJ25" s="4">
        <v>0.91190000000000004</v>
      </c>
      <c r="FK25" s="4">
        <v>0.75549999999999995</v>
      </c>
      <c r="FL25" s="4">
        <v>0.97160000000000002</v>
      </c>
      <c r="FM25" s="4">
        <v>1.8271999999999999</v>
      </c>
      <c r="FN25" s="5">
        <v>0.60160000000000002</v>
      </c>
      <c r="FO25" s="5">
        <v>0.63360000000000005</v>
      </c>
      <c r="FP25" s="5">
        <v>0.20680000000000001</v>
      </c>
      <c r="FQ25" s="5">
        <v>8.0999999999999996E-3</v>
      </c>
      <c r="FR25" s="5">
        <v>0.89439999999999997</v>
      </c>
      <c r="FS25" s="5">
        <v>0.72660000000000002</v>
      </c>
      <c r="FT25" s="5">
        <v>0.94479999999999997</v>
      </c>
      <c r="FU25" s="5">
        <v>1.1466000000000001</v>
      </c>
      <c r="FV25" s="4">
        <v>0.60709999999999997</v>
      </c>
      <c r="FW25" s="4">
        <v>0.64790000000000003</v>
      </c>
      <c r="FX25" s="4">
        <v>0.19520000000000001</v>
      </c>
      <c r="FY25" s="4">
        <v>1.4800000000000001E-2</v>
      </c>
      <c r="FZ25" s="4">
        <v>0.86339999999999995</v>
      </c>
      <c r="GA25" s="4">
        <v>0.67759999999999998</v>
      </c>
      <c r="GB25" s="4">
        <v>0.89090000000000003</v>
      </c>
      <c r="GC25" s="4">
        <v>0.45469999999999999</v>
      </c>
      <c r="GD25" s="5">
        <v>0.65939999999999999</v>
      </c>
      <c r="GE25" s="5">
        <v>0.74909999999999999</v>
      </c>
      <c r="GF25" s="5">
        <v>0.13600000000000001</v>
      </c>
      <c r="GG25" s="5">
        <v>4.5900000000000003E-2</v>
      </c>
      <c r="GH25" s="5">
        <v>0.77710000000000001</v>
      </c>
      <c r="GI25" s="5">
        <v>0.47920000000000001</v>
      </c>
      <c r="GJ25" s="5">
        <v>0.71279999999999999</v>
      </c>
      <c r="GK25" s="5">
        <v>0.107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>
        <v>0.60819999999999996</v>
      </c>
      <c r="HK25" s="5">
        <v>0.65</v>
      </c>
      <c r="HL25" s="5">
        <v>0.19450000000000001</v>
      </c>
      <c r="HM25" s="5">
        <v>1.49E-2</v>
      </c>
      <c r="HN25" s="5">
        <v>0.86260000000000003</v>
      </c>
      <c r="HO25" s="5">
        <v>0.67600000000000005</v>
      </c>
      <c r="HP25" s="5">
        <v>0.8911</v>
      </c>
      <c r="HQ25" s="5">
        <v>0.75180000000000002</v>
      </c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>
        <v>0.60140000000000005</v>
      </c>
      <c r="IQ25" s="5">
        <v>0.63460000000000005</v>
      </c>
      <c r="IR25" s="5">
        <v>0.2049</v>
      </c>
      <c r="IS25" s="5">
        <v>8.0999999999999996E-3</v>
      </c>
      <c r="IT25" s="5">
        <v>0.89429999999999998</v>
      </c>
      <c r="IU25" s="5">
        <v>0.72770000000000001</v>
      </c>
      <c r="IV25" s="5">
        <v>0.94499999999999995</v>
      </c>
      <c r="IW25" s="5">
        <v>0.96750000000000003</v>
      </c>
      <c r="IX25" s="4">
        <v>0.60799999999999998</v>
      </c>
      <c r="IY25" s="4">
        <v>0.64900000000000002</v>
      </c>
      <c r="IZ25" s="4">
        <v>0.19170000000000001</v>
      </c>
      <c r="JA25" s="4">
        <v>1.49E-2</v>
      </c>
      <c r="JB25" s="4">
        <v>0.86180000000000001</v>
      </c>
      <c r="JC25" s="4">
        <v>0.67490000000000006</v>
      </c>
      <c r="JD25" s="4">
        <v>0.89200000000000002</v>
      </c>
      <c r="JE25" s="4">
        <v>0.65800000000000003</v>
      </c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0.60911428571428572</v>
      </c>
      <c r="JO25" s="4">
        <f t="shared" si="1"/>
        <v>0.64945714285714284</v>
      </c>
      <c r="JP25" s="4">
        <f t="shared" si="2"/>
        <v>0.18832500000000002</v>
      </c>
      <c r="JQ25" s="4">
        <f t="shared" si="3"/>
        <v>1.3785714285714287E-2</v>
      </c>
      <c r="JR25" s="4">
        <f t="shared" si="4"/>
        <v>0.87646785714285724</v>
      </c>
      <c r="JS25" s="4">
        <f t="shared" si="5"/>
        <v>0.69858571428571425</v>
      </c>
      <c r="JT25" s="4">
        <f t="shared" si="6"/>
        <v>0.90016428571428586</v>
      </c>
      <c r="JU25" s="4">
        <f t="shared" si="7"/>
        <v>1.3978642857142858</v>
      </c>
      <c r="JV25" s="1" t="e" cm="1">
        <f t="array" aca="1" ref="JV25" ca="1">CONCATENATE(INDIRECT(ADDRESS(1,MATCH(_xlfn.MINIFS(B25:JM25,metrics.rec,"MAE"),B25:JM25,0)+1)), ", ", INDIRECT(ADDRESS(2,MATCH(_xlfn.MINIFS(B25:JM25,metrics.rec,"MAE"),B25:JM25,0)+1)))</f>
        <v>#NAME?</v>
      </c>
      <c r="JW25" s="1" t="e" cm="1">
        <f t="array" aca="1" ref="JW25" ca="1">CONCATENATE(INDIRECT(ADDRESS(1,MATCH(_xlfn.MINIFS(B25:JM25,metrics.rec,"MSE"),B25:JM25,0)+1)), ", ", INDIRECT(ADDRESS(2,MATCH(_xlfn.MINIFS(B25:JM25,metrics.rec,"MSE"),B25:JM25,0)+1)))</f>
        <v>#NAME?</v>
      </c>
      <c r="JX25" s="1" t="e" cm="1">
        <f t="array" aca="1" ref="JX25" ca="1">CONCATENATE(INDIRECT(ADDRESS(1,MATCH(_xlfn.MAXIFS(B25:JM25,metrics.rec,"R"),B25:JM25,0)+1)), ", ", INDIRECT(ADDRESS(2,MATCH(_xlfn.MAXIFS(B25:JM25,metrics.rec,"R"),B25:JM25,0)+1)))</f>
        <v>#NAME?</v>
      </c>
      <c r="JY25" s="1" t="e" cm="1">
        <f t="array" aca="1" ref="JY25" ca="1">CONCATENATE(INDIRECT(ADDRESS(1,MATCH(_xlfn.MAXIFS(B25:JM25,metrics.rec,"Precision"),B25:JM25,0)+1)), ", ", INDIRECT(ADDRESS(2,MATCH(_xlfn.MAXIFS(B25:JM25,metrics.rec,"Precision"),B25:JM25,0)+1)))</f>
        <v>#NAME?</v>
      </c>
      <c r="JZ25" s="1" t="e" cm="1">
        <f t="array" aca="1" ref="JZ25" ca="1">CONCATENATE(INDIRECT(ADDRESS(1,MATCH(_xlfn.MAXIFS(B25:JM25,metrics.rec,"Recall"),B25:JM25,0)+1)), ", ", INDIRECT(ADDRESS(2,MATCH(_xlfn.MAXIFS(B25:JM25,metrics.rec,"Recall"),B25:JM25,0)+1)))</f>
        <v>#NAME?</v>
      </c>
      <c r="KA25" s="1" t="e" cm="1">
        <f t="array" aca="1" ref="KA25" ca="1">CONCATENATE(INDIRECT(ADDRESS(1,MATCH(_xlfn.MAXIFS(B25:JM25,metrics.rec,"Coverage"),B25:JM25,0)+1)), ", ", INDIRECT(ADDRESS(2,MATCH(_xlfn.MAXIFS(B25:JM25,metrics.rec,"Coverage"),B25:JM25,0)+1)))</f>
        <v>#NAME?</v>
      </c>
      <c r="KB25" s="1" t="e" cm="1">
        <f t="array" aca="1" ref="KB25" ca="1">CONCATENATE(INDIRECT(ADDRESS(1,MATCH(_xlfn.MAXIFS(B25:JM25,metrics.rec,"Recatio"),B25:JM25,0)+1)), ", ", INDIRECT(ADDRESS(2,MATCH(_xlfn.MAXIFS(B25:JM25,metrics.rec,"Recatio"),B25:JM25,0)+1)))</f>
        <v>#NAME?</v>
      </c>
      <c r="KC25" s="1" t="e" cm="1">
        <f t="array" aca="1" ref="KC25" ca="1">CONCATENATE(INDIRECT(ADDRESS(1,MATCH(_xlfn.MINIFS(B25:JM25,metrics.rec,"Time"),B25:JM25,0)+1)), ", ", INDIRECT(ADDRESS(2,MATCH(_xlfn.MINIFS(B25:JM25,metrics.rec,"Time"),B25:JM25,0)+1)))</f>
        <v>#NAME?</v>
      </c>
    </row>
    <row r="26" spans="1:289" x14ac:dyDescent="0.3">
      <c r="A26" s="1" t="s">
        <v>23</v>
      </c>
      <c r="B26" s="4">
        <v>0.58230000000000004</v>
      </c>
      <c r="C26" s="4">
        <v>0.58460000000000001</v>
      </c>
      <c r="D26" s="4">
        <v>0.19639999999999999</v>
      </c>
      <c r="E26" s="4">
        <v>1.8E-3</v>
      </c>
      <c r="F26" s="4">
        <v>0.92769999999999997</v>
      </c>
      <c r="G26" s="4">
        <v>0.72889999999999999</v>
      </c>
      <c r="H26" s="4">
        <v>0.98960000000000004</v>
      </c>
      <c r="I26" s="4">
        <v>0.46860000000000002</v>
      </c>
      <c r="J26" s="5">
        <v>0.58730000000000004</v>
      </c>
      <c r="K26" s="5">
        <v>0.59840000000000004</v>
      </c>
      <c r="L26" s="5">
        <v>0.218</v>
      </c>
      <c r="M26" s="5">
        <v>3.3E-3</v>
      </c>
      <c r="N26" s="5">
        <v>0.92330000000000001</v>
      </c>
      <c r="O26" s="5">
        <v>0.69540000000000002</v>
      </c>
      <c r="P26" s="5">
        <v>0.97940000000000005</v>
      </c>
      <c r="Q26" s="5">
        <v>0.38419999999999999</v>
      </c>
      <c r="R26" s="4">
        <v>0.58879999999999999</v>
      </c>
      <c r="S26" s="4">
        <v>0.60260000000000002</v>
      </c>
      <c r="T26" s="4">
        <v>0.21759999999999999</v>
      </c>
      <c r="U26" s="4">
        <v>5.0000000000000001E-3</v>
      </c>
      <c r="V26" s="4">
        <v>0.91349999999999998</v>
      </c>
      <c r="W26" s="4">
        <v>0.66</v>
      </c>
      <c r="X26" s="4">
        <v>0.96799999999999997</v>
      </c>
      <c r="Y26" s="4">
        <v>0.3503</v>
      </c>
      <c r="Z26" s="5">
        <v>0.5927</v>
      </c>
      <c r="AA26" s="5">
        <v>0.61460000000000004</v>
      </c>
      <c r="AB26" s="5">
        <v>0.21329999999999999</v>
      </c>
      <c r="AC26" s="5">
        <v>7.3000000000000001E-3</v>
      </c>
      <c r="AD26" s="5">
        <v>0.90449999999999997</v>
      </c>
      <c r="AE26" s="5">
        <v>0.61229999999999996</v>
      </c>
      <c r="AF26" s="5">
        <v>0.95299999999999996</v>
      </c>
      <c r="AG26" s="5">
        <v>0.3337</v>
      </c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>
        <v>0.59489999999999998</v>
      </c>
      <c r="AQ26" s="5">
        <v>0.61809999999999998</v>
      </c>
      <c r="AR26" s="5">
        <v>0.21199999999999999</v>
      </c>
      <c r="AS26" s="5">
        <v>1.5800000000000002E-2</v>
      </c>
      <c r="AT26" s="5">
        <v>0.87609999999999999</v>
      </c>
      <c r="AU26" s="5">
        <v>0.47960000000000003</v>
      </c>
      <c r="AV26" s="5">
        <v>0.91679999999999995</v>
      </c>
      <c r="AW26" s="5">
        <v>0.16400000000000001</v>
      </c>
      <c r="AX26" s="4">
        <v>0.59599999999999997</v>
      </c>
      <c r="AY26" s="4">
        <v>0.62139999999999995</v>
      </c>
      <c r="AZ26" s="4">
        <v>0.2044</v>
      </c>
      <c r="BA26" s="4">
        <v>2.7099999999999999E-2</v>
      </c>
      <c r="BB26" s="4">
        <v>0.84940000000000004</v>
      </c>
      <c r="BC26" s="4">
        <v>0.3634</v>
      </c>
      <c r="BD26" s="4">
        <v>0.88090000000000002</v>
      </c>
      <c r="BE26" s="4">
        <v>0.1067</v>
      </c>
      <c r="BF26" s="5">
        <v>0.60219999999999996</v>
      </c>
      <c r="BG26" s="5">
        <v>0.6321</v>
      </c>
      <c r="BH26" s="5">
        <v>0.19209999999999999</v>
      </c>
      <c r="BI26" s="5">
        <v>5.7700000000000001E-2</v>
      </c>
      <c r="BJ26" s="5">
        <v>0.80900000000000005</v>
      </c>
      <c r="BK26" s="5">
        <v>0.23449999999999999</v>
      </c>
      <c r="BL26" s="5">
        <v>0.81779999999999997</v>
      </c>
      <c r="BM26" s="5">
        <v>6.3299999999999995E-2</v>
      </c>
      <c r="BN26" s="4">
        <v>0.62019999999999997</v>
      </c>
      <c r="BO26" s="4">
        <v>0.68</v>
      </c>
      <c r="BP26" s="4">
        <v>0.16689999999999999</v>
      </c>
      <c r="BQ26" s="4">
        <v>0.19220000000000001</v>
      </c>
      <c r="BR26" s="4">
        <v>0.74590000000000001</v>
      </c>
      <c r="BS26" s="4">
        <v>0.1056</v>
      </c>
      <c r="BT26" s="4">
        <v>0.67969999999999997</v>
      </c>
      <c r="BU26" s="4">
        <v>1.4500000000000001E-2</v>
      </c>
      <c r="BV26" s="5">
        <v>0.57440000000000002</v>
      </c>
      <c r="BW26" s="5">
        <v>0.57279999999999998</v>
      </c>
      <c r="BX26" s="5">
        <v>0.1966</v>
      </c>
      <c r="BY26" s="5">
        <v>1.8E-3</v>
      </c>
      <c r="BZ26" s="5">
        <v>0.92589999999999995</v>
      </c>
      <c r="CA26" s="5">
        <v>0.72370000000000001</v>
      </c>
      <c r="CB26" s="5">
        <v>0.98939999999999995</v>
      </c>
      <c r="CC26" s="5">
        <v>0.33850000000000002</v>
      </c>
      <c r="CD26" s="4">
        <v>0.58750000000000002</v>
      </c>
      <c r="CE26" s="4">
        <v>0.59970000000000001</v>
      </c>
      <c r="CF26" s="4">
        <v>0.20860000000000001</v>
      </c>
      <c r="CG26" s="4">
        <v>5.0000000000000001E-3</v>
      </c>
      <c r="CH26" s="4">
        <v>0.91390000000000005</v>
      </c>
      <c r="CI26" s="4">
        <v>0.6583</v>
      </c>
      <c r="CJ26" s="4">
        <v>0.97040000000000004</v>
      </c>
      <c r="CK26" s="4">
        <v>0.27500000000000002</v>
      </c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>
        <v>0.59750000000000003</v>
      </c>
      <c r="CU26" s="4">
        <v>0.62429999999999997</v>
      </c>
      <c r="CV26" s="4">
        <v>0.19939999999999999</v>
      </c>
      <c r="CW26" s="4">
        <v>2.69E-2</v>
      </c>
      <c r="CX26" s="4">
        <v>0.84819999999999995</v>
      </c>
      <c r="CY26" s="4">
        <v>0.36919999999999997</v>
      </c>
      <c r="CZ26" s="4">
        <v>0.88180000000000003</v>
      </c>
      <c r="DA26" s="4">
        <v>8.4000000000000005E-2</v>
      </c>
      <c r="DB26" s="5">
        <v>0.62060000000000004</v>
      </c>
      <c r="DC26" s="5">
        <v>0.68</v>
      </c>
      <c r="DD26" s="5">
        <v>0.16220000000000001</v>
      </c>
      <c r="DE26" s="5">
        <v>0.1991</v>
      </c>
      <c r="DF26" s="5">
        <v>0.74339999999999995</v>
      </c>
      <c r="DG26" s="5">
        <v>0.10349999999999999</v>
      </c>
      <c r="DH26" s="5">
        <v>0.67959999999999998</v>
      </c>
      <c r="DI26" s="5">
        <v>1.6799999999999999E-2</v>
      </c>
      <c r="DJ26" s="4">
        <v>0.57279999999999998</v>
      </c>
      <c r="DK26" s="4">
        <v>0.56950000000000001</v>
      </c>
      <c r="DL26" s="4">
        <v>0.19089999999999999</v>
      </c>
      <c r="DM26" s="4">
        <v>1.8E-3</v>
      </c>
      <c r="DN26" s="4">
        <v>0.9244</v>
      </c>
      <c r="DO26" s="4">
        <v>0.72550000000000003</v>
      </c>
      <c r="DP26" s="4">
        <v>0.99129999999999996</v>
      </c>
      <c r="DQ26" s="4">
        <v>0.3367</v>
      </c>
      <c r="DR26" s="5">
        <v>0.58860000000000001</v>
      </c>
      <c r="DS26" s="5">
        <v>0.60589999999999999</v>
      </c>
      <c r="DT26" s="5">
        <v>0.21379999999999999</v>
      </c>
      <c r="DU26" s="5">
        <v>5.0000000000000001E-3</v>
      </c>
      <c r="DV26" s="5">
        <v>0.91239999999999999</v>
      </c>
      <c r="DW26" s="5">
        <v>0.65680000000000005</v>
      </c>
      <c r="DX26" s="5">
        <v>0.96899999999999997</v>
      </c>
      <c r="DY26" s="5">
        <v>0.315</v>
      </c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>
        <v>0.59670000000000001</v>
      </c>
      <c r="EI26" s="5">
        <v>0.623</v>
      </c>
      <c r="EJ26" s="5">
        <v>0.20349999999999999</v>
      </c>
      <c r="EK26" s="5">
        <v>2.6800000000000001E-2</v>
      </c>
      <c r="EL26" s="5">
        <v>0.84919999999999995</v>
      </c>
      <c r="EM26" s="5">
        <v>0.88039999999999996</v>
      </c>
      <c r="EN26" s="5">
        <v>0.36980000000000002</v>
      </c>
      <c r="EO26" s="5">
        <v>8.9499999999999996E-2</v>
      </c>
      <c r="EP26" s="4">
        <v>0.62180000000000002</v>
      </c>
      <c r="EQ26" s="4">
        <v>0.67800000000000005</v>
      </c>
      <c r="ER26" s="4">
        <v>0.16309999999999999</v>
      </c>
      <c r="ES26" s="4">
        <v>0.19309999999999999</v>
      </c>
      <c r="ET26" s="4">
        <v>0.74590000000000001</v>
      </c>
      <c r="EU26" s="4">
        <v>0.10580000000000001</v>
      </c>
      <c r="EV26" s="4">
        <v>0.67959999999999998</v>
      </c>
      <c r="EW26" s="4">
        <v>2.1000000000000001E-2</v>
      </c>
      <c r="EX26" s="5">
        <v>0.57789999999999997</v>
      </c>
      <c r="EY26" s="5">
        <v>0.57899999999999996</v>
      </c>
      <c r="EZ26" s="5">
        <v>0.186</v>
      </c>
      <c r="FA26" s="5">
        <v>1.8E-3</v>
      </c>
      <c r="FB26" s="5">
        <v>0.92179999999999995</v>
      </c>
      <c r="FC26" s="5">
        <v>0.72360000000000002</v>
      </c>
      <c r="FD26" s="5">
        <v>0.98929999999999996</v>
      </c>
      <c r="FE26" s="5">
        <v>0.34499999999999997</v>
      </c>
      <c r="FF26" s="4">
        <v>0.59089999999999998</v>
      </c>
      <c r="FG26" s="4">
        <v>0.60719999999999996</v>
      </c>
      <c r="FH26" s="4">
        <v>0.20810000000000001</v>
      </c>
      <c r="FI26" s="4">
        <v>5.0000000000000001E-3</v>
      </c>
      <c r="FJ26" s="4">
        <v>0.91200000000000003</v>
      </c>
      <c r="FK26" s="4">
        <v>0.65659999999999996</v>
      </c>
      <c r="FL26" s="4">
        <v>0.96819999999999995</v>
      </c>
      <c r="FM26" s="4">
        <v>0.24940000000000001</v>
      </c>
      <c r="FN26" s="5">
        <v>0.59360000000000002</v>
      </c>
      <c r="FO26" s="5">
        <v>0.6149</v>
      </c>
      <c r="FP26" s="5">
        <v>0.2147</v>
      </c>
      <c r="FQ26" s="5">
        <v>1.06E-2</v>
      </c>
      <c r="FR26" s="5">
        <v>0.89300000000000002</v>
      </c>
      <c r="FS26" s="5">
        <v>0.55630000000000002</v>
      </c>
      <c r="FT26" s="5">
        <v>0.9395</v>
      </c>
      <c r="FU26" s="5">
        <v>0.20039999999999999</v>
      </c>
      <c r="FV26" s="4">
        <v>0.59689999999999999</v>
      </c>
      <c r="FW26" s="4">
        <v>0.62450000000000006</v>
      </c>
      <c r="FX26" s="4">
        <v>0.20449999999999999</v>
      </c>
      <c r="FY26" s="4">
        <v>2.6700000000000002E-2</v>
      </c>
      <c r="FZ26" s="4">
        <v>0.85050000000000003</v>
      </c>
      <c r="GA26" s="4">
        <v>0.37030000000000002</v>
      </c>
      <c r="GB26" s="4">
        <v>0.87960000000000005</v>
      </c>
      <c r="GC26" s="4">
        <v>6.1400000000000003E-2</v>
      </c>
      <c r="GD26" s="5">
        <v>0.61899999999999999</v>
      </c>
      <c r="GE26" s="5">
        <v>0.67330000000000001</v>
      </c>
      <c r="GF26" s="5">
        <v>0.1658</v>
      </c>
      <c r="GG26" s="5">
        <v>0.19320000000000001</v>
      </c>
      <c r="GH26" s="5">
        <v>0.74360000000000004</v>
      </c>
      <c r="GI26" s="5">
        <v>0.1062</v>
      </c>
      <c r="GJ26" s="5">
        <v>0.67979999999999996</v>
      </c>
      <c r="GK26" s="5">
        <v>2.0199999999999999E-2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>
        <v>0.59789999999999999</v>
      </c>
      <c r="HK26" s="5">
        <v>0.62570000000000003</v>
      </c>
      <c r="HL26" s="5">
        <v>0.20169999999999999</v>
      </c>
      <c r="HM26" s="5">
        <v>2.6499999999999999E-2</v>
      </c>
      <c r="HN26" s="5">
        <v>0.85050000000000003</v>
      </c>
      <c r="HO26" s="5">
        <v>0.37380000000000002</v>
      </c>
      <c r="HP26" s="5">
        <v>0.88</v>
      </c>
      <c r="HQ26" s="5">
        <v>0.1128</v>
      </c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>
        <v>0.5927</v>
      </c>
      <c r="IQ26" s="5">
        <v>0.61360000000000003</v>
      </c>
      <c r="IR26" s="5">
        <v>0.21299999999999999</v>
      </c>
      <c r="IS26" s="5">
        <v>1.0500000000000001E-2</v>
      </c>
      <c r="IT26" s="5">
        <v>0.89280000000000004</v>
      </c>
      <c r="IU26" s="5">
        <v>0.55620000000000003</v>
      </c>
      <c r="IV26" s="5">
        <v>0.93899999999999995</v>
      </c>
      <c r="IW26" s="5">
        <v>0.1401</v>
      </c>
      <c r="IX26" s="4">
        <v>0.59740000000000004</v>
      </c>
      <c r="IY26" s="4">
        <v>0.62439999999999996</v>
      </c>
      <c r="IZ26" s="4">
        <v>0.2014</v>
      </c>
      <c r="JA26" s="4">
        <v>2.6599999999999999E-2</v>
      </c>
      <c r="JB26" s="4">
        <v>0.85</v>
      </c>
      <c r="JC26" s="4">
        <v>0.37109999999999999</v>
      </c>
      <c r="JD26" s="4">
        <v>0.88060000000000005</v>
      </c>
      <c r="JE26" s="4">
        <v>7.46E-2</v>
      </c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0.59497857142857136</v>
      </c>
      <c r="JO26" s="4">
        <f t="shared" si="1"/>
        <v>0.61839285714285719</v>
      </c>
      <c r="JP26" s="4">
        <f t="shared" si="2"/>
        <v>0.1999892857142857</v>
      </c>
      <c r="JQ26" s="4">
        <f t="shared" si="3"/>
        <v>3.9742857142857142E-2</v>
      </c>
      <c r="JR26" s="4">
        <f t="shared" si="4"/>
        <v>0.86782142857142885</v>
      </c>
      <c r="JS26" s="4">
        <f t="shared" si="5"/>
        <v>0.5012428571428571</v>
      </c>
      <c r="JT26" s="4">
        <f t="shared" si="6"/>
        <v>0.8797071428571428</v>
      </c>
      <c r="JU26" s="4">
        <f t="shared" si="7"/>
        <v>0.1885785714285714</v>
      </c>
      <c r="JV26" s="1" t="e" cm="1">
        <f t="array" aca="1" ref="JV26" ca="1">CONCATENATE(INDIRECT(ADDRESS(1,MATCH(_xlfn.MINIFS(B26:JM26,metrics.rec,"MAE"),B26:JM26,0)+1)), ", ", INDIRECT(ADDRESS(2,MATCH(_xlfn.MINIFS(B26:JM26,metrics.rec,"MAE"),B26:JM26,0)+1)))</f>
        <v>#NAME?</v>
      </c>
      <c r="JW26" s="1" t="e" cm="1">
        <f t="array" aca="1" ref="JW26" ca="1">CONCATENATE(INDIRECT(ADDRESS(1,MATCH(_xlfn.MINIFS(B26:JM26,metrics.rec,"MSE"),B26:JM26,0)+1)), ", ", INDIRECT(ADDRESS(2,MATCH(_xlfn.MINIFS(B26:JM26,metrics.rec,"MSE"),B26:JM26,0)+1)))</f>
        <v>#NAME?</v>
      </c>
      <c r="JX26" s="1" t="e" cm="1">
        <f t="array" aca="1" ref="JX26" ca="1">CONCATENATE(INDIRECT(ADDRESS(1,MATCH(_xlfn.MAXIFS(B26:JM26,metrics.rec,"R"),B26:JM26,0)+1)), ", ", INDIRECT(ADDRESS(2,MATCH(_xlfn.MAXIFS(B26:JM26,metrics.rec,"R"),B26:JM26,0)+1)))</f>
        <v>#NAME?</v>
      </c>
      <c r="JY26" s="1" t="e" cm="1">
        <f t="array" aca="1" ref="JY26" ca="1">CONCATENATE(INDIRECT(ADDRESS(1,MATCH(_xlfn.MAXIFS(B26:JM26,metrics.rec,"Precision"),B26:JM26,0)+1)), ", ", INDIRECT(ADDRESS(2,MATCH(_xlfn.MAXIFS(B26:JM26,metrics.rec,"Precision"),B26:JM26,0)+1)))</f>
        <v>#NAME?</v>
      </c>
      <c r="JZ26" s="1" t="e" cm="1">
        <f t="array" aca="1" ref="JZ26" ca="1">CONCATENATE(INDIRECT(ADDRESS(1,MATCH(_xlfn.MAXIFS(B26:JM26,metrics.rec,"Recall"),B26:JM26,0)+1)), ", ", INDIRECT(ADDRESS(2,MATCH(_xlfn.MAXIFS(B26:JM26,metrics.rec,"Recall"),B26:JM26,0)+1)))</f>
        <v>#NAME?</v>
      </c>
      <c r="KA26" s="1" t="e" cm="1">
        <f t="array" aca="1" ref="KA26" ca="1">CONCATENATE(INDIRECT(ADDRESS(1,MATCH(_xlfn.MAXIFS(B26:JM26,metrics.rec,"Coverage"),B26:JM26,0)+1)), ", ", INDIRECT(ADDRESS(2,MATCH(_xlfn.MAXIFS(B26:JM26,metrics.rec,"Coverage"),B26:JM26,0)+1)))</f>
        <v>#NAME?</v>
      </c>
      <c r="KB26" s="1" t="e" cm="1">
        <f t="array" aca="1" ref="KB26" ca="1">CONCATENATE(INDIRECT(ADDRESS(1,MATCH(_xlfn.MAXIFS(B26:JM26,metrics.rec,"Recatio"),B26:JM26,0)+1)), ", ", INDIRECT(ADDRESS(2,MATCH(_xlfn.MAXIFS(B26:JM26,metrics.rec,"Recatio"),B26:JM26,0)+1)))</f>
        <v>#NAME?</v>
      </c>
      <c r="KC26" s="1" t="e" cm="1">
        <f t="array" aca="1" ref="KC26" ca="1">CONCATENATE(INDIRECT(ADDRESS(1,MATCH(_xlfn.MINIFS(B26:JM26,metrics.rec,"Time"),B26:JM26,0)+1)), ", ", INDIRECT(ADDRESS(2,MATCH(_xlfn.MINIFS(B26:JM26,metrics.rec,"Time"),B26:JM26,0)+1)))</f>
        <v>#NAME?</v>
      </c>
    </row>
    <row r="27" spans="1:289" x14ac:dyDescent="0.3">
      <c r="A27" s="1" t="s">
        <v>24</v>
      </c>
      <c r="B27" s="4">
        <v>0.57699999999999996</v>
      </c>
      <c r="C27" s="4">
        <v>0.57689999999999997</v>
      </c>
      <c r="D27" s="4">
        <v>0.21590000000000001</v>
      </c>
      <c r="E27" s="4">
        <v>1.6999999999999999E-3</v>
      </c>
      <c r="F27" s="4">
        <v>0.92830000000000001</v>
      </c>
      <c r="G27" s="4">
        <v>0.77910000000000001</v>
      </c>
      <c r="H27" s="4">
        <v>0.99160000000000004</v>
      </c>
      <c r="I27" s="4">
        <v>0.47539999999999999</v>
      </c>
      <c r="J27" s="5">
        <v>0.58240000000000003</v>
      </c>
      <c r="K27" s="5">
        <v>0.59</v>
      </c>
      <c r="L27" s="5">
        <v>0.22270000000000001</v>
      </c>
      <c r="M27" s="5">
        <v>3.0000000000000001E-3</v>
      </c>
      <c r="N27" s="5">
        <v>0.92390000000000005</v>
      </c>
      <c r="O27" s="5">
        <v>0.76329999999999998</v>
      </c>
      <c r="P27" s="5">
        <v>0.98070000000000002</v>
      </c>
      <c r="Q27" s="5">
        <v>0.41239999999999999</v>
      </c>
      <c r="R27" s="4">
        <v>0.58620000000000005</v>
      </c>
      <c r="S27" s="4">
        <v>0.60040000000000004</v>
      </c>
      <c r="T27" s="4">
        <v>0.22850000000000001</v>
      </c>
      <c r="U27" s="4">
        <v>4.4000000000000003E-3</v>
      </c>
      <c r="V27" s="4">
        <v>0.91420000000000001</v>
      </c>
      <c r="W27" s="4">
        <v>0.74980000000000002</v>
      </c>
      <c r="X27" s="4">
        <v>0.97109999999999996</v>
      </c>
      <c r="Y27" s="4">
        <v>0.34710000000000002</v>
      </c>
      <c r="Z27" s="5">
        <v>0.59019999999999995</v>
      </c>
      <c r="AA27" s="5">
        <v>0.61309999999999998</v>
      </c>
      <c r="AB27" s="5">
        <v>0.21809999999999999</v>
      </c>
      <c r="AC27" s="5">
        <v>6.1000000000000004E-3</v>
      </c>
      <c r="AD27" s="5">
        <v>0.90659999999999996</v>
      </c>
      <c r="AE27" s="5">
        <v>0.73440000000000005</v>
      </c>
      <c r="AF27" s="5">
        <v>0.95720000000000005</v>
      </c>
      <c r="AG27" s="5">
        <v>0.34489999999999998</v>
      </c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>
        <v>0.59519999999999995</v>
      </c>
      <c r="AQ27" s="5">
        <v>0.623</v>
      </c>
      <c r="AR27" s="5">
        <v>0.216</v>
      </c>
      <c r="AS27" s="5">
        <v>1.0800000000000001E-2</v>
      </c>
      <c r="AT27" s="5">
        <v>0.88490000000000002</v>
      </c>
      <c r="AU27" s="5">
        <v>0.70499999999999996</v>
      </c>
      <c r="AV27" s="5">
        <v>0.92559999999999998</v>
      </c>
      <c r="AW27" s="5">
        <v>0.16520000000000001</v>
      </c>
      <c r="AX27" s="4">
        <v>0.59970000000000001</v>
      </c>
      <c r="AY27" s="4">
        <v>0.63549999999999995</v>
      </c>
      <c r="AZ27" s="4">
        <v>0.20399999999999999</v>
      </c>
      <c r="BA27" s="4">
        <v>1.4999999999999999E-2</v>
      </c>
      <c r="BB27" s="4">
        <v>0.87039999999999995</v>
      </c>
      <c r="BC27" s="4">
        <v>0.67330000000000001</v>
      </c>
      <c r="BD27" s="4">
        <v>0.89070000000000005</v>
      </c>
      <c r="BE27" s="4">
        <v>0.1091</v>
      </c>
      <c r="BF27" s="5">
        <v>0.61040000000000005</v>
      </c>
      <c r="BG27" s="5">
        <v>0.65780000000000005</v>
      </c>
      <c r="BH27" s="5">
        <v>0.19539999999999999</v>
      </c>
      <c r="BI27" s="5">
        <v>2.2100000000000002E-2</v>
      </c>
      <c r="BJ27" s="5">
        <v>0.84389999999999998</v>
      </c>
      <c r="BK27" s="5">
        <v>0.64359999999999995</v>
      </c>
      <c r="BL27" s="5">
        <v>0.83589999999999998</v>
      </c>
      <c r="BM27" s="5">
        <v>6.6000000000000003E-2</v>
      </c>
      <c r="BN27" s="4">
        <v>0.6331</v>
      </c>
      <c r="BO27" s="4">
        <v>0.7198</v>
      </c>
      <c r="BP27" s="4">
        <v>0.15379999999999999</v>
      </c>
      <c r="BQ27" s="4">
        <v>3.9600000000000003E-2</v>
      </c>
      <c r="BR27" s="4">
        <v>0.80020000000000002</v>
      </c>
      <c r="BS27" s="4">
        <v>0.56440000000000001</v>
      </c>
      <c r="BT27" s="4">
        <v>0.71220000000000006</v>
      </c>
      <c r="BU27" s="4">
        <v>1.4E-2</v>
      </c>
      <c r="BV27" s="5">
        <v>0.57069999999999999</v>
      </c>
      <c r="BW27" s="5">
        <v>0.5675</v>
      </c>
      <c r="BX27" s="5">
        <v>0.2079</v>
      </c>
      <c r="BY27" s="5">
        <v>1.6999999999999999E-3</v>
      </c>
      <c r="BZ27" s="5">
        <v>0.92679999999999996</v>
      </c>
      <c r="CA27" s="5">
        <v>0.77410000000000001</v>
      </c>
      <c r="CB27" s="5">
        <v>0.99039999999999995</v>
      </c>
      <c r="CC27" s="5">
        <v>0.3332</v>
      </c>
      <c r="CD27" s="4">
        <v>0.58430000000000004</v>
      </c>
      <c r="CE27" s="4">
        <v>0.59660000000000002</v>
      </c>
      <c r="CF27" s="4">
        <v>0.22289999999999999</v>
      </c>
      <c r="CG27" s="4">
        <v>4.4000000000000003E-3</v>
      </c>
      <c r="CH27" s="4">
        <v>0.91590000000000005</v>
      </c>
      <c r="CI27" s="4">
        <v>0.751</v>
      </c>
      <c r="CJ27" s="4">
        <v>0.97299999999999998</v>
      </c>
      <c r="CK27" s="4">
        <v>0.28820000000000001</v>
      </c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>
        <v>0.60150000000000003</v>
      </c>
      <c r="CU27" s="4">
        <v>0.63880000000000003</v>
      </c>
      <c r="CV27" s="4">
        <v>0.20230000000000001</v>
      </c>
      <c r="CW27" s="4">
        <v>1.49E-2</v>
      </c>
      <c r="CX27" s="4">
        <v>0.86729999999999996</v>
      </c>
      <c r="CY27" s="4">
        <v>0.68120000000000003</v>
      </c>
      <c r="CZ27" s="4">
        <v>0.89319999999999999</v>
      </c>
      <c r="DA27" s="4">
        <v>9.3899999999999997E-2</v>
      </c>
      <c r="DB27" s="5">
        <v>0.63480000000000003</v>
      </c>
      <c r="DC27" s="5">
        <v>0.72260000000000002</v>
      </c>
      <c r="DD27" s="5">
        <v>0.1555</v>
      </c>
      <c r="DE27" s="5">
        <v>4.0300000000000002E-2</v>
      </c>
      <c r="DF27" s="5">
        <v>0.79830000000000001</v>
      </c>
      <c r="DG27" s="5">
        <v>0.56130000000000002</v>
      </c>
      <c r="DH27" s="5">
        <v>0.71009999999999995</v>
      </c>
      <c r="DI27" s="5">
        <v>1.7999999999999999E-2</v>
      </c>
      <c r="DJ27" s="4">
        <v>0.56789999999999996</v>
      </c>
      <c r="DK27" s="4">
        <v>0.56140000000000001</v>
      </c>
      <c r="DL27" s="4">
        <v>0.20599999999999999</v>
      </c>
      <c r="DM27" s="4">
        <v>1.6999999999999999E-3</v>
      </c>
      <c r="DN27" s="4">
        <v>0.92689999999999995</v>
      </c>
      <c r="DO27" s="4">
        <v>0.77500000000000002</v>
      </c>
      <c r="DP27" s="4">
        <v>0.99180000000000001</v>
      </c>
      <c r="DQ27" s="4">
        <v>0.33900000000000002</v>
      </c>
      <c r="DR27" s="5">
        <v>0.5847</v>
      </c>
      <c r="DS27" s="5">
        <v>0.60019999999999996</v>
      </c>
      <c r="DT27" s="5">
        <v>0.22539999999999999</v>
      </c>
      <c r="DU27" s="5">
        <v>4.4000000000000003E-3</v>
      </c>
      <c r="DV27" s="5">
        <v>0.91500000000000004</v>
      </c>
      <c r="DW27" s="5">
        <v>0.749</v>
      </c>
      <c r="DX27" s="5">
        <v>0.97240000000000004</v>
      </c>
      <c r="DY27" s="5">
        <v>0.31459999999999999</v>
      </c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>
        <v>0.60099999999999998</v>
      </c>
      <c r="EI27" s="5">
        <v>0.63870000000000005</v>
      </c>
      <c r="EJ27" s="5">
        <v>0.20860000000000001</v>
      </c>
      <c r="EK27" s="5">
        <v>1.49E-2</v>
      </c>
      <c r="EL27" s="5">
        <v>0.86950000000000005</v>
      </c>
      <c r="EM27" s="5">
        <v>0.89159999999999995</v>
      </c>
      <c r="EN27" s="5">
        <v>0.68120000000000003</v>
      </c>
      <c r="EO27" s="5">
        <v>9.35E-2</v>
      </c>
      <c r="EP27" s="4">
        <v>0.63490000000000002</v>
      </c>
      <c r="EQ27" s="4">
        <v>0.71760000000000002</v>
      </c>
      <c r="ER27" s="4">
        <v>0.15379999999999999</v>
      </c>
      <c r="ES27" s="4">
        <v>3.9899999999999998E-2</v>
      </c>
      <c r="ET27" s="4">
        <v>0.79779999999999995</v>
      </c>
      <c r="EU27" s="4">
        <v>0.55910000000000004</v>
      </c>
      <c r="EV27" s="4">
        <v>0.71030000000000004</v>
      </c>
      <c r="EW27" s="4">
        <v>2.3300000000000001E-2</v>
      </c>
      <c r="EX27" s="5">
        <v>0.57320000000000004</v>
      </c>
      <c r="EY27" s="5">
        <v>0.57189999999999996</v>
      </c>
      <c r="EZ27" s="5">
        <v>0.1976</v>
      </c>
      <c r="FA27" s="5">
        <v>1.6999999999999999E-3</v>
      </c>
      <c r="FB27" s="5">
        <v>0.9224</v>
      </c>
      <c r="FC27" s="5">
        <v>0.77380000000000004</v>
      </c>
      <c r="FD27" s="5">
        <v>0.99029999999999996</v>
      </c>
      <c r="FE27" s="5">
        <v>0.35980000000000001</v>
      </c>
      <c r="FF27" s="4">
        <v>0.58689999999999998</v>
      </c>
      <c r="FG27" s="4">
        <v>0.60189999999999999</v>
      </c>
      <c r="FH27" s="4">
        <v>0.219</v>
      </c>
      <c r="FI27" s="4">
        <v>4.4000000000000003E-3</v>
      </c>
      <c r="FJ27" s="4">
        <v>0.91339999999999999</v>
      </c>
      <c r="FK27" s="4">
        <v>0.74860000000000004</v>
      </c>
      <c r="FL27" s="4">
        <v>0.97160000000000002</v>
      </c>
      <c r="FM27" s="4">
        <v>0.28070000000000001</v>
      </c>
      <c r="FN27" s="5">
        <v>0.59189999999999998</v>
      </c>
      <c r="FO27" s="5">
        <v>0.61419999999999997</v>
      </c>
      <c r="FP27" s="5">
        <v>0.22539999999999999</v>
      </c>
      <c r="FQ27" s="5">
        <v>8.2000000000000007E-3</v>
      </c>
      <c r="FR27" s="5">
        <v>0.89870000000000005</v>
      </c>
      <c r="FS27" s="5">
        <v>0.72189999999999999</v>
      </c>
      <c r="FT27" s="5">
        <v>0.94479999999999997</v>
      </c>
      <c r="FU27" s="5">
        <v>0.2024</v>
      </c>
      <c r="FV27" s="4">
        <v>0.60060000000000002</v>
      </c>
      <c r="FW27" s="4">
        <v>0.6381</v>
      </c>
      <c r="FX27" s="4">
        <v>0.2072</v>
      </c>
      <c r="FY27" s="4">
        <v>1.49E-2</v>
      </c>
      <c r="FZ27" s="4">
        <v>0.87070000000000003</v>
      </c>
      <c r="GA27" s="4">
        <v>0.68259999999999998</v>
      </c>
      <c r="GB27" s="4">
        <v>0.89090000000000003</v>
      </c>
      <c r="GC27" s="4">
        <v>7.5999999999999998E-2</v>
      </c>
      <c r="GD27" s="5">
        <v>0.63270000000000004</v>
      </c>
      <c r="GE27" s="5">
        <v>0.71379999999999999</v>
      </c>
      <c r="GF27" s="5">
        <v>0.15179999999999999</v>
      </c>
      <c r="GG27" s="5">
        <v>4.0300000000000002E-2</v>
      </c>
      <c r="GH27" s="5">
        <v>0.79559999999999997</v>
      </c>
      <c r="GI27" s="5">
        <v>0.55830000000000002</v>
      </c>
      <c r="GJ27" s="5">
        <v>0.71279999999999999</v>
      </c>
      <c r="GK27" s="5">
        <v>2.0799999999999999E-2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>
        <v>0.6018</v>
      </c>
      <c r="HK27" s="5">
        <v>0.63980000000000004</v>
      </c>
      <c r="HL27" s="5">
        <v>0.20469999999999999</v>
      </c>
      <c r="HM27" s="5">
        <v>1.49E-2</v>
      </c>
      <c r="HN27" s="5">
        <v>0.87009999999999998</v>
      </c>
      <c r="HO27" s="5">
        <v>0.68100000000000005</v>
      </c>
      <c r="HP27" s="5">
        <v>0.8911</v>
      </c>
      <c r="HQ27" s="5">
        <v>0.10290000000000001</v>
      </c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>
        <v>0.59130000000000005</v>
      </c>
      <c r="IQ27" s="5">
        <v>0.61439999999999995</v>
      </c>
      <c r="IR27" s="5">
        <v>0.2208</v>
      </c>
      <c r="IS27" s="5">
        <v>8.2000000000000007E-3</v>
      </c>
      <c r="IT27" s="5">
        <v>0.89829999999999999</v>
      </c>
      <c r="IU27" s="5">
        <v>0.72150000000000003</v>
      </c>
      <c r="IV27" s="5">
        <v>0.94499999999999995</v>
      </c>
      <c r="IW27" s="5">
        <v>0.13189999999999999</v>
      </c>
      <c r="IX27" s="4">
        <v>0.60099999999999998</v>
      </c>
      <c r="IY27" s="4">
        <v>0.63800000000000001</v>
      </c>
      <c r="IZ27" s="4">
        <v>0.2034</v>
      </c>
      <c r="JA27" s="4">
        <v>1.49E-2</v>
      </c>
      <c r="JB27" s="4">
        <v>0.86980000000000002</v>
      </c>
      <c r="JC27" s="4">
        <v>0.68059999999999998</v>
      </c>
      <c r="JD27" s="4">
        <v>0.89200000000000002</v>
      </c>
      <c r="JE27" s="4">
        <v>6.9500000000000006E-2</v>
      </c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0.59631071428571425</v>
      </c>
      <c r="JO27" s="4">
        <f t="shared" si="1"/>
        <v>0.62652142857142867</v>
      </c>
      <c r="JP27" s="4">
        <f t="shared" si="2"/>
        <v>0.20529642857142855</v>
      </c>
      <c r="JQ27" s="4">
        <f t="shared" si="3"/>
        <v>1.3035714285714288E-2</v>
      </c>
      <c r="JR27" s="4">
        <f t="shared" si="4"/>
        <v>0.88296071428571421</v>
      </c>
      <c r="JS27" s="4">
        <f t="shared" si="5"/>
        <v>0.70767500000000005</v>
      </c>
      <c r="JT27" s="4">
        <f t="shared" si="6"/>
        <v>0.90037857142857158</v>
      </c>
      <c r="JU27" s="4">
        <f t="shared" si="7"/>
        <v>0.19364285714285709</v>
      </c>
      <c r="JV27" s="1" t="e" cm="1">
        <f t="array" aca="1" ref="JV27" ca="1">CONCATENATE(INDIRECT(ADDRESS(1,MATCH(_xlfn.MINIFS(B27:JM27,metrics.rec,"MAE"),B27:JM27,0)+1)), ", ", INDIRECT(ADDRESS(2,MATCH(_xlfn.MINIFS(B27:JM27,metrics.rec,"MAE"),B27:JM27,0)+1)))</f>
        <v>#NAME?</v>
      </c>
      <c r="JW27" s="1" t="e" cm="1">
        <f t="array" aca="1" ref="JW27" ca="1">CONCATENATE(INDIRECT(ADDRESS(1,MATCH(_xlfn.MINIFS(B27:JM27,metrics.rec,"MSE"),B27:JM27,0)+1)), ", ", INDIRECT(ADDRESS(2,MATCH(_xlfn.MINIFS(B27:JM27,metrics.rec,"MSE"),B27:JM27,0)+1)))</f>
        <v>#NAME?</v>
      </c>
      <c r="JX27" s="1" t="e" cm="1">
        <f t="array" aca="1" ref="JX27" ca="1">CONCATENATE(INDIRECT(ADDRESS(1,MATCH(_xlfn.MAXIFS(B27:JM27,metrics.rec,"R"),B27:JM27,0)+1)), ", ", INDIRECT(ADDRESS(2,MATCH(_xlfn.MAXIFS(B27:JM27,metrics.rec,"R"),B27:JM27,0)+1)))</f>
        <v>#NAME?</v>
      </c>
      <c r="JY27" s="1" t="e" cm="1">
        <f t="array" aca="1" ref="JY27" ca="1">CONCATENATE(INDIRECT(ADDRESS(1,MATCH(_xlfn.MAXIFS(B27:JM27,metrics.rec,"Precision"),B27:JM27,0)+1)), ", ", INDIRECT(ADDRESS(2,MATCH(_xlfn.MAXIFS(B27:JM27,metrics.rec,"Precision"),B27:JM27,0)+1)))</f>
        <v>#NAME?</v>
      </c>
      <c r="JZ27" s="1" t="e" cm="1">
        <f t="array" aca="1" ref="JZ27" ca="1">CONCATENATE(INDIRECT(ADDRESS(1,MATCH(_xlfn.MAXIFS(B27:JM27,metrics.rec,"Recall"),B27:JM27,0)+1)), ", ", INDIRECT(ADDRESS(2,MATCH(_xlfn.MAXIFS(B27:JM27,metrics.rec,"Recall"),B27:JM27,0)+1)))</f>
        <v>#NAME?</v>
      </c>
      <c r="KA27" s="1" t="e" cm="1">
        <f t="array" aca="1" ref="KA27" ca="1">CONCATENATE(INDIRECT(ADDRESS(1,MATCH(_xlfn.MAXIFS(B27:JM27,metrics.rec,"Coverage"),B27:JM27,0)+1)), ", ", INDIRECT(ADDRESS(2,MATCH(_xlfn.MAXIFS(B27:JM27,metrics.rec,"Coverage"),B27:JM27,0)+1)))</f>
        <v>#NAME?</v>
      </c>
      <c r="KB27" s="1" t="e" cm="1">
        <f t="array" aca="1" ref="KB27" ca="1">CONCATENATE(INDIRECT(ADDRESS(1,MATCH(_xlfn.MAXIFS(B27:JM27,metrics.rec,"Recatio"),B27:JM27,0)+1)), ", ", INDIRECT(ADDRESS(2,MATCH(_xlfn.MAXIFS(B27:JM27,metrics.rec,"Recatio"),B27:JM27,0)+1)))</f>
        <v>#NAME?</v>
      </c>
      <c r="KC27" s="1" t="e" cm="1">
        <f t="array" aca="1" ref="KC27" ca="1">CONCATENATE(INDIRECT(ADDRESS(1,MATCH(_xlfn.MINIFS(B27:JM27,metrics.rec,"Time"),B27:JM27,0)+1)), ", ", INDIRECT(ADDRESS(2,MATCH(_xlfn.MINIFS(B27:JM27,metrics.rec,"Time"),B27:JM27,0)+1)))</f>
        <v>#NAME?</v>
      </c>
    </row>
    <row r="28" spans="1:289" x14ac:dyDescent="0.3">
      <c r="A28" s="1" t="s">
        <v>25</v>
      </c>
      <c r="B28" s="4">
        <v>0.57420000000000004</v>
      </c>
      <c r="C28" s="4">
        <v>0.57179999999999997</v>
      </c>
      <c r="D28" s="4">
        <v>0.22489999999999999</v>
      </c>
      <c r="E28" s="4">
        <v>1.6999999999999999E-3</v>
      </c>
      <c r="F28" s="4">
        <v>0.92479999999999996</v>
      </c>
      <c r="G28" s="4">
        <v>0.78300000000000003</v>
      </c>
      <c r="H28" s="4">
        <v>0.99160000000000004</v>
      </c>
      <c r="I28" s="4">
        <v>0.48139999999999999</v>
      </c>
      <c r="J28" s="5">
        <v>0.58089999999999997</v>
      </c>
      <c r="K28" s="5">
        <v>0.58679999999999999</v>
      </c>
      <c r="L28" s="5">
        <v>0.22850000000000001</v>
      </c>
      <c r="M28" s="5">
        <v>2.8999999999999998E-3</v>
      </c>
      <c r="N28" s="5">
        <v>0.92079999999999995</v>
      </c>
      <c r="O28" s="5">
        <v>0.76849999999999996</v>
      </c>
      <c r="P28" s="5">
        <v>0.98070000000000002</v>
      </c>
      <c r="Q28" s="5">
        <v>0.44280000000000003</v>
      </c>
      <c r="R28" s="4">
        <v>0.58489999999999998</v>
      </c>
      <c r="S28" s="4">
        <v>0.59740000000000004</v>
      </c>
      <c r="T28" s="4">
        <v>0.2296</v>
      </c>
      <c r="U28" s="4">
        <v>4.4000000000000003E-3</v>
      </c>
      <c r="V28" s="4">
        <v>0.91139999999999999</v>
      </c>
      <c r="W28" s="4">
        <v>0.75519999999999998</v>
      </c>
      <c r="X28" s="4">
        <v>0.97109999999999996</v>
      </c>
      <c r="Y28" s="4">
        <v>0.38069999999999998</v>
      </c>
      <c r="Z28" s="5">
        <v>0.58919999999999995</v>
      </c>
      <c r="AA28" s="5">
        <v>0.61029999999999995</v>
      </c>
      <c r="AB28" s="5">
        <v>0.21879999999999999</v>
      </c>
      <c r="AC28" s="5">
        <v>6.0000000000000001E-3</v>
      </c>
      <c r="AD28" s="5">
        <v>0.90459999999999996</v>
      </c>
      <c r="AE28" s="5">
        <v>0.74119999999999997</v>
      </c>
      <c r="AF28" s="5">
        <v>0.95720000000000005</v>
      </c>
      <c r="AG28" s="5">
        <v>0.30659999999999998</v>
      </c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>
        <v>0.59550000000000003</v>
      </c>
      <c r="AQ28" s="5">
        <v>0.62329999999999997</v>
      </c>
      <c r="AR28" s="5">
        <v>0.21379999999999999</v>
      </c>
      <c r="AS28" s="5">
        <v>1.0699999999999999E-2</v>
      </c>
      <c r="AT28" s="5">
        <v>0.88370000000000004</v>
      </c>
      <c r="AU28" s="5">
        <v>0.71150000000000002</v>
      </c>
      <c r="AV28" s="5">
        <v>0.92559999999999998</v>
      </c>
      <c r="AW28" s="5">
        <v>0.1648</v>
      </c>
      <c r="AX28" s="4">
        <v>0.59960000000000002</v>
      </c>
      <c r="AY28" s="4">
        <v>0.63539999999999996</v>
      </c>
      <c r="AZ28" s="4">
        <v>0.20519999999999999</v>
      </c>
      <c r="BA28" s="4">
        <v>1.49E-2</v>
      </c>
      <c r="BB28" s="4">
        <v>0.86960000000000004</v>
      </c>
      <c r="BC28" s="4">
        <v>0.67900000000000005</v>
      </c>
      <c r="BD28" s="4">
        <v>0.89070000000000005</v>
      </c>
      <c r="BE28" s="4">
        <v>0.1105</v>
      </c>
      <c r="BF28" s="5">
        <v>0.61070000000000002</v>
      </c>
      <c r="BG28" s="5">
        <v>0.65869999999999995</v>
      </c>
      <c r="BH28" s="5">
        <v>0.19389999999999999</v>
      </c>
      <c r="BI28" s="5">
        <v>2.1899999999999999E-2</v>
      </c>
      <c r="BJ28" s="5">
        <v>0.84340000000000004</v>
      </c>
      <c r="BK28" s="5">
        <v>0.64729999999999999</v>
      </c>
      <c r="BL28" s="5">
        <v>0.83589999999999998</v>
      </c>
      <c r="BM28" s="5">
        <v>6.6500000000000004E-2</v>
      </c>
      <c r="BN28" s="4">
        <v>0.63229999999999997</v>
      </c>
      <c r="BO28" s="4">
        <v>0.71879999999999999</v>
      </c>
      <c r="BP28" s="4">
        <v>0.15590000000000001</v>
      </c>
      <c r="BQ28" s="4">
        <v>3.95E-2</v>
      </c>
      <c r="BR28" s="4">
        <v>0.80020000000000002</v>
      </c>
      <c r="BS28" s="4">
        <v>0.56489999999999996</v>
      </c>
      <c r="BT28" s="4">
        <v>0.71220000000000006</v>
      </c>
      <c r="BU28" s="4">
        <v>1.21E-2</v>
      </c>
      <c r="BV28" s="5">
        <v>0.56810000000000005</v>
      </c>
      <c r="BW28" s="5">
        <v>0.56289999999999996</v>
      </c>
      <c r="BX28" s="5">
        <v>0.21820000000000001</v>
      </c>
      <c r="BY28" s="5">
        <v>1.6999999999999999E-3</v>
      </c>
      <c r="BZ28" s="5">
        <v>0.92400000000000004</v>
      </c>
      <c r="CA28" s="5">
        <v>0.77749999999999997</v>
      </c>
      <c r="CB28" s="5">
        <v>0.99039999999999995</v>
      </c>
      <c r="CC28" s="5">
        <v>0.34799999999999998</v>
      </c>
      <c r="CD28" s="4">
        <v>0.58299999999999996</v>
      </c>
      <c r="CE28" s="4">
        <v>0.59350000000000003</v>
      </c>
      <c r="CF28" s="4">
        <v>0.22689999999999999</v>
      </c>
      <c r="CG28" s="4">
        <v>4.3E-3</v>
      </c>
      <c r="CH28" s="4">
        <v>0.91310000000000002</v>
      </c>
      <c r="CI28" s="4">
        <v>0.75729999999999997</v>
      </c>
      <c r="CJ28" s="4">
        <v>0.97299999999999998</v>
      </c>
      <c r="CK28" s="4">
        <v>0.34510000000000002</v>
      </c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>
        <v>0.60189999999999999</v>
      </c>
      <c r="CU28" s="4">
        <v>0.63959999999999995</v>
      </c>
      <c r="CV28" s="4">
        <v>0.2011</v>
      </c>
      <c r="CW28" s="4">
        <v>1.4800000000000001E-2</v>
      </c>
      <c r="CX28" s="4">
        <v>0.8669</v>
      </c>
      <c r="CY28" s="4">
        <v>0.68600000000000005</v>
      </c>
      <c r="CZ28" s="4">
        <v>0.89319999999999999</v>
      </c>
      <c r="DA28" s="4">
        <v>7.5499999999999998E-2</v>
      </c>
      <c r="DB28" s="5">
        <v>0.6341</v>
      </c>
      <c r="DC28" s="5">
        <v>0.72099999999999997</v>
      </c>
      <c r="DD28" s="5">
        <v>0.15939999999999999</v>
      </c>
      <c r="DE28" s="5">
        <v>4.02E-2</v>
      </c>
      <c r="DF28" s="5">
        <v>0.7974</v>
      </c>
      <c r="DG28" s="5">
        <v>0.56179999999999997</v>
      </c>
      <c r="DH28" s="5">
        <v>0.71009999999999995</v>
      </c>
      <c r="DI28" s="5">
        <v>1.8100000000000002E-2</v>
      </c>
      <c r="DJ28" s="4">
        <v>0.56599999999999995</v>
      </c>
      <c r="DK28" s="4">
        <v>0.55769999999999997</v>
      </c>
      <c r="DL28" s="4">
        <v>0.20960000000000001</v>
      </c>
      <c r="DM28" s="4">
        <v>1.6999999999999999E-3</v>
      </c>
      <c r="DN28" s="4">
        <v>0.92320000000000002</v>
      </c>
      <c r="DO28" s="4">
        <v>0.77859999999999996</v>
      </c>
      <c r="DP28" s="4">
        <v>0.99180000000000001</v>
      </c>
      <c r="DQ28" s="4">
        <v>0.35039999999999999</v>
      </c>
      <c r="DR28" s="5">
        <v>0.58389999999999997</v>
      </c>
      <c r="DS28" s="5">
        <v>0.59799999999999998</v>
      </c>
      <c r="DT28" s="5">
        <v>0.2278</v>
      </c>
      <c r="DU28" s="5">
        <v>4.4000000000000003E-3</v>
      </c>
      <c r="DV28" s="5">
        <v>0.91239999999999999</v>
      </c>
      <c r="DW28" s="5">
        <v>0.75490000000000002</v>
      </c>
      <c r="DX28" s="5">
        <v>0.97240000000000004</v>
      </c>
      <c r="DY28" s="5">
        <v>0.33700000000000002</v>
      </c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>
        <v>0.60099999999999998</v>
      </c>
      <c r="EI28" s="5">
        <v>0.63870000000000005</v>
      </c>
      <c r="EJ28" s="5">
        <v>0.20619999999999999</v>
      </c>
      <c r="EK28" s="5">
        <v>1.4800000000000001E-2</v>
      </c>
      <c r="EL28" s="5">
        <v>0.86890000000000001</v>
      </c>
      <c r="EM28" s="5">
        <v>0.89159999999999995</v>
      </c>
      <c r="EN28" s="5">
        <v>0.68689999999999996</v>
      </c>
      <c r="EO28" s="5">
        <v>9.3700000000000006E-2</v>
      </c>
      <c r="EP28" s="4">
        <v>0.63500000000000001</v>
      </c>
      <c r="EQ28" s="4">
        <v>0.71830000000000005</v>
      </c>
      <c r="ER28" s="4">
        <v>0.1542</v>
      </c>
      <c r="ES28" s="4">
        <v>3.9800000000000002E-2</v>
      </c>
      <c r="ET28" s="4">
        <v>0.79730000000000001</v>
      </c>
      <c r="EU28" s="4">
        <v>0.56000000000000005</v>
      </c>
      <c r="EV28" s="4">
        <v>0.71030000000000004</v>
      </c>
      <c r="EW28" s="4">
        <v>2.6599999999999999E-2</v>
      </c>
      <c r="EX28" s="5">
        <v>0.57169999999999999</v>
      </c>
      <c r="EY28" s="5">
        <v>0.56859999999999999</v>
      </c>
      <c r="EZ28" s="5">
        <v>0.20430000000000001</v>
      </c>
      <c r="FA28" s="5">
        <v>1.6999999999999999E-3</v>
      </c>
      <c r="FB28" s="5">
        <v>0.91930000000000001</v>
      </c>
      <c r="FC28" s="5">
        <v>0.77749999999999997</v>
      </c>
      <c r="FD28" s="5">
        <v>0.99029999999999996</v>
      </c>
      <c r="FE28" s="5">
        <v>0.37980000000000003</v>
      </c>
      <c r="FF28" s="4">
        <v>0.58609999999999995</v>
      </c>
      <c r="FG28" s="4">
        <v>0.60019999999999996</v>
      </c>
      <c r="FH28" s="4">
        <v>0.21990000000000001</v>
      </c>
      <c r="FI28" s="4">
        <v>4.3E-3</v>
      </c>
      <c r="FJ28" s="4">
        <v>0.91069999999999995</v>
      </c>
      <c r="FK28" s="4">
        <v>0.75470000000000004</v>
      </c>
      <c r="FL28" s="4">
        <v>0.97160000000000002</v>
      </c>
      <c r="FM28" s="4">
        <v>0.2717</v>
      </c>
      <c r="FN28" s="5">
        <v>0.59179999999999999</v>
      </c>
      <c r="FO28" s="5">
        <v>0.61399999999999999</v>
      </c>
      <c r="FP28" s="5">
        <v>0.22539999999999999</v>
      </c>
      <c r="FQ28" s="5">
        <v>8.0999999999999996E-3</v>
      </c>
      <c r="FR28" s="5">
        <v>0.89680000000000004</v>
      </c>
      <c r="FS28" s="5">
        <v>0.72889999999999999</v>
      </c>
      <c r="FT28" s="5">
        <v>0.94479999999999997</v>
      </c>
      <c r="FU28" s="5">
        <v>0.2072</v>
      </c>
      <c r="FV28" s="4">
        <v>0.60109999999999997</v>
      </c>
      <c r="FW28" s="4">
        <v>0.6391</v>
      </c>
      <c r="FX28" s="4">
        <v>0.20680000000000001</v>
      </c>
      <c r="FY28" s="4">
        <v>1.47E-2</v>
      </c>
      <c r="FZ28" s="4">
        <v>0.87019999999999997</v>
      </c>
      <c r="GA28" s="4">
        <v>0.68830000000000002</v>
      </c>
      <c r="GB28" s="4">
        <v>0.89090000000000003</v>
      </c>
      <c r="GC28" s="4">
        <v>8.1199999999999994E-2</v>
      </c>
      <c r="GD28" s="5">
        <v>0.63239999999999996</v>
      </c>
      <c r="GE28" s="5">
        <v>0.71350000000000002</v>
      </c>
      <c r="GF28" s="5">
        <v>0.156</v>
      </c>
      <c r="GG28" s="5">
        <v>4.02E-2</v>
      </c>
      <c r="GH28" s="5">
        <v>0.79510000000000003</v>
      </c>
      <c r="GI28" s="5">
        <v>0.55910000000000004</v>
      </c>
      <c r="GJ28" s="5">
        <v>0.71279999999999999</v>
      </c>
      <c r="GK28" s="5">
        <v>2.1299999999999999E-2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>
        <v>0.60219999999999996</v>
      </c>
      <c r="HK28" s="5">
        <v>0.64070000000000005</v>
      </c>
      <c r="HL28" s="5">
        <v>0.2036</v>
      </c>
      <c r="HM28" s="5">
        <v>1.4800000000000001E-2</v>
      </c>
      <c r="HN28" s="5">
        <v>0.86960000000000004</v>
      </c>
      <c r="HO28" s="5">
        <v>0.68669999999999998</v>
      </c>
      <c r="HP28" s="5">
        <v>0.8911</v>
      </c>
      <c r="HQ28" s="5">
        <v>9.9599999999999994E-2</v>
      </c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>
        <v>0.59099999999999997</v>
      </c>
      <c r="IQ28" s="5">
        <v>0.61350000000000005</v>
      </c>
      <c r="IR28" s="5">
        <v>0.22070000000000001</v>
      </c>
      <c r="IS28" s="5">
        <v>8.0999999999999996E-3</v>
      </c>
      <c r="IT28" s="5">
        <v>0.89649999999999996</v>
      </c>
      <c r="IU28" s="5">
        <v>0.72860000000000003</v>
      </c>
      <c r="IV28" s="5">
        <v>0.94499999999999995</v>
      </c>
      <c r="IW28" s="5">
        <v>0.1164</v>
      </c>
      <c r="IX28" s="4">
        <v>0.60129999999999995</v>
      </c>
      <c r="IY28" s="4">
        <v>0.63880000000000003</v>
      </c>
      <c r="IZ28" s="4">
        <v>0.2024</v>
      </c>
      <c r="JA28" s="4">
        <v>1.47E-2</v>
      </c>
      <c r="JB28" s="4">
        <v>0.86919999999999997</v>
      </c>
      <c r="JC28" s="4">
        <v>0.68620000000000003</v>
      </c>
      <c r="JD28" s="4">
        <v>0.89200000000000002</v>
      </c>
      <c r="JE28" s="4">
        <v>7.5700000000000003E-2</v>
      </c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0.59570714285714288</v>
      </c>
      <c r="JO28" s="4">
        <f t="shared" si="1"/>
        <v>0.62526785714285704</v>
      </c>
      <c r="JP28" s="4">
        <f t="shared" si="2"/>
        <v>0.20699999999999999</v>
      </c>
      <c r="JQ28" s="4">
        <f t="shared" si="3"/>
        <v>1.295E-2</v>
      </c>
      <c r="JR28" s="4">
        <f t="shared" si="4"/>
        <v>0.88127857142857124</v>
      </c>
      <c r="JS28" s="4">
        <f t="shared" si="5"/>
        <v>0.71244642857142837</v>
      </c>
      <c r="JT28" s="4">
        <f t="shared" si="6"/>
        <v>0.900582142857143</v>
      </c>
      <c r="JU28" s="4">
        <f t="shared" si="7"/>
        <v>0.19982857142857147</v>
      </c>
      <c r="JV28" s="1" t="e" cm="1">
        <f t="array" aca="1" ref="JV28" ca="1">CONCATENATE(INDIRECT(ADDRESS(1,MATCH(_xlfn.MINIFS(B28:JM28,metrics.rec,"MAE"),B28:JM28,0)+1)), ", ", INDIRECT(ADDRESS(2,MATCH(_xlfn.MINIFS(B28:JM28,metrics.rec,"MAE"),B28:JM28,0)+1)))</f>
        <v>#NAME?</v>
      </c>
      <c r="JW28" s="1" t="e" cm="1">
        <f t="array" aca="1" ref="JW28" ca="1">CONCATENATE(INDIRECT(ADDRESS(1,MATCH(_xlfn.MINIFS(B28:JM28,metrics.rec,"MSE"),B28:JM28,0)+1)), ", ", INDIRECT(ADDRESS(2,MATCH(_xlfn.MINIFS(B28:JM28,metrics.rec,"MSE"),B28:JM28,0)+1)))</f>
        <v>#NAME?</v>
      </c>
      <c r="JX28" s="1" t="e" cm="1">
        <f t="array" aca="1" ref="JX28" ca="1">CONCATENATE(INDIRECT(ADDRESS(1,MATCH(_xlfn.MAXIFS(B28:JM28,metrics.rec,"R"),B28:JM28,0)+1)), ", ", INDIRECT(ADDRESS(2,MATCH(_xlfn.MAXIFS(B28:JM28,metrics.rec,"R"),B28:JM28,0)+1)))</f>
        <v>#NAME?</v>
      </c>
      <c r="JY28" s="1" t="e" cm="1">
        <f t="array" aca="1" ref="JY28" ca="1">CONCATENATE(INDIRECT(ADDRESS(1,MATCH(_xlfn.MAXIFS(B28:JM28,metrics.rec,"Precision"),B28:JM28,0)+1)), ", ", INDIRECT(ADDRESS(2,MATCH(_xlfn.MAXIFS(B28:JM28,metrics.rec,"Precision"),B28:JM28,0)+1)))</f>
        <v>#NAME?</v>
      </c>
      <c r="JZ28" s="1" t="e" cm="1">
        <f t="array" aca="1" ref="JZ28" ca="1">CONCATENATE(INDIRECT(ADDRESS(1,MATCH(_xlfn.MAXIFS(B28:JM28,metrics.rec,"Recall"),B28:JM28,0)+1)), ", ", INDIRECT(ADDRESS(2,MATCH(_xlfn.MAXIFS(B28:JM28,metrics.rec,"Recall"),B28:JM28,0)+1)))</f>
        <v>#NAME?</v>
      </c>
      <c r="KA28" s="1" t="e" cm="1">
        <f t="array" aca="1" ref="KA28" ca="1">CONCATENATE(INDIRECT(ADDRESS(1,MATCH(_xlfn.MAXIFS(B28:JM28,metrics.rec,"Coverage"),B28:JM28,0)+1)), ", ", INDIRECT(ADDRESS(2,MATCH(_xlfn.MAXIFS(B28:JM28,metrics.rec,"Coverage"),B28:JM28,0)+1)))</f>
        <v>#NAME?</v>
      </c>
      <c r="KB28" s="1" t="e" cm="1">
        <f t="array" aca="1" ref="KB28" ca="1">CONCATENATE(INDIRECT(ADDRESS(1,MATCH(_xlfn.MAXIFS(B28:JM28,metrics.rec,"Recatio"),B28:JM28,0)+1)), ", ", INDIRECT(ADDRESS(2,MATCH(_xlfn.MAXIFS(B28:JM28,metrics.rec,"Recatio"),B28:JM28,0)+1)))</f>
        <v>#NAME?</v>
      </c>
      <c r="KC28" s="1" t="e" cm="1">
        <f t="array" aca="1" ref="KC28" ca="1">CONCATENATE(INDIRECT(ADDRESS(1,MATCH(_xlfn.MINIFS(B28:JM28,metrics.rec,"Time"),B28:JM28,0)+1)), ", ", INDIRECT(ADDRESS(2,MATCH(_xlfn.MINIFS(B28:JM28,metrics.rec,"Time"),B28:JM28,0)+1)))</f>
        <v>#NAME?</v>
      </c>
    </row>
    <row r="29" spans="1:289" x14ac:dyDescent="0.3">
      <c r="A29" s="1" t="s">
        <v>26</v>
      </c>
      <c r="B29" s="4">
        <v>0.58420000000000005</v>
      </c>
      <c r="C29" s="4">
        <v>0.58799999999999997</v>
      </c>
      <c r="D29" s="4">
        <v>0.18759999999999999</v>
      </c>
      <c r="E29" s="4">
        <v>1.8E-3</v>
      </c>
      <c r="F29" s="4">
        <v>0.92889999999999995</v>
      </c>
      <c r="G29" s="4">
        <v>0.72789999999999999</v>
      </c>
      <c r="H29" s="4">
        <v>0.98960000000000004</v>
      </c>
      <c r="I29" s="4">
        <v>0.50049999999999994</v>
      </c>
      <c r="J29" s="5">
        <v>0.58860000000000001</v>
      </c>
      <c r="K29" s="5">
        <v>0.59989999999999999</v>
      </c>
      <c r="L29" s="5">
        <v>0.2107</v>
      </c>
      <c r="M29" s="5">
        <v>3.3E-3</v>
      </c>
      <c r="N29" s="5">
        <v>0.92290000000000005</v>
      </c>
      <c r="O29" s="5">
        <v>0.69410000000000005</v>
      </c>
      <c r="P29" s="5">
        <v>0.97940000000000005</v>
      </c>
      <c r="Q29" s="5">
        <v>0.42930000000000001</v>
      </c>
      <c r="R29" s="4">
        <v>0.58960000000000001</v>
      </c>
      <c r="S29" s="4">
        <v>0.60350000000000004</v>
      </c>
      <c r="T29" s="4">
        <v>0.21510000000000001</v>
      </c>
      <c r="U29" s="4">
        <v>5.0000000000000001E-3</v>
      </c>
      <c r="V29" s="4">
        <v>0.9133</v>
      </c>
      <c r="W29" s="4">
        <v>0.65890000000000004</v>
      </c>
      <c r="X29" s="4">
        <v>0.96799999999999997</v>
      </c>
      <c r="Y29" s="4">
        <v>0.374</v>
      </c>
      <c r="Z29" s="5">
        <v>0.59360000000000002</v>
      </c>
      <c r="AA29" s="5">
        <v>0.61609999999999998</v>
      </c>
      <c r="AB29" s="5">
        <v>0.21079999999999999</v>
      </c>
      <c r="AC29" s="5">
        <v>7.3000000000000001E-3</v>
      </c>
      <c r="AD29" s="5">
        <v>0.90390000000000004</v>
      </c>
      <c r="AE29" s="5">
        <v>0.61119999999999997</v>
      </c>
      <c r="AF29" s="5">
        <v>0.95299999999999996</v>
      </c>
      <c r="AG29" s="5">
        <v>0.25590000000000002</v>
      </c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>
        <v>0.59489999999999998</v>
      </c>
      <c r="AQ29" s="5">
        <v>0.61809999999999998</v>
      </c>
      <c r="AR29" s="5">
        <v>0.21110000000000001</v>
      </c>
      <c r="AS29" s="5">
        <v>1.5800000000000002E-2</v>
      </c>
      <c r="AT29" s="5">
        <v>0.87549999999999994</v>
      </c>
      <c r="AU29" s="5">
        <v>0.47860000000000003</v>
      </c>
      <c r="AV29" s="5">
        <v>0.91679999999999995</v>
      </c>
      <c r="AW29" s="5">
        <v>0.154</v>
      </c>
      <c r="AX29" s="4">
        <v>0.59670000000000001</v>
      </c>
      <c r="AY29" s="4">
        <v>0.623</v>
      </c>
      <c r="AZ29" s="4">
        <v>0.2024</v>
      </c>
      <c r="BA29" s="4">
        <v>2.7099999999999999E-2</v>
      </c>
      <c r="BB29" s="4">
        <v>0.84889999999999999</v>
      </c>
      <c r="BC29" s="4">
        <v>0.36280000000000001</v>
      </c>
      <c r="BD29" s="4">
        <v>0.88090000000000002</v>
      </c>
      <c r="BE29" s="4">
        <v>0.1056</v>
      </c>
      <c r="BF29" s="5">
        <v>0.60260000000000002</v>
      </c>
      <c r="BG29" s="5">
        <v>0.63280000000000003</v>
      </c>
      <c r="BH29" s="5">
        <v>0.19170000000000001</v>
      </c>
      <c r="BI29" s="5">
        <v>5.7700000000000001E-2</v>
      </c>
      <c r="BJ29" s="5">
        <v>0.80840000000000001</v>
      </c>
      <c r="BK29" s="5">
        <v>0.23419999999999999</v>
      </c>
      <c r="BL29" s="5">
        <v>0.81779999999999997</v>
      </c>
      <c r="BM29" s="5">
        <v>6.3E-2</v>
      </c>
      <c r="BN29" s="4">
        <v>0.62190000000000001</v>
      </c>
      <c r="BO29" s="4">
        <v>0.68400000000000005</v>
      </c>
      <c r="BP29" s="4">
        <v>0.16059999999999999</v>
      </c>
      <c r="BQ29" s="4">
        <v>0.19220000000000001</v>
      </c>
      <c r="BR29" s="4">
        <v>0.74529999999999996</v>
      </c>
      <c r="BS29" s="4">
        <v>0.1055</v>
      </c>
      <c r="BT29" s="4">
        <v>0.67969999999999997</v>
      </c>
      <c r="BU29" s="4">
        <v>1.8200000000000001E-2</v>
      </c>
      <c r="BV29" s="5">
        <v>0.57620000000000005</v>
      </c>
      <c r="BW29" s="5">
        <v>0.57509999999999994</v>
      </c>
      <c r="BX29" s="5">
        <v>0.1895</v>
      </c>
      <c r="BY29" s="5">
        <v>1.8E-3</v>
      </c>
      <c r="BZ29" s="5">
        <v>0.9254</v>
      </c>
      <c r="CA29" s="5">
        <v>0.72260000000000002</v>
      </c>
      <c r="CB29" s="5">
        <v>0.98939999999999995</v>
      </c>
      <c r="CC29" s="5">
        <v>0.34360000000000002</v>
      </c>
      <c r="CD29" s="4">
        <v>0.58850000000000002</v>
      </c>
      <c r="CE29" s="4">
        <v>0.60050000000000003</v>
      </c>
      <c r="CF29" s="4">
        <v>0.20480000000000001</v>
      </c>
      <c r="CG29" s="4">
        <v>5.0000000000000001E-3</v>
      </c>
      <c r="CH29" s="4">
        <v>0.91349999999999998</v>
      </c>
      <c r="CI29" s="4">
        <v>0.65710000000000002</v>
      </c>
      <c r="CJ29" s="4">
        <v>0.97030000000000005</v>
      </c>
      <c r="CK29" s="4">
        <v>0.27550000000000002</v>
      </c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>
        <v>0.59789999999999999</v>
      </c>
      <c r="CU29" s="4">
        <v>0.62519999999999998</v>
      </c>
      <c r="CV29" s="4">
        <v>0.19889999999999999</v>
      </c>
      <c r="CW29" s="4">
        <v>2.69E-2</v>
      </c>
      <c r="CX29" s="4">
        <v>0.84730000000000005</v>
      </c>
      <c r="CY29" s="4">
        <v>0.36840000000000001</v>
      </c>
      <c r="CZ29" s="4">
        <v>0.88180000000000003</v>
      </c>
      <c r="DA29" s="4">
        <v>8.4000000000000005E-2</v>
      </c>
      <c r="DB29" s="5">
        <v>0.62229999999999996</v>
      </c>
      <c r="DC29" s="5">
        <v>0.68410000000000004</v>
      </c>
      <c r="DD29" s="5">
        <v>0.15890000000000001</v>
      </c>
      <c r="DE29" s="5">
        <v>0.19889999999999999</v>
      </c>
      <c r="DF29" s="5">
        <v>0.74219999999999997</v>
      </c>
      <c r="DG29" s="5">
        <v>0.10340000000000001</v>
      </c>
      <c r="DH29" s="5">
        <v>0.67959999999999998</v>
      </c>
      <c r="DI29" s="5">
        <v>1.6799999999999999E-2</v>
      </c>
      <c r="DJ29" s="4">
        <v>0.57420000000000004</v>
      </c>
      <c r="DK29" s="4">
        <v>0.57099999999999995</v>
      </c>
      <c r="DL29" s="4">
        <v>0.18290000000000001</v>
      </c>
      <c r="DM29" s="4">
        <v>1.8E-3</v>
      </c>
      <c r="DN29" s="4">
        <v>0.92490000000000006</v>
      </c>
      <c r="DO29" s="4">
        <v>0.72440000000000004</v>
      </c>
      <c r="DP29" s="4">
        <v>0.99129999999999996</v>
      </c>
      <c r="DQ29" s="4">
        <v>0.34510000000000002</v>
      </c>
      <c r="DR29" s="5">
        <v>0.58940000000000003</v>
      </c>
      <c r="DS29" s="5">
        <v>0.60680000000000001</v>
      </c>
      <c r="DT29" s="5">
        <v>0.2092</v>
      </c>
      <c r="DU29" s="5">
        <v>5.0000000000000001E-3</v>
      </c>
      <c r="DV29" s="5">
        <v>0.91220000000000001</v>
      </c>
      <c r="DW29" s="5">
        <v>0.65569999999999995</v>
      </c>
      <c r="DX29" s="5">
        <v>0.96899999999999997</v>
      </c>
      <c r="DY29" s="5">
        <v>0.32429999999999998</v>
      </c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>
        <v>0.59699999999999998</v>
      </c>
      <c r="EI29" s="5">
        <v>0.62380000000000002</v>
      </c>
      <c r="EJ29" s="5">
        <v>0.20230000000000001</v>
      </c>
      <c r="EK29" s="5">
        <v>2.6800000000000001E-2</v>
      </c>
      <c r="EL29" s="5">
        <v>0.84850000000000003</v>
      </c>
      <c r="EM29" s="5">
        <v>0.88039999999999996</v>
      </c>
      <c r="EN29" s="5">
        <v>0.36899999999999999</v>
      </c>
      <c r="EO29" s="5">
        <v>0.1145</v>
      </c>
      <c r="EP29" s="4">
        <v>0.62339999999999995</v>
      </c>
      <c r="EQ29" s="4">
        <v>0.68189999999999995</v>
      </c>
      <c r="ER29" s="4">
        <v>0.1593</v>
      </c>
      <c r="ES29" s="4">
        <v>0.19289999999999999</v>
      </c>
      <c r="ET29" s="4">
        <v>0.74429999999999996</v>
      </c>
      <c r="EU29" s="4">
        <v>0.1056</v>
      </c>
      <c r="EV29" s="4">
        <v>0.67959999999999998</v>
      </c>
      <c r="EW29" s="4">
        <v>1.37E-2</v>
      </c>
      <c r="EX29" s="5">
        <v>0.57940000000000003</v>
      </c>
      <c r="EY29" s="5">
        <v>0.58050000000000002</v>
      </c>
      <c r="EZ29" s="5">
        <v>0.1787</v>
      </c>
      <c r="FA29" s="5">
        <v>1.8E-3</v>
      </c>
      <c r="FB29" s="5">
        <v>0.92149999999999999</v>
      </c>
      <c r="FC29" s="5">
        <v>0.72250000000000003</v>
      </c>
      <c r="FD29" s="5">
        <v>0.98929999999999996</v>
      </c>
      <c r="FE29" s="5">
        <v>0.38080000000000003</v>
      </c>
      <c r="FF29" s="4">
        <v>0.59179999999999999</v>
      </c>
      <c r="FG29" s="4">
        <v>0.60829999999999995</v>
      </c>
      <c r="FH29" s="4">
        <v>0.20419999999999999</v>
      </c>
      <c r="FI29" s="4">
        <v>5.0000000000000001E-3</v>
      </c>
      <c r="FJ29" s="4">
        <v>0.91169999999999995</v>
      </c>
      <c r="FK29" s="4">
        <v>0.65549999999999997</v>
      </c>
      <c r="FL29" s="4">
        <v>0.96819999999999995</v>
      </c>
      <c r="FM29" s="4">
        <v>0.245</v>
      </c>
      <c r="FN29" s="5">
        <v>0.59399999999999997</v>
      </c>
      <c r="FO29" s="5">
        <v>0.61550000000000005</v>
      </c>
      <c r="FP29" s="5">
        <v>0.21160000000000001</v>
      </c>
      <c r="FQ29" s="5">
        <v>1.06E-2</v>
      </c>
      <c r="FR29" s="5">
        <v>0.89239999999999997</v>
      </c>
      <c r="FS29" s="5">
        <v>0.55510000000000004</v>
      </c>
      <c r="FT29" s="5">
        <v>0.9395</v>
      </c>
      <c r="FU29" s="5">
        <v>0.19989999999999999</v>
      </c>
      <c r="FV29" s="4">
        <v>0.59719999999999995</v>
      </c>
      <c r="FW29" s="4">
        <v>0.62509999999999999</v>
      </c>
      <c r="FX29" s="4">
        <v>0.20300000000000001</v>
      </c>
      <c r="FY29" s="4">
        <v>2.6700000000000002E-2</v>
      </c>
      <c r="FZ29" s="4">
        <v>0.84970000000000001</v>
      </c>
      <c r="GA29" s="4">
        <v>0.3695</v>
      </c>
      <c r="GB29" s="4">
        <v>0.87960000000000005</v>
      </c>
      <c r="GC29" s="4">
        <v>6.1699999999999998E-2</v>
      </c>
      <c r="GD29" s="5">
        <v>0.62009999999999998</v>
      </c>
      <c r="GE29" s="5">
        <v>0.6764</v>
      </c>
      <c r="GF29" s="5">
        <v>0.16320000000000001</v>
      </c>
      <c r="GG29" s="5">
        <v>0.19309999999999999</v>
      </c>
      <c r="GH29" s="5">
        <v>0.74229999999999996</v>
      </c>
      <c r="GI29" s="5">
        <v>0.1061</v>
      </c>
      <c r="GJ29" s="5">
        <v>0.67979999999999996</v>
      </c>
      <c r="GK29" s="5">
        <v>2.0199999999999999E-2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>
        <v>0.59850000000000003</v>
      </c>
      <c r="HK29" s="5">
        <v>0.627</v>
      </c>
      <c r="HL29" s="5">
        <v>0.20069999999999999</v>
      </c>
      <c r="HM29" s="5">
        <v>2.6499999999999999E-2</v>
      </c>
      <c r="HN29" s="5">
        <v>0.8498</v>
      </c>
      <c r="HO29" s="5">
        <v>0.37309999999999999</v>
      </c>
      <c r="HP29" s="5">
        <v>0.87990000000000002</v>
      </c>
      <c r="HQ29" s="5">
        <v>8.6499999999999994E-2</v>
      </c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>
        <v>0.59319999999999995</v>
      </c>
      <c r="IQ29" s="5">
        <v>0.61409999999999998</v>
      </c>
      <c r="IR29" s="5">
        <v>0.20979999999999999</v>
      </c>
      <c r="IS29" s="5">
        <v>1.0500000000000001E-2</v>
      </c>
      <c r="IT29" s="5">
        <v>0.8921</v>
      </c>
      <c r="IU29" s="5">
        <v>0.55510000000000004</v>
      </c>
      <c r="IV29" s="5">
        <v>0.93899999999999995</v>
      </c>
      <c r="IW29" s="5">
        <v>0.12189999999999999</v>
      </c>
      <c r="IX29" s="4">
        <v>0.5978</v>
      </c>
      <c r="IY29" s="4">
        <v>0.62529999999999997</v>
      </c>
      <c r="IZ29" s="4">
        <v>0.1993</v>
      </c>
      <c r="JA29" s="4">
        <v>2.6599999999999999E-2</v>
      </c>
      <c r="JB29" s="4">
        <v>0.84930000000000005</v>
      </c>
      <c r="JC29" s="4">
        <v>0.37030000000000002</v>
      </c>
      <c r="JD29" s="4">
        <v>0.88060000000000005</v>
      </c>
      <c r="JE29" s="4">
        <v>6.8500000000000005E-2</v>
      </c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0.59583571428571425</v>
      </c>
      <c r="JO29" s="4">
        <f t="shared" si="1"/>
        <v>0.61983571428571427</v>
      </c>
      <c r="JP29" s="4">
        <f t="shared" si="2"/>
        <v>0.19645714285714289</v>
      </c>
      <c r="JQ29" s="4">
        <f t="shared" si="3"/>
        <v>3.9728571428571433E-2</v>
      </c>
      <c r="JR29" s="4">
        <f t="shared" si="4"/>
        <v>0.86729999999999985</v>
      </c>
      <c r="JS29" s="4">
        <f t="shared" si="5"/>
        <v>0.50041071428571438</v>
      </c>
      <c r="JT29" s="4">
        <f t="shared" si="6"/>
        <v>0.87967142857142855</v>
      </c>
      <c r="JU29" s="4">
        <f t="shared" si="7"/>
        <v>0.19187500000000002</v>
      </c>
      <c r="JV29" s="1" t="e" cm="1">
        <f t="array" aca="1" ref="JV29" ca="1">CONCATENATE(INDIRECT(ADDRESS(1,MATCH(_xlfn.MINIFS(B29:JM29,metrics.rec,"MAE"),B29:JM29,0)+1)), ", ", INDIRECT(ADDRESS(2,MATCH(_xlfn.MINIFS(B29:JM29,metrics.rec,"MAE"),B29:JM29,0)+1)))</f>
        <v>#NAME?</v>
      </c>
      <c r="JW29" s="1" t="e" cm="1">
        <f t="array" aca="1" ref="JW29" ca="1">CONCATENATE(INDIRECT(ADDRESS(1,MATCH(_xlfn.MINIFS(B29:JM29,metrics.rec,"MSE"),B29:JM29,0)+1)), ", ", INDIRECT(ADDRESS(2,MATCH(_xlfn.MINIFS(B29:JM29,metrics.rec,"MSE"),B29:JM29,0)+1)))</f>
        <v>#NAME?</v>
      </c>
      <c r="JX29" s="1" t="e" cm="1">
        <f t="array" aca="1" ref="JX29" ca="1">CONCATENATE(INDIRECT(ADDRESS(1,MATCH(_xlfn.MAXIFS(B29:JM29,metrics.rec,"R"),B29:JM29,0)+1)), ", ", INDIRECT(ADDRESS(2,MATCH(_xlfn.MAXIFS(B29:JM29,metrics.rec,"R"),B29:JM29,0)+1)))</f>
        <v>#NAME?</v>
      </c>
      <c r="JY29" s="1" t="e" cm="1">
        <f t="array" aca="1" ref="JY29" ca="1">CONCATENATE(INDIRECT(ADDRESS(1,MATCH(_xlfn.MAXIFS(B29:JM29,metrics.rec,"Precision"),B29:JM29,0)+1)), ", ", INDIRECT(ADDRESS(2,MATCH(_xlfn.MAXIFS(B29:JM29,metrics.rec,"Precision"),B29:JM29,0)+1)))</f>
        <v>#NAME?</v>
      </c>
      <c r="JZ29" s="1" t="e" cm="1">
        <f t="array" aca="1" ref="JZ29" ca="1">CONCATENATE(INDIRECT(ADDRESS(1,MATCH(_xlfn.MAXIFS(B29:JM29,metrics.rec,"Recall"),B29:JM29,0)+1)), ", ", INDIRECT(ADDRESS(2,MATCH(_xlfn.MAXIFS(B29:JM29,metrics.rec,"Recall"),B29:JM29,0)+1)))</f>
        <v>#NAME?</v>
      </c>
      <c r="KA29" s="1" t="e" cm="1">
        <f t="array" aca="1" ref="KA29" ca="1">CONCATENATE(INDIRECT(ADDRESS(1,MATCH(_xlfn.MAXIFS(B29:JM29,metrics.rec,"Coverage"),B29:JM29,0)+1)), ", ", INDIRECT(ADDRESS(2,MATCH(_xlfn.MAXIFS(B29:JM29,metrics.rec,"Coverage"),B29:JM29,0)+1)))</f>
        <v>#NAME?</v>
      </c>
      <c r="KB29" s="1" t="e" cm="1">
        <f t="array" aca="1" ref="KB29" ca="1">CONCATENATE(INDIRECT(ADDRESS(1,MATCH(_xlfn.MAXIFS(B29:JM29,metrics.rec,"Recatio"),B29:JM29,0)+1)), ", ", INDIRECT(ADDRESS(2,MATCH(_xlfn.MAXIFS(B29:JM29,metrics.rec,"Recatio"),B29:JM29,0)+1)))</f>
        <v>#NAME?</v>
      </c>
      <c r="KC29" s="1" t="e" cm="1">
        <f t="array" aca="1" ref="KC29" ca="1">CONCATENATE(INDIRECT(ADDRESS(1,MATCH(_xlfn.MINIFS(B29:JM29,metrics.rec,"Time"),B29:JM29,0)+1)), ", ", INDIRECT(ADDRESS(2,MATCH(_xlfn.MINIFS(B29:JM29,metrics.rec,"Time"),B29:JM29,0)+1)))</f>
        <v>#NAME?</v>
      </c>
    </row>
    <row r="30" spans="1:289" x14ac:dyDescent="0.3">
      <c r="A30" s="1" t="s">
        <v>27</v>
      </c>
      <c r="B30" s="4">
        <v>0.58460000000000001</v>
      </c>
      <c r="C30" s="4">
        <v>0.58960000000000001</v>
      </c>
      <c r="D30" s="4">
        <v>0.1895</v>
      </c>
      <c r="E30" s="4">
        <v>1.8E-3</v>
      </c>
      <c r="F30" s="4">
        <v>0.92730000000000001</v>
      </c>
      <c r="G30" s="4">
        <v>0.72840000000000005</v>
      </c>
      <c r="H30" s="4">
        <v>0.99099999999999999</v>
      </c>
      <c r="I30" s="4">
        <v>0.49480000000000002</v>
      </c>
      <c r="J30" s="5">
        <v>0.5887</v>
      </c>
      <c r="K30" s="5">
        <v>0.60119999999999996</v>
      </c>
      <c r="L30" s="5">
        <v>0.2117</v>
      </c>
      <c r="M30" s="5">
        <v>3.3E-3</v>
      </c>
      <c r="N30" s="5">
        <v>0.9224</v>
      </c>
      <c r="O30" s="5">
        <v>0.69489999999999996</v>
      </c>
      <c r="P30" s="5">
        <v>0.98050000000000004</v>
      </c>
      <c r="Q30" s="5">
        <v>0.40839999999999999</v>
      </c>
      <c r="R30" s="4">
        <v>0.58960000000000001</v>
      </c>
      <c r="S30" s="4">
        <v>0.60419999999999996</v>
      </c>
      <c r="T30" s="4">
        <v>0.21579999999999999</v>
      </c>
      <c r="U30" s="4">
        <v>5.0000000000000001E-3</v>
      </c>
      <c r="V30" s="4">
        <v>0.91220000000000001</v>
      </c>
      <c r="W30" s="4">
        <v>0.65949999999999998</v>
      </c>
      <c r="X30" s="4">
        <v>0.96989999999999998</v>
      </c>
      <c r="Y30" s="4">
        <v>0.36549999999999999</v>
      </c>
      <c r="Z30" s="5">
        <v>0.59370000000000001</v>
      </c>
      <c r="AA30" s="5">
        <v>0.6169</v>
      </c>
      <c r="AB30" s="5">
        <v>0.21049999999999999</v>
      </c>
      <c r="AC30" s="5">
        <v>7.3000000000000001E-3</v>
      </c>
      <c r="AD30" s="5">
        <v>0.90290000000000004</v>
      </c>
      <c r="AE30" s="5">
        <v>0.61199999999999999</v>
      </c>
      <c r="AF30" s="5">
        <v>0.95520000000000005</v>
      </c>
      <c r="AG30" s="5">
        <v>0.27029999999999998</v>
      </c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>
        <v>0.59499999999999997</v>
      </c>
      <c r="AQ30" s="5">
        <v>0.61850000000000005</v>
      </c>
      <c r="AR30" s="5">
        <v>0.21060000000000001</v>
      </c>
      <c r="AS30" s="5">
        <v>1.5800000000000002E-2</v>
      </c>
      <c r="AT30" s="5">
        <v>0.87450000000000006</v>
      </c>
      <c r="AU30" s="5">
        <v>0.4793</v>
      </c>
      <c r="AV30" s="5">
        <v>0.92069999999999996</v>
      </c>
      <c r="AW30" s="5">
        <v>0.151</v>
      </c>
      <c r="AX30" s="4">
        <v>0.59619999999999995</v>
      </c>
      <c r="AY30" s="4">
        <v>0.62239999999999995</v>
      </c>
      <c r="AZ30" s="4">
        <v>0.2024</v>
      </c>
      <c r="BA30" s="4">
        <v>2.7099999999999999E-2</v>
      </c>
      <c r="BB30" s="4">
        <v>0.84770000000000001</v>
      </c>
      <c r="BC30" s="4">
        <v>0.36320000000000002</v>
      </c>
      <c r="BD30" s="4">
        <v>0.88500000000000001</v>
      </c>
      <c r="BE30" s="4">
        <v>0.1051</v>
      </c>
      <c r="BF30" s="5">
        <v>0.60250000000000004</v>
      </c>
      <c r="BG30" s="5">
        <v>0.63419999999999999</v>
      </c>
      <c r="BH30" s="5">
        <v>0.188</v>
      </c>
      <c r="BI30" s="5">
        <v>5.7599999999999998E-2</v>
      </c>
      <c r="BJ30" s="5">
        <v>0.80630000000000002</v>
      </c>
      <c r="BK30" s="5">
        <v>0.2344</v>
      </c>
      <c r="BL30" s="5">
        <v>0.82299999999999995</v>
      </c>
      <c r="BM30" s="5">
        <v>6.3299999999999995E-2</v>
      </c>
      <c r="BN30" s="4">
        <v>0.62360000000000004</v>
      </c>
      <c r="BO30" s="4">
        <v>0.68820000000000003</v>
      </c>
      <c r="BP30" s="4">
        <v>0.15379999999999999</v>
      </c>
      <c r="BQ30" s="4">
        <v>0.19189999999999999</v>
      </c>
      <c r="BR30" s="4">
        <v>0.74309999999999998</v>
      </c>
      <c r="BS30" s="4">
        <v>0.1055</v>
      </c>
      <c r="BT30" s="4">
        <v>0.68179999999999996</v>
      </c>
      <c r="BU30" s="4">
        <v>1.89E-2</v>
      </c>
      <c r="BV30" s="5">
        <v>0.57630000000000003</v>
      </c>
      <c r="BW30" s="5">
        <v>0.57640000000000002</v>
      </c>
      <c r="BX30" s="5">
        <v>0.19020000000000001</v>
      </c>
      <c r="BY30" s="5">
        <v>1.8E-3</v>
      </c>
      <c r="BZ30" s="5">
        <v>0.92490000000000006</v>
      </c>
      <c r="CA30" s="5">
        <v>0.72309999999999997</v>
      </c>
      <c r="CB30" s="5">
        <v>0.99009999999999998</v>
      </c>
      <c r="CC30" s="5">
        <v>0.38840000000000002</v>
      </c>
      <c r="CD30" s="4">
        <v>0.58850000000000002</v>
      </c>
      <c r="CE30" s="4">
        <v>0.60170000000000001</v>
      </c>
      <c r="CF30" s="4">
        <v>0.20580000000000001</v>
      </c>
      <c r="CG30" s="4">
        <v>5.0000000000000001E-3</v>
      </c>
      <c r="CH30" s="4">
        <v>0.91259999999999997</v>
      </c>
      <c r="CI30" s="4">
        <v>0.65780000000000005</v>
      </c>
      <c r="CJ30" s="4">
        <v>0.97250000000000003</v>
      </c>
      <c r="CK30" s="4">
        <v>0.2407</v>
      </c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>
        <v>0.59760000000000002</v>
      </c>
      <c r="CU30" s="4">
        <v>0.62519999999999998</v>
      </c>
      <c r="CV30" s="4">
        <v>0.1983</v>
      </c>
      <c r="CW30" s="4">
        <v>2.69E-2</v>
      </c>
      <c r="CX30" s="4">
        <v>0.84670000000000001</v>
      </c>
      <c r="CY30" s="4">
        <v>0.36899999999999999</v>
      </c>
      <c r="CZ30" s="4">
        <v>0.88549999999999995</v>
      </c>
      <c r="DA30" s="4">
        <v>6.9800000000000001E-2</v>
      </c>
      <c r="DB30" s="5">
        <v>0.62239999999999995</v>
      </c>
      <c r="DC30" s="5">
        <v>0.68559999999999999</v>
      </c>
      <c r="DD30" s="5">
        <v>0.15709999999999999</v>
      </c>
      <c r="DE30" s="5">
        <v>0.19869999999999999</v>
      </c>
      <c r="DF30" s="5">
        <v>0.74029999999999996</v>
      </c>
      <c r="DG30" s="5">
        <v>0.10340000000000001</v>
      </c>
      <c r="DH30" s="5">
        <v>0.68200000000000005</v>
      </c>
      <c r="DI30" s="5">
        <v>1.6899999999999998E-2</v>
      </c>
      <c r="DJ30" s="4">
        <v>0.57479999999999998</v>
      </c>
      <c r="DK30" s="4">
        <v>0.57340000000000002</v>
      </c>
      <c r="DL30" s="4">
        <v>0.1807</v>
      </c>
      <c r="DM30" s="4">
        <v>1.8E-3</v>
      </c>
      <c r="DN30" s="4">
        <v>0.92369999999999997</v>
      </c>
      <c r="DO30" s="4">
        <v>0.72489999999999999</v>
      </c>
      <c r="DP30" s="4">
        <v>0.99170000000000003</v>
      </c>
      <c r="DQ30" s="4">
        <v>0.32379999999999998</v>
      </c>
      <c r="DR30" s="5">
        <v>0.5897</v>
      </c>
      <c r="DS30" s="5">
        <v>0.60819999999999996</v>
      </c>
      <c r="DT30" s="5">
        <v>0.20760000000000001</v>
      </c>
      <c r="DU30" s="5">
        <v>5.0000000000000001E-3</v>
      </c>
      <c r="DV30" s="5">
        <v>0.91110000000000002</v>
      </c>
      <c r="DW30" s="5">
        <v>0.65629999999999999</v>
      </c>
      <c r="DX30" s="5">
        <v>0.97089999999999999</v>
      </c>
      <c r="DY30" s="5">
        <v>0.29210000000000003</v>
      </c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>
        <v>0.59660000000000002</v>
      </c>
      <c r="EI30" s="5">
        <v>0.62329999999999997</v>
      </c>
      <c r="EJ30" s="5">
        <v>0.20130000000000001</v>
      </c>
      <c r="EK30" s="5">
        <v>2.6800000000000001E-2</v>
      </c>
      <c r="EL30" s="5">
        <v>0.84760000000000002</v>
      </c>
      <c r="EM30" s="5">
        <v>0.8841</v>
      </c>
      <c r="EN30" s="5">
        <v>0.3695</v>
      </c>
      <c r="EO30" s="5">
        <v>8.8400000000000006E-2</v>
      </c>
      <c r="EP30" s="4">
        <v>0.62429999999999997</v>
      </c>
      <c r="EQ30" s="4">
        <v>0.68500000000000005</v>
      </c>
      <c r="ER30" s="4">
        <v>0.15409999999999999</v>
      </c>
      <c r="ES30" s="4">
        <v>0.19259999999999999</v>
      </c>
      <c r="ET30" s="4">
        <v>0.74239999999999995</v>
      </c>
      <c r="EU30" s="4">
        <v>0.1057</v>
      </c>
      <c r="EV30" s="4">
        <v>0.68230000000000002</v>
      </c>
      <c r="EW30" s="4">
        <v>1.2200000000000001E-2</v>
      </c>
      <c r="EX30" s="5">
        <v>0.57969999999999999</v>
      </c>
      <c r="EY30" s="5">
        <v>0.58250000000000002</v>
      </c>
      <c r="EZ30" s="5">
        <v>0.1792</v>
      </c>
      <c r="FA30" s="5">
        <v>1.8E-3</v>
      </c>
      <c r="FB30" s="5">
        <v>0.92030000000000001</v>
      </c>
      <c r="FC30" s="5">
        <v>0.72299999999999998</v>
      </c>
      <c r="FD30" s="5">
        <v>0.99019999999999997</v>
      </c>
      <c r="FE30" s="5">
        <v>0.3831</v>
      </c>
      <c r="FF30" s="4">
        <v>0.59209999999999996</v>
      </c>
      <c r="FG30" s="4">
        <v>0.6099</v>
      </c>
      <c r="FH30" s="4">
        <v>0.20399999999999999</v>
      </c>
      <c r="FI30" s="4">
        <v>5.0000000000000001E-3</v>
      </c>
      <c r="FJ30" s="4">
        <v>0.91069999999999995</v>
      </c>
      <c r="FK30" s="4">
        <v>0.65610000000000002</v>
      </c>
      <c r="FL30" s="4">
        <v>0.97050000000000003</v>
      </c>
      <c r="FM30" s="4">
        <v>0.28339999999999999</v>
      </c>
      <c r="FN30" s="5">
        <v>0.59399999999999997</v>
      </c>
      <c r="FO30" s="5">
        <v>0.61609999999999998</v>
      </c>
      <c r="FP30" s="5">
        <v>0.21290000000000001</v>
      </c>
      <c r="FQ30" s="5">
        <v>1.06E-2</v>
      </c>
      <c r="FR30" s="5">
        <v>0.89170000000000005</v>
      </c>
      <c r="FS30" s="5">
        <v>0.55589999999999995</v>
      </c>
      <c r="FT30" s="5">
        <v>0.94189999999999996</v>
      </c>
      <c r="FU30" s="5">
        <v>0.19789999999999999</v>
      </c>
      <c r="FV30" s="4">
        <v>0.59699999999999998</v>
      </c>
      <c r="FW30" s="4">
        <v>0.62509999999999999</v>
      </c>
      <c r="FX30" s="4">
        <v>0.20230000000000001</v>
      </c>
      <c r="FY30" s="4">
        <v>2.6700000000000002E-2</v>
      </c>
      <c r="FZ30" s="4">
        <v>0.84909999999999997</v>
      </c>
      <c r="GA30" s="4">
        <v>0.37009999999999998</v>
      </c>
      <c r="GB30" s="4">
        <v>0.88390000000000002</v>
      </c>
      <c r="GC30" s="4">
        <v>6.1400000000000003E-2</v>
      </c>
      <c r="GD30" s="5">
        <v>0.621</v>
      </c>
      <c r="GE30" s="5">
        <v>0.6794</v>
      </c>
      <c r="GF30" s="5">
        <v>0.15679999999999999</v>
      </c>
      <c r="GG30" s="5">
        <v>0.193</v>
      </c>
      <c r="GH30" s="5">
        <v>0.74099999999999999</v>
      </c>
      <c r="GI30" s="5">
        <v>0.1061</v>
      </c>
      <c r="GJ30" s="5">
        <v>0.68179999999999996</v>
      </c>
      <c r="GK30" s="5">
        <v>2.0199999999999999E-2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>
        <v>0.59819999999999995</v>
      </c>
      <c r="HK30" s="5">
        <v>0.62670000000000003</v>
      </c>
      <c r="HL30" s="5">
        <v>0.19950000000000001</v>
      </c>
      <c r="HM30" s="5">
        <v>2.6499999999999999E-2</v>
      </c>
      <c r="HN30" s="5">
        <v>0.84909999999999997</v>
      </c>
      <c r="HO30" s="5">
        <v>0.37359999999999999</v>
      </c>
      <c r="HP30" s="5">
        <v>0.88329999999999997</v>
      </c>
      <c r="HQ30" s="5">
        <v>8.6300000000000002E-2</v>
      </c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>
        <v>0.59330000000000005</v>
      </c>
      <c r="IQ30" s="5">
        <v>0.61499999999999999</v>
      </c>
      <c r="IR30" s="5">
        <v>0.20949999999999999</v>
      </c>
      <c r="IS30" s="5">
        <v>1.0500000000000001E-2</v>
      </c>
      <c r="IT30" s="5">
        <v>0.89139999999999997</v>
      </c>
      <c r="IU30" s="5">
        <v>0.55589999999999995</v>
      </c>
      <c r="IV30" s="5">
        <v>0.94199999999999995</v>
      </c>
      <c r="IW30" s="5">
        <v>0.10150000000000001</v>
      </c>
      <c r="IX30" s="4">
        <v>0.59760000000000002</v>
      </c>
      <c r="IY30" s="4">
        <v>0.62539999999999996</v>
      </c>
      <c r="IZ30" s="4">
        <v>0.19900000000000001</v>
      </c>
      <c r="JA30" s="4">
        <v>2.6599999999999999E-2</v>
      </c>
      <c r="JB30" s="4">
        <v>0.84840000000000004</v>
      </c>
      <c r="JC30" s="4">
        <v>0.37080000000000002</v>
      </c>
      <c r="JD30" s="4">
        <v>0.88439999999999996</v>
      </c>
      <c r="JE30" s="4">
        <v>6.9699999999999998E-2</v>
      </c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0.59597500000000003</v>
      </c>
      <c r="JO30" s="4">
        <f t="shared" si="1"/>
        <v>0.62093214285714271</v>
      </c>
      <c r="JP30" s="4">
        <f t="shared" si="2"/>
        <v>0.1955142857142857</v>
      </c>
      <c r="JQ30" s="4">
        <f t="shared" si="3"/>
        <v>3.9689285714285719E-2</v>
      </c>
      <c r="JR30" s="4">
        <f t="shared" si="4"/>
        <v>0.86620357142857152</v>
      </c>
      <c r="JS30" s="4">
        <f t="shared" si="5"/>
        <v>0.50103928571428569</v>
      </c>
      <c r="JT30" s="4">
        <f t="shared" si="6"/>
        <v>0.88225714285714296</v>
      </c>
      <c r="JU30" s="4">
        <f t="shared" si="7"/>
        <v>0.18754285714285709</v>
      </c>
      <c r="JV30" s="1" t="e" cm="1">
        <f t="array" aca="1" ref="JV30" ca="1">CONCATENATE(INDIRECT(ADDRESS(1,MATCH(_xlfn.MINIFS(B30:JM30,metrics.rec,"MAE"),B30:JM30,0)+1)), ", ", INDIRECT(ADDRESS(2,MATCH(_xlfn.MINIFS(B30:JM30,metrics.rec,"MAE"),B30:JM30,0)+1)))</f>
        <v>#NAME?</v>
      </c>
      <c r="JW30" s="1" t="e" cm="1">
        <f t="array" aca="1" ref="JW30" ca="1">CONCATENATE(INDIRECT(ADDRESS(1,MATCH(_xlfn.MINIFS(B30:JM30,metrics.rec,"MSE"),B30:JM30,0)+1)), ", ", INDIRECT(ADDRESS(2,MATCH(_xlfn.MINIFS(B30:JM30,metrics.rec,"MSE"),B30:JM30,0)+1)))</f>
        <v>#NAME?</v>
      </c>
      <c r="JX30" s="1" t="e" cm="1">
        <f t="array" aca="1" ref="JX30" ca="1">CONCATENATE(INDIRECT(ADDRESS(1,MATCH(_xlfn.MAXIFS(B30:JM30,metrics.rec,"R"),B30:JM30,0)+1)), ", ", INDIRECT(ADDRESS(2,MATCH(_xlfn.MAXIFS(B30:JM30,metrics.rec,"R"),B30:JM30,0)+1)))</f>
        <v>#NAME?</v>
      </c>
      <c r="JY30" s="1" t="e" cm="1">
        <f t="array" aca="1" ref="JY30" ca="1">CONCATENATE(INDIRECT(ADDRESS(1,MATCH(_xlfn.MAXIFS(B30:JM30,metrics.rec,"Precision"),B30:JM30,0)+1)), ", ", INDIRECT(ADDRESS(2,MATCH(_xlfn.MAXIFS(B30:JM30,metrics.rec,"Precision"),B30:JM30,0)+1)))</f>
        <v>#NAME?</v>
      </c>
      <c r="JZ30" s="1" t="e" cm="1">
        <f t="array" aca="1" ref="JZ30" ca="1">CONCATENATE(INDIRECT(ADDRESS(1,MATCH(_xlfn.MAXIFS(B30:JM30,metrics.rec,"Recall"),B30:JM30,0)+1)), ", ", INDIRECT(ADDRESS(2,MATCH(_xlfn.MAXIFS(B30:JM30,metrics.rec,"Recall"),B30:JM30,0)+1)))</f>
        <v>#NAME?</v>
      </c>
      <c r="KA30" s="1" t="e" cm="1">
        <f t="array" aca="1" ref="KA30" ca="1">CONCATENATE(INDIRECT(ADDRESS(1,MATCH(_xlfn.MAXIFS(B30:JM30,metrics.rec,"Coverage"),B30:JM30,0)+1)), ", ", INDIRECT(ADDRESS(2,MATCH(_xlfn.MAXIFS(B30:JM30,metrics.rec,"Coverage"),B30:JM30,0)+1)))</f>
        <v>#NAME?</v>
      </c>
      <c r="KB30" s="1" t="e" cm="1">
        <f t="array" aca="1" ref="KB30" ca="1">CONCATENATE(INDIRECT(ADDRESS(1,MATCH(_xlfn.MAXIFS(B30:JM30,metrics.rec,"Recatio"),B30:JM30,0)+1)), ", ", INDIRECT(ADDRESS(2,MATCH(_xlfn.MAXIFS(B30:JM30,metrics.rec,"Recatio"),B30:JM30,0)+1)))</f>
        <v>#NAME?</v>
      </c>
      <c r="KC30" s="1" t="e" cm="1">
        <f t="array" aca="1" ref="KC30" ca="1">CONCATENATE(INDIRECT(ADDRESS(1,MATCH(_xlfn.MINIFS(B30:JM30,metrics.rec,"Time"),B30:JM30,0)+1)), ", ", INDIRECT(ADDRESS(2,MATCH(_xlfn.MINIFS(B30:JM30,metrics.rec,"Time"),B30:JM30,0)+1)))</f>
        <v>#NAME?</v>
      </c>
    </row>
    <row r="31" spans="1:289" x14ac:dyDescent="0.3">
      <c r="A31" s="1" t="s">
        <v>28</v>
      </c>
      <c r="B31" s="4">
        <v>0.58960000000000001</v>
      </c>
      <c r="C31" s="4">
        <v>0.5998</v>
      </c>
      <c r="D31" s="4">
        <v>0.1837</v>
      </c>
      <c r="E31" s="4">
        <v>1.6999999999999999E-3</v>
      </c>
      <c r="F31" s="4">
        <v>0.92710000000000004</v>
      </c>
      <c r="G31" s="4">
        <v>0.78859999999999997</v>
      </c>
      <c r="H31" s="4">
        <v>0.98919999999999997</v>
      </c>
      <c r="I31" s="4">
        <v>0.52829999999999999</v>
      </c>
      <c r="J31" s="5">
        <v>0.59230000000000005</v>
      </c>
      <c r="K31" s="5">
        <v>0.60829999999999995</v>
      </c>
      <c r="L31" s="5">
        <v>0.2107</v>
      </c>
      <c r="M31" s="5">
        <v>2.8999999999999998E-3</v>
      </c>
      <c r="N31" s="5">
        <v>0.9234</v>
      </c>
      <c r="O31" s="5">
        <v>0.77429999999999999</v>
      </c>
      <c r="P31" s="5">
        <v>0.97789999999999999</v>
      </c>
      <c r="Q31" s="5">
        <v>0.43280000000000002</v>
      </c>
      <c r="R31" s="4">
        <v>0.59440000000000004</v>
      </c>
      <c r="S31" s="4">
        <v>0.61380000000000001</v>
      </c>
      <c r="T31" s="4">
        <v>0.21909999999999999</v>
      </c>
      <c r="U31" s="4">
        <v>4.3E-3</v>
      </c>
      <c r="V31" s="4">
        <v>0.91649999999999998</v>
      </c>
      <c r="W31" s="4">
        <v>0.76219999999999999</v>
      </c>
      <c r="X31" s="4">
        <v>0.96699999999999997</v>
      </c>
      <c r="Y31" s="4">
        <v>0.38519999999999999</v>
      </c>
      <c r="Z31" s="5">
        <v>0.59819999999999995</v>
      </c>
      <c r="AA31" s="5">
        <v>0.62539999999999996</v>
      </c>
      <c r="AB31" s="5">
        <v>0.2107</v>
      </c>
      <c r="AC31" s="5">
        <v>6.0000000000000001E-3</v>
      </c>
      <c r="AD31" s="5">
        <v>0.90959999999999996</v>
      </c>
      <c r="AE31" s="5">
        <v>0.74729999999999996</v>
      </c>
      <c r="AF31" s="5">
        <v>0.95089999999999997</v>
      </c>
      <c r="AG31" s="5">
        <v>0.2883</v>
      </c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>
        <v>0.60050000000000003</v>
      </c>
      <c r="AQ31" s="5">
        <v>0.62970000000000004</v>
      </c>
      <c r="AR31" s="5">
        <v>0.21529999999999999</v>
      </c>
      <c r="AS31" s="5">
        <v>1.0699999999999999E-2</v>
      </c>
      <c r="AT31" s="5">
        <v>0.88829999999999998</v>
      </c>
      <c r="AU31" s="5">
        <v>0.71689999999999998</v>
      </c>
      <c r="AV31" s="5">
        <v>0.91830000000000001</v>
      </c>
      <c r="AW31" s="5">
        <v>0.15840000000000001</v>
      </c>
      <c r="AX31" s="4">
        <v>0.60340000000000005</v>
      </c>
      <c r="AY31" s="4">
        <v>0.63670000000000004</v>
      </c>
      <c r="AZ31" s="4">
        <v>0.21010000000000001</v>
      </c>
      <c r="BA31" s="4">
        <v>1.49E-2</v>
      </c>
      <c r="BB31" s="4">
        <v>0.87529999999999997</v>
      </c>
      <c r="BC31" s="4">
        <v>0.68189999999999995</v>
      </c>
      <c r="BD31" s="4">
        <v>0.88239999999999996</v>
      </c>
      <c r="BE31" s="4">
        <v>0.1109</v>
      </c>
      <c r="BF31" s="5">
        <v>0.61180000000000001</v>
      </c>
      <c r="BG31" s="5">
        <v>0.65580000000000005</v>
      </c>
      <c r="BH31" s="5">
        <v>0.19950000000000001</v>
      </c>
      <c r="BI31" s="5">
        <v>2.2200000000000001E-2</v>
      </c>
      <c r="BJ31" s="5">
        <v>0.85150000000000003</v>
      </c>
      <c r="BK31" s="5">
        <v>0.64119999999999999</v>
      </c>
      <c r="BL31" s="5">
        <v>0.82399999999999995</v>
      </c>
      <c r="BM31" s="5">
        <v>6.6400000000000001E-2</v>
      </c>
      <c r="BN31" s="4">
        <v>0.62949999999999995</v>
      </c>
      <c r="BO31" s="4">
        <v>0.70669999999999999</v>
      </c>
      <c r="BP31" s="4">
        <v>0.17560000000000001</v>
      </c>
      <c r="BQ31" s="4">
        <v>4.0899999999999999E-2</v>
      </c>
      <c r="BR31" s="4">
        <v>0.81220000000000003</v>
      </c>
      <c r="BS31" s="4">
        <v>0.54949999999999999</v>
      </c>
      <c r="BT31" s="4">
        <v>0.70009999999999994</v>
      </c>
      <c r="BU31" s="4">
        <v>2.06E-2</v>
      </c>
      <c r="BV31" s="5">
        <v>0.58099999999999996</v>
      </c>
      <c r="BW31" s="5">
        <v>0.58540000000000003</v>
      </c>
      <c r="BX31" s="5">
        <v>0.1865</v>
      </c>
      <c r="BY31" s="5">
        <v>1.6999999999999999E-3</v>
      </c>
      <c r="BZ31" s="5">
        <v>0.9254</v>
      </c>
      <c r="CA31" s="5">
        <v>0.78300000000000003</v>
      </c>
      <c r="CB31" s="5">
        <v>0.98809999999999998</v>
      </c>
      <c r="CC31" s="5">
        <v>0.35730000000000001</v>
      </c>
      <c r="CD31" s="4">
        <v>0.59340000000000004</v>
      </c>
      <c r="CE31" s="4">
        <v>0.61019999999999996</v>
      </c>
      <c r="CF31" s="4">
        <v>0.20730000000000001</v>
      </c>
      <c r="CG31" s="4">
        <v>4.3E-3</v>
      </c>
      <c r="CH31" s="4">
        <v>0.91639999999999999</v>
      </c>
      <c r="CI31" s="4">
        <v>0.76319999999999999</v>
      </c>
      <c r="CJ31" s="4">
        <v>0.96809999999999996</v>
      </c>
      <c r="CK31" s="4">
        <v>0.24809999999999999</v>
      </c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>
        <v>0.60499999999999998</v>
      </c>
      <c r="CU31" s="4">
        <v>0.64100000000000001</v>
      </c>
      <c r="CV31" s="4">
        <v>0.20469999999999999</v>
      </c>
      <c r="CW31" s="4">
        <v>1.49E-2</v>
      </c>
      <c r="CX31" s="4">
        <v>0.873</v>
      </c>
      <c r="CY31" s="4">
        <v>0.68769999999999998</v>
      </c>
      <c r="CZ31" s="4">
        <v>0.88390000000000002</v>
      </c>
      <c r="DA31" s="4">
        <v>7.6200000000000004E-2</v>
      </c>
      <c r="DB31" s="5">
        <v>0.63049999999999995</v>
      </c>
      <c r="DC31" s="5">
        <v>0.70579999999999998</v>
      </c>
      <c r="DD31" s="5">
        <v>0.1787</v>
      </c>
      <c r="DE31" s="5">
        <v>4.1599999999999998E-2</v>
      </c>
      <c r="DF31" s="5">
        <v>0.80800000000000005</v>
      </c>
      <c r="DG31" s="5">
        <v>0.54679999999999995</v>
      </c>
      <c r="DH31" s="5">
        <v>0.69820000000000004</v>
      </c>
      <c r="DI31" s="5">
        <v>1.8599999999999998E-2</v>
      </c>
      <c r="DJ31" s="4">
        <v>0.5776</v>
      </c>
      <c r="DK31" s="4">
        <v>0.57950000000000002</v>
      </c>
      <c r="DL31" s="4">
        <v>0.1804</v>
      </c>
      <c r="DM31" s="4">
        <v>1.6999999999999999E-3</v>
      </c>
      <c r="DN31" s="4">
        <v>0.92520000000000002</v>
      </c>
      <c r="DO31" s="4">
        <v>0.78369999999999995</v>
      </c>
      <c r="DP31" s="4">
        <v>0.98950000000000005</v>
      </c>
      <c r="DQ31" s="4">
        <v>0.314</v>
      </c>
      <c r="DR31" s="5">
        <v>0.59350000000000003</v>
      </c>
      <c r="DS31" s="5">
        <v>0.61460000000000004</v>
      </c>
      <c r="DT31" s="5">
        <v>0.20830000000000001</v>
      </c>
      <c r="DU31" s="5">
        <v>4.3E-3</v>
      </c>
      <c r="DV31" s="5">
        <v>0.91510000000000002</v>
      </c>
      <c r="DW31" s="5">
        <v>0.76139999999999997</v>
      </c>
      <c r="DX31" s="5">
        <v>0.96789999999999998</v>
      </c>
      <c r="DY31" s="5">
        <v>0.30599999999999999</v>
      </c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>
        <v>0.60389999999999999</v>
      </c>
      <c r="EI31" s="5">
        <v>0.63890000000000002</v>
      </c>
      <c r="EJ31" s="5">
        <v>0.20810000000000001</v>
      </c>
      <c r="EK31" s="5">
        <v>1.4800000000000001E-2</v>
      </c>
      <c r="EL31" s="5">
        <v>0.87570000000000003</v>
      </c>
      <c r="EM31" s="5">
        <v>0.88260000000000005</v>
      </c>
      <c r="EN31" s="5">
        <v>0.68879999999999997</v>
      </c>
      <c r="EO31" s="5">
        <v>9.6500000000000002E-2</v>
      </c>
      <c r="EP31" s="4">
        <v>0.63090000000000002</v>
      </c>
      <c r="EQ31" s="4">
        <v>0.70150000000000001</v>
      </c>
      <c r="ER31" s="4">
        <v>0.1777</v>
      </c>
      <c r="ES31" s="4">
        <v>4.1200000000000001E-2</v>
      </c>
      <c r="ET31" s="4">
        <v>0.81020000000000003</v>
      </c>
      <c r="EU31" s="4">
        <v>0.54630000000000001</v>
      </c>
      <c r="EV31" s="4">
        <v>0.69789999999999996</v>
      </c>
      <c r="EW31" s="4">
        <v>1.9300000000000001E-2</v>
      </c>
      <c r="EX31" s="5">
        <v>0.58389999999999997</v>
      </c>
      <c r="EY31" s="5">
        <v>0.59040000000000004</v>
      </c>
      <c r="EZ31" s="5">
        <v>0.1804</v>
      </c>
      <c r="FA31" s="5">
        <v>1.6999999999999999E-3</v>
      </c>
      <c r="FB31" s="5">
        <v>0.92130000000000001</v>
      </c>
      <c r="FC31" s="5">
        <v>0.7823</v>
      </c>
      <c r="FD31" s="5">
        <v>0.9879</v>
      </c>
      <c r="FE31" s="5">
        <v>0.38679999999999998</v>
      </c>
      <c r="FF31" s="4">
        <v>0.59640000000000004</v>
      </c>
      <c r="FG31" s="4">
        <v>0.61760000000000004</v>
      </c>
      <c r="FH31" s="4">
        <v>0.2056</v>
      </c>
      <c r="FI31" s="4">
        <v>4.3E-3</v>
      </c>
      <c r="FJ31" s="4">
        <v>0.9143</v>
      </c>
      <c r="FK31" s="4">
        <v>0.76070000000000004</v>
      </c>
      <c r="FL31" s="4">
        <v>0.96699999999999997</v>
      </c>
      <c r="FM31" s="4">
        <v>0.28460000000000002</v>
      </c>
      <c r="FN31" s="5">
        <v>0.59899999999999998</v>
      </c>
      <c r="FO31" s="5">
        <v>0.625</v>
      </c>
      <c r="FP31" s="5">
        <v>0.2147</v>
      </c>
      <c r="FQ31" s="5">
        <v>8.0999999999999996E-3</v>
      </c>
      <c r="FR31" s="5">
        <v>0.90139999999999998</v>
      </c>
      <c r="FS31" s="5">
        <v>0.73570000000000002</v>
      </c>
      <c r="FT31" s="5">
        <v>0.93899999999999995</v>
      </c>
      <c r="FU31" s="5">
        <v>0.2087</v>
      </c>
      <c r="FV31" s="4">
        <v>0.60409999999999997</v>
      </c>
      <c r="FW31" s="4">
        <v>0.63970000000000005</v>
      </c>
      <c r="FX31" s="4">
        <v>0.20580000000000001</v>
      </c>
      <c r="FY31" s="4">
        <v>1.4800000000000001E-2</v>
      </c>
      <c r="FZ31" s="4">
        <v>0.87649999999999995</v>
      </c>
      <c r="GA31" s="4">
        <v>0.68979999999999997</v>
      </c>
      <c r="GB31" s="4">
        <v>0.88139999999999996</v>
      </c>
      <c r="GC31" s="4">
        <v>6.7000000000000004E-2</v>
      </c>
      <c r="GD31" s="5">
        <v>0.62909999999999999</v>
      </c>
      <c r="GE31" s="5">
        <v>0.69950000000000001</v>
      </c>
      <c r="GF31" s="5">
        <v>0.17649999999999999</v>
      </c>
      <c r="GG31" s="5">
        <v>4.1599999999999998E-2</v>
      </c>
      <c r="GH31" s="5">
        <v>0.80689999999999995</v>
      </c>
      <c r="GI31" s="5">
        <v>0.5444</v>
      </c>
      <c r="GJ31" s="5">
        <v>0.70020000000000004</v>
      </c>
      <c r="GK31" s="5">
        <v>2.1399999999999999E-2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>
        <v>0.60529999999999995</v>
      </c>
      <c r="HK31" s="5">
        <v>0.64149999999999996</v>
      </c>
      <c r="HL31" s="5">
        <v>0.2051</v>
      </c>
      <c r="HM31" s="5">
        <v>1.4800000000000001E-2</v>
      </c>
      <c r="HN31" s="5">
        <v>0.87570000000000003</v>
      </c>
      <c r="HO31" s="5">
        <v>0.68930000000000002</v>
      </c>
      <c r="HP31" s="5">
        <v>0.88270000000000004</v>
      </c>
      <c r="HQ31" s="5">
        <v>9.2600000000000002E-2</v>
      </c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>
        <v>0.59840000000000004</v>
      </c>
      <c r="IQ31" s="5">
        <v>0.62460000000000004</v>
      </c>
      <c r="IR31" s="5">
        <v>0.2127</v>
      </c>
      <c r="IS31" s="5">
        <v>8.0000000000000002E-3</v>
      </c>
      <c r="IT31" s="5">
        <v>0.90110000000000001</v>
      </c>
      <c r="IU31" s="5">
        <v>0.73550000000000004</v>
      </c>
      <c r="IV31" s="5">
        <v>0.9385</v>
      </c>
      <c r="IW31" s="5">
        <v>0.10390000000000001</v>
      </c>
      <c r="IX31" s="4">
        <v>0.60450000000000004</v>
      </c>
      <c r="IY31" s="4">
        <v>0.63949999999999996</v>
      </c>
      <c r="IZ31" s="4">
        <v>0.2041</v>
      </c>
      <c r="JA31" s="4">
        <v>1.4800000000000001E-2</v>
      </c>
      <c r="JB31" s="4">
        <v>0.87549999999999994</v>
      </c>
      <c r="JC31" s="4">
        <v>0.68879999999999997</v>
      </c>
      <c r="JD31" s="4">
        <v>0.8831</v>
      </c>
      <c r="JE31" s="4">
        <v>0.2417</v>
      </c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0.60166071428571433</v>
      </c>
      <c r="JO31" s="4">
        <f t="shared" si="1"/>
        <v>0.63286071428571411</v>
      </c>
      <c r="JP31" s="4">
        <f t="shared" si="2"/>
        <v>0.20108571428571428</v>
      </c>
      <c r="JQ31" s="4">
        <f t="shared" si="3"/>
        <v>1.3153571428571428E-2</v>
      </c>
      <c r="JR31" s="4">
        <f t="shared" si="4"/>
        <v>0.88679642857142826</v>
      </c>
      <c r="JS31" s="4">
        <f t="shared" si="5"/>
        <v>0.71387857142857136</v>
      </c>
      <c r="JT31" s="4">
        <f t="shared" si="6"/>
        <v>0.89395714285714267</v>
      </c>
      <c r="JU31" s="4">
        <f t="shared" si="7"/>
        <v>0.20073928571428576</v>
      </c>
      <c r="JV31" s="1" t="e" cm="1">
        <f t="array" aca="1" ref="JV31" ca="1">CONCATENATE(INDIRECT(ADDRESS(1,MATCH(_xlfn.MINIFS(B31:JM31,metrics.rec,"MAE"),B31:JM31,0)+1)), ", ", INDIRECT(ADDRESS(2,MATCH(_xlfn.MINIFS(B31:JM31,metrics.rec,"MAE"),B31:JM31,0)+1)))</f>
        <v>#NAME?</v>
      </c>
      <c r="JW31" s="1" t="e" cm="1">
        <f t="array" aca="1" ref="JW31" ca="1">CONCATENATE(INDIRECT(ADDRESS(1,MATCH(_xlfn.MINIFS(B31:JM31,metrics.rec,"MSE"),B31:JM31,0)+1)), ", ", INDIRECT(ADDRESS(2,MATCH(_xlfn.MINIFS(B31:JM31,metrics.rec,"MSE"),B31:JM31,0)+1)))</f>
        <v>#NAME?</v>
      </c>
      <c r="JX31" s="1" t="e" cm="1">
        <f t="array" aca="1" ref="JX31" ca="1">CONCATENATE(INDIRECT(ADDRESS(1,MATCH(_xlfn.MAXIFS(B31:JM31,metrics.rec,"R"),B31:JM31,0)+1)), ", ", INDIRECT(ADDRESS(2,MATCH(_xlfn.MAXIFS(B31:JM31,metrics.rec,"R"),B31:JM31,0)+1)))</f>
        <v>#NAME?</v>
      </c>
      <c r="JY31" s="1" t="e" cm="1">
        <f t="array" aca="1" ref="JY31" ca="1">CONCATENATE(INDIRECT(ADDRESS(1,MATCH(_xlfn.MAXIFS(B31:JM31,metrics.rec,"Precision"),B31:JM31,0)+1)), ", ", INDIRECT(ADDRESS(2,MATCH(_xlfn.MAXIFS(B31:JM31,metrics.rec,"Precision"),B31:JM31,0)+1)))</f>
        <v>#NAME?</v>
      </c>
      <c r="JZ31" s="1" t="e" cm="1">
        <f t="array" aca="1" ref="JZ31" ca="1">CONCATENATE(INDIRECT(ADDRESS(1,MATCH(_xlfn.MAXIFS(B31:JM31,metrics.rec,"Recall"),B31:JM31,0)+1)), ", ", INDIRECT(ADDRESS(2,MATCH(_xlfn.MAXIFS(B31:JM31,metrics.rec,"Recall"),B31:JM31,0)+1)))</f>
        <v>#NAME?</v>
      </c>
      <c r="KA31" s="1" t="e" cm="1">
        <f t="array" aca="1" ref="KA31" ca="1">CONCATENATE(INDIRECT(ADDRESS(1,MATCH(_xlfn.MAXIFS(B31:JM31,metrics.rec,"Coverage"),B31:JM31,0)+1)), ", ", INDIRECT(ADDRESS(2,MATCH(_xlfn.MAXIFS(B31:JM31,metrics.rec,"Coverage"),B31:JM31,0)+1)))</f>
        <v>#NAME?</v>
      </c>
      <c r="KB31" s="1" t="e" cm="1">
        <f t="array" aca="1" ref="KB31" ca="1">CONCATENATE(INDIRECT(ADDRESS(1,MATCH(_xlfn.MAXIFS(B31:JM31,metrics.rec,"Recatio"),B31:JM31,0)+1)), ", ", INDIRECT(ADDRESS(2,MATCH(_xlfn.MAXIFS(B31:JM31,metrics.rec,"Recatio"),B31:JM31,0)+1)))</f>
        <v>#NAME?</v>
      </c>
      <c r="KC31" s="1" t="e" cm="1">
        <f t="array" aca="1" ref="KC31" ca="1">CONCATENATE(INDIRECT(ADDRESS(1,MATCH(_xlfn.MINIFS(B31:JM31,metrics.rec,"Time"),B31:JM31,0)+1)), ", ", INDIRECT(ADDRESS(2,MATCH(_xlfn.MINIFS(B31:JM31,metrics.rec,"Time"),B31:JM31,0)+1)))</f>
        <v>#NAME?</v>
      </c>
    </row>
    <row r="32" spans="1:289" x14ac:dyDescent="0.3">
      <c r="A32" s="1" t="s">
        <v>29</v>
      </c>
      <c r="B32" s="4">
        <v>0.58709999999999996</v>
      </c>
      <c r="C32" s="4">
        <v>0.59670000000000001</v>
      </c>
      <c r="D32" s="4">
        <v>0.184</v>
      </c>
      <c r="E32" s="4">
        <v>1.6999999999999999E-3</v>
      </c>
      <c r="F32" s="4">
        <v>0.93149999999999999</v>
      </c>
      <c r="G32" s="4">
        <v>0.79310000000000003</v>
      </c>
      <c r="H32" s="4">
        <v>0.98939999999999995</v>
      </c>
      <c r="I32" s="4">
        <v>0.54110000000000003</v>
      </c>
      <c r="J32" s="5">
        <v>0.59109999999999996</v>
      </c>
      <c r="K32" s="5">
        <v>0.60740000000000005</v>
      </c>
      <c r="L32" s="5">
        <v>0.2137</v>
      </c>
      <c r="M32" s="5">
        <v>2.8999999999999998E-3</v>
      </c>
      <c r="N32" s="5">
        <v>0.92910000000000004</v>
      </c>
      <c r="O32" s="5">
        <v>0.77949999999999997</v>
      </c>
      <c r="P32" s="5">
        <v>0.97870000000000001</v>
      </c>
      <c r="Q32" s="5">
        <v>0.42849999999999999</v>
      </c>
      <c r="R32" s="4">
        <v>0.5927</v>
      </c>
      <c r="S32" s="4">
        <v>0.61229999999999996</v>
      </c>
      <c r="T32" s="4">
        <v>0.217</v>
      </c>
      <c r="U32" s="4">
        <v>4.3E-3</v>
      </c>
      <c r="V32" s="4">
        <v>0.92059999999999997</v>
      </c>
      <c r="W32" s="4">
        <v>0.76659999999999995</v>
      </c>
      <c r="X32" s="4">
        <v>0.96760000000000002</v>
      </c>
      <c r="Y32" s="4">
        <v>0.3957</v>
      </c>
      <c r="Z32" s="5">
        <v>0.59760000000000002</v>
      </c>
      <c r="AA32" s="5">
        <v>0.62629999999999997</v>
      </c>
      <c r="AB32" s="5">
        <v>0.21279999999999999</v>
      </c>
      <c r="AC32" s="5">
        <v>6.0000000000000001E-3</v>
      </c>
      <c r="AD32" s="5">
        <v>0.91379999999999995</v>
      </c>
      <c r="AE32" s="5">
        <v>0.75249999999999995</v>
      </c>
      <c r="AF32" s="5">
        <v>0.95199999999999996</v>
      </c>
      <c r="AG32" s="5">
        <v>0.29709999999999998</v>
      </c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>
        <v>0.5998</v>
      </c>
      <c r="AQ32" s="5">
        <v>0.62960000000000005</v>
      </c>
      <c r="AR32" s="5">
        <v>0.21240000000000001</v>
      </c>
      <c r="AS32" s="5">
        <v>1.0699999999999999E-2</v>
      </c>
      <c r="AT32" s="5">
        <v>0.89470000000000005</v>
      </c>
      <c r="AU32" s="5">
        <v>0.72219999999999995</v>
      </c>
      <c r="AV32" s="5">
        <v>0.91920000000000002</v>
      </c>
      <c r="AW32" s="5">
        <v>0.161</v>
      </c>
      <c r="AX32" s="4">
        <v>0.6028</v>
      </c>
      <c r="AY32" s="4">
        <v>0.63649999999999995</v>
      </c>
      <c r="AZ32" s="4">
        <v>0.20910000000000001</v>
      </c>
      <c r="BA32" s="4">
        <v>1.49E-2</v>
      </c>
      <c r="BB32" s="4">
        <v>0.87909999999999999</v>
      </c>
      <c r="BC32" s="4">
        <v>0.68630000000000002</v>
      </c>
      <c r="BD32" s="4">
        <v>0.88339999999999996</v>
      </c>
      <c r="BE32" s="4">
        <v>0.1133</v>
      </c>
      <c r="BF32" s="5">
        <v>0.61050000000000004</v>
      </c>
      <c r="BG32" s="5">
        <v>0.65339999999999998</v>
      </c>
      <c r="BH32" s="5">
        <v>0.20230000000000001</v>
      </c>
      <c r="BI32" s="5">
        <v>2.2200000000000001E-2</v>
      </c>
      <c r="BJ32" s="5">
        <v>0.85589999999999999</v>
      </c>
      <c r="BK32" s="5">
        <v>0.64500000000000002</v>
      </c>
      <c r="BL32" s="5">
        <v>0.82550000000000001</v>
      </c>
      <c r="BM32" s="5">
        <v>6.7900000000000002E-2</v>
      </c>
      <c r="BN32" s="4">
        <v>0.62790000000000001</v>
      </c>
      <c r="BO32" s="4">
        <v>0.7026</v>
      </c>
      <c r="BP32" s="4">
        <v>0.17469999999999999</v>
      </c>
      <c r="BQ32" s="4">
        <v>4.1000000000000002E-2</v>
      </c>
      <c r="BR32" s="4">
        <v>0.81459999999999999</v>
      </c>
      <c r="BS32" s="4">
        <v>0.5514</v>
      </c>
      <c r="BT32" s="4">
        <v>0.70150000000000001</v>
      </c>
      <c r="BU32" s="4">
        <v>2.06E-2</v>
      </c>
      <c r="BV32" s="5">
        <v>0.5796</v>
      </c>
      <c r="BW32" s="5">
        <v>0.58499999999999996</v>
      </c>
      <c r="BX32" s="5">
        <v>0.18579999999999999</v>
      </c>
      <c r="BY32" s="5">
        <v>1.6999999999999999E-3</v>
      </c>
      <c r="BZ32" s="5">
        <v>0.93030000000000002</v>
      </c>
      <c r="CA32" s="5">
        <v>0.78810000000000002</v>
      </c>
      <c r="CB32" s="5">
        <v>0.98899999999999999</v>
      </c>
      <c r="CC32" s="5">
        <v>0.4093</v>
      </c>
      <c r="CD32" s="4">
        <v>0.59230000000000005</v>
      </c>
      <c r="CE32" s="4">
        <v>0.61019999999999996</v>
      </c>
      <c r="CF32" s="4">
        <v>0.2056</v>
      </c>
      <c r="CG32" s="4">
        <v>4.3E-3</v>
      </c>
      <c r="CH32" s="4">
        <v>0.92120000000000002</v>
      </c>
      <c r="CI32" s="4">
        <v>0.76829999999999998</v>
      </c>
      <c r="CJ32" s="4">
        <v>0.96909999999999996</v>
      </c>
      <c r="CK32" s="4">
        <v>0.25190000000000001</v>
      </c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>
        <v>0.60409999999999997</v>
      </c>
      <c r="CU32" s="4">
        <v>0.6401</v>
      </c>
      <c r="CV32" s="4">
        <v>0.2046</v>
      </c>
      <c r="CW32" s="4">
        <v>1.4800000000000001E-2</v>
      </c>
      <c r="CX32" s="4">
        <v>0.87770000000000004</v>
      </c>
      <c r="CY32" s="4">
        <v>0.69230000000000003</v>
      </c>
      <c r="CZ32" s="4">
        <v>0.88549999999999995</v>
      </c>
      <c r="DA32" s="4">
        <v>7.7700000000000005E-2</v>
      </c>
      <c r="DB32" s="5">
        <v>0.62929999999999997</v>
      </c>
      <c r="DC32" s="5">
        <v>0.70299999999999996</v>
      </c>
      <c r="DD32" s="5">
        <v>0.1797</v>
      </c>
      <c r="DE32" s="5">
        <v>4.1599999999999998E-2</v>
      </c>
      <c r="DF32" s="5">
        <v>0.81230000000000002</v>
      </c>
      <c r="DG32" s="5">
        <v>0.54959999999999998</v>
      </c>
      <c r="DH32" s="5">
        <v>0.69930000000000003</v>
      </c>
      <c r="DI32" s="5">
        <v>1.89E-2</v>
      </c>
      <c r="DJ32" s="4">
        <v>0.57699999999999996</v>
      </c>
      <c r="DK32" s="4">
        <v>0.57989999999999997</v>
      </c>
      <c r="DL32" s="4">
        <v>0.17949999999999999</v>
      </c>
      <c r="DM32" s="4">
        <v>1.6999999999999999E-3</v>
      </c>
      <c r="DN32" s="4">
        <v>0.93</v>
      </c>
      <c r="DO32" s="4">
        <v>0.78890000000000005</v>
      </c>
      <c r="DP32" s="4">
        <v>0.9899</v>
      </c>
      <c r="DQ32" s="4">
        <v>0.32500000000000001</v>
      </c>
      <c r="DR32" s="5">
        <v>0.59260000000000002</v>
      </c>
      <c r="DS32" s="5">
        <v>0.61499999999999999</v>
      </c>
      <c r="DT32" s="5">
        <v>0.20780000000000001</v>
      </c>
      <c r="DU32" s="5">
        <v>4.3E-3</v>
      </c>
      <c r="DV32" s="5">
        <v>0.91969999999999996</v>
      </c>
      <c r="DW32" s="5">
        <v>0.76600000000000001</v>
      </c>
      <c r="DX32" s="5">
        <v>0.96889999999999998</v>
      </c>
      <c r="DY32" s="5">
        <v>0.31390000000000001</v>
      </c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>
        <v>0.60360000000000003</v>
      </c>
      <c r="EI32" s="5">
        <v>0.63929999999999998</v>
      </c>
      <c r="EJ32" s="5">
        <v>0.20710000000000001</v>
      </c>
      <c r="EK32" s="5">
        <v>1.4800000000000001E-2</v>
      </c>
      <c r="EL32" s="5">
        <v>0.88009999999999999</v>
      </c>
      <c r="EM32" s="5">
        <v>0.88370000000000004</v>
      </c>
      <c r="EN32" s="5">
        <v>0.69279999999999997</v>
      </c>
      <c r="EO32" s="5">
        <v>0.1157</v>
      </c>
      <c r="EP32" s="4">
        <v>0.62960000000000005</v>
      </c>
      <c r="EQ32" s="4">
        <v>0.69899999999999995</v>
      </c>
      <c r="ER32" s="4">
        <v>0.1769</v>
      </c>
      <c r="ES32" s="4">
        <v>4.1200000000000001E-2</v>
      </c>
      <c r="ET32" s="4">
        <v>0.81340000000000001</v>
      </c>
      <c r="EU32" s="4">
        <v>0.54859999999999998</v>
      </c>
      <c r="EV32" s="4">
        <v>0.69930000000000003</v>
      </c>
      <c r="EW32" s="4">
        <v>2.7699999999999999E-2</v>
      </c>
      <c r="EX32" s="5">
        <v>0.58189999999999997</v>
      </c>
      <c r="EY32" s="5">
        <v>0.58850000000000002</v>
      </c>
      <c r="EZ32" s="5">
        <v>0.1774</v>
      </c>
      <c r="FA32" s="5">
        <v>1.6999999999999999E-3</v>
      </c>
      <c r="FB32" s="5">
        <v>0.92649999999999999</v>
      </c>
      <c r="FC32" s="5">
        <v>0.78779999999999994</v>
      </c>
      <c r="FD32" s="5">
        <v>0.98870000000000002</v>
      </c>
      <c r="FE32" s="5">
        <v>0.42159999999999997</v>
      </c>
      <c r="FF32" s="4">
        <v>0.59550000000000003</v>
      </c>
      <c r="FG32" s="4">
        <v>0.61780000000000002</v>
      </c>
      <c r="FH32" s="4">
        <v>0.2046</v>
      </c>
      <c r="FI32" s="4">
        <v>4.3E-3</v>
      </c>
      <c r="FJ32" s="4">
        <v>0.91959999999999997</v>
      </c>
      <c r="FK32" s="4">
        <v>0.76590000000000003</v>
      </c>
      <c r="FL32" s="4">
        <v>0.96760000000000002</v>
      </c>
      <c r="FM32" s="4">
        <v>0.26479999999999998</v>
      </c>
      <c r="FN32" s="5">
        <v>0.59770000000000001</v>
      </c>
      <c r="FO32" s="5">
        <v>0.62370000000000003</v>
      </c>
      <c r="FP32" s="5">
        <v>0.2137</v>
      </c>
      <c r="FQ32" s="5">
        <v>8.0000000000000002E-3</v>
      </c>
      <c r="FR32" s="5">
        <v>0.90580000000000005</v>
      </c>
      <c r="FS32" s="5">
        <v>0.74039999999999995</v>
      </c>
      <c r="FT32" s="5">
        <v>0.93989999999999996</v>
      </c>
      <c r="FU32" s="5">
        <v>0.21390000000000001</v>
      </c>
      <c r="FV32" s="4">
        <v>0.60350000000000004</v>
      </c>
      <c r="FW32" s="4">
        <v>0.63939999999999997</v>
      </c>
      <c r="FX32" s="4">
        <v>0.2056</v>
      </c>
      <c r="FY32" s="4">
        <v>1.4800000000000001E-2</v>
      </c>
      <c r="FZ32" s="4">
        <v>0.88129999999999997</v>
      </c>
      <c r="GA32" s="4">
        <v>0.69379999999999997</v>
      </c>
      <c r="GB32" s="4">
        <v>0.88249999999999995</v>
      </c>
      <c r="GC32" s="4">
        <v>7.7100000000000002E-2</v>
      </c>
      <c r="GD32" s="5">
        <v>0.62809999999999999</v>
      </c>
      <c r="GE32" s="5">
        <v>0.6966</v>
      </c>
      <c r="GF32" s="5">
        <v>0.1782</v>
      </c>
      <c r="GG32" s="5">
        <v>4.1599999999999998E-2</v>
      </c>
      <c r="GH32" s="5">
        <v>0.81079999999999997</v>
      </c>
      <c r="GI32" s="5">
        <v>0.54679999999999995</v>
      </c>
      <c r="GJ32" s="5">
        <v>0.70099999999999996</v>
      </c>
      <c r="GK32" s="5">
        <v>2.1600000000000001E-2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>
        <v>0.60460000000000003</v>
      </c>
      <c r="HK32" s="5">
        <v>0.6411</v>
      </c>
      <c r="HL32" s="5">
        <v>0.2056</v>
      </c>
      <c r="HM32" s="5">
        <v>1.4800000000000001E-2</v>
      </c>
      <c r="HN32" s="5">
        <v>0.88060000000000005</v>
      </c>
      <c r="HO32" s="5">
        <v>0.69330000000000003</v>
      </c>
      <c r="HP32" s="5">
        <v>0.88349999999999995</v>
      </c>
      <c r="HQ32" s="5">
        <v>0.1431</v>
      </c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>
        <v>0.59750000000000003</v>
      </c>
      <c r="IQ32" s="5">
        <v>0.62429999999999997</v>
      </c>
      <c r="IR32" s="5">
        <v>0.21240000000000001</v>
      </c>
      <c r="IS32" s="5">
        <v>8.0000000000000002E-3</v>
      </c>
      <c r="IT32" s="5">
        <v>0.90580000000000005</v>
      </c>
      <c r="IU32" s="5">
        <v>0.74029999999999996</v>
      </c>
      <c r="IV32" s="5">
        <v>0.9395</v>
      </c>
      <c r="IW32" s="5">
        <v>9.4E-2</v>
      </c>
      <c r="IX32" s="4">
        <v>0.60389999999999999</v>
      </c>
      <c r="IY32" s="4">
        <v>0.63929999999999998</v>
      </c>
      <c r="IZ32" s="4">
        <v>0.20469999999999999</v>
      </c>
      <c r="JA32" s="4">
        <v>1.4800000000000001E-2</v>
      </c>
      <c r="JB32" s="4">
        <v>0.88009999999999999</v>
      </c>
      <c r="JC32" s="4">
        <v>0.69299999999999995</v>
      </c>
      <c r="JD32" s="4">
        <v>0.88429999999999997</v>
      </c>
      <c r="JE32" s="4">
        <v>7.6899999999999996E-2</v>
      </c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0.60064285714285703</v>
      </c>
      <c r="JO32" s="4">
        <f t="shared" si="1"/>
        <v>0.63198214285714283</v>
      </c>
      <c r="JP32" s="4">
        <f t="shared" si="2"/>
        <v>0.20092857142857148</v>
      </c>
      <c r="JQ32" s="4">
        <f t="shared" si="3"/>
        <v>1.3146428571428571E-2</v>
      </c>
      <c r="JR32" s="4">
        <f t="shared" si="4"/>
        <v>0.89137142857142859</v>
      </c>
      <c r="JS32" s="4">
        <f t="shared" si="5"/>
        <v>0.7181428571428573</v>
      </c>
      <c r="JT32" s="4">
        <f t="shared" si="6"/>
        <v>0.89502500000000029</v>
      </c>
      <c r="JU32" s="4">
        <f t="shared" si="7"/>
        <v>0.20259285714285716</v>
      </c>
      <c r="JV32" s="1" t="e" cm="1">
        <f t="array" aca="1" ref="JV32" ca="1">CONCATENATE(INDIRECT(ADDRESS(1,MATCH(_xlfn.MINIFS(B32:JM32,metrics.rec,"MAE"),B32:JM32,0)+1)), ", ", INDIRECT(ADDRESS(2,MATCH(_xlfn.MINIFS(B32:JM32,metrics.rec,"MAE"),B32:JM32,0)+1)))</f>
        <v>#NAME?</v>
      </c>
      <c r="JW32" s="1" t="e" cm="1">
        <f t="array" aca="1" ref="JW32" ca="1">CONCATENATE(INDIRECT(ADDRESS(1,MATCH(_xlfn.MINIFS(B32:JM32,metrics.rec,"MSE"),B32:JM32,0)+1)), ", ", INDIRECT(ADDRESS(2,MATCH(_xlfn.MINIFS(B32:JM32,metrics.rec,"MSE"),B32:JM32,0)+1)))</f>
        <v>#NAME?</v>
      </c>
      <c r="JX32" s="1" t="e" cm="1">
        <f t="array" aca="1" ref="JX32" ca="1">CONCATENATE(INDIRECT(ADDRESS(1,MATCH(_xlfn.MAXIFS(B32:JM32,metrics.rec,"R"),B32:JM32,0)+1)), ", ", INDIRECT(ADDRESS(2,MATCH(_xlfn.MAXIFS(B32:JM32,metrics.rec,"R"),B32:JM32,0)+1)))</f>
        <v>#NAME?</v>
      </c>
      <c r="JY32" s="1" t="e" cm="1">
        <f t="array" aca="1" ref="JY32" ca="1">CONCATENATE(INDIRECT(ADDRESS(1,MATCH(_xlfn.MAXIFS(B32:JM32,metrics.rec,"Precision"),B32:JM32,0)+1)), ", ", INDIRECT(ADDRESS(2,MATCH(_xlfn.MAXIFS(B32:JM32,metrics.rec,"Precision"),B32:JM32,0)+1)))</f>
        <v>#NAME?</v>
      </c>
      <c r="JZ32" s="1" t="e" cm="1">
        <f t="array" aca="1" ref="JZ32" ca="1">CONCATENATE(INDIRECT(ADDRESS(1,MATCH(_xlfn.MAXIFS(B32:JM32,metrics.rec,"Recall"),B32:JM32,0)+1)), ", ", INDIRECT(ADDRESS(2,MATCH(_xlfn.MAXIFS(B32:JM32,metrics.rec,"Recall"),B32:JM32,0)+1)))</f>
        <v>#NAME?</v>
      </c>
      <c r="KA32" s="1" t="e" cm="1">
        <f t="array" aca="1" ref="KA32" ca="1">CONCATENATE(INDIRECT(ADDRESS(1,MATCH(_xlfn.MAXIFS(B32:JM32,metrics.rec,"Coverage"),B32:JM32,0)+1)), ", ", INDIRECT(ADDRESS(2,MATCH(_xlfn.MAXIFS(B32:JM32,metrics.rec,"Coverage"),B32:JM32,0)+1)))</f>
        <v>#NAME?</v>
      </c>
      <c r="KB32" s="1" t="e" cm="1">
        <f t="array" aca="1" ref="KB32" ca="1">CONCATENATE(INDIRECT(ADDRESS(1,MATCH(_xlfn.MAXIFS(B32:JM32,metrics.rec,"Recatio"),B32:JM32,0)+1)), ", ", INDIRECT(ADDRESS(2,MATCH(_xlfn.MAXIFS(B32:JM32,metrics.rec,"Recatio"),B32:JM32,0)+1)))</f>
        <v>#NAME?</v>
      </c>
      <c r="KC32" s="1" t="e" cm="1">
        <f t="array" aca="1" ref="KC32" ca="1">CONCATENATE(INDIRECT(ADDRESS(1,MATCH(_xlfn.MINIFS(B32:JM32,metrics.rec,"Time"),B32:JM32,0)+1)), ", ", INDIRECT(ADDRESS(2,MATCH(_xlfn.MINIFS(B32:JM32,metrics.rec,"Time"),B32:JM32,0)+1)))</f>
        <v>#NAME?</v>
      </c>
    </row>
    <row r="33" spans="1:289" x14ac:dyDescent="0.3">
      <c r="A33" s="1" t="s">
        <v>30</v>
      </c>
      <c r="B33" s="4">
        <v>0.5857</v>
      </c>
      <c r="C33" s="4">
        <v>0.59279999999999999</v>
      </c>
      <c r="D33" s="4">
        <v>0.19450000000000001</v>
      </c>
      <c r="E33" s="4">
        <v>1.6999999999999999E-3</v>
      </c>
      <c r="F33" s="4">
        <v>0.92710000000000004</v>
      </c>
      <c r="G33" s="4">
        <v>0.7823</v>
      </c>
      <c r="H33" s="4">
        <v>0.99160000000000004</v>
      </c>
      <c r="I33" s="4">
        <v>0.52349999999999997</v>
      </c>
      <c r="J33" s="5">
        <v>0.58819999999999995</v>
      </c>
      <c r="K33" s="5">
        <v>0.59950000000000003</v>
      </c>
      <c r="L33" s="5">
        <v>0.22489999999999999</v>
      </c>
      <c r="M33" s="5">
        <v>3.0000000000000001E-3</v>
      </c>
      <c r="N33" s="5">
        <v>0.92220000000000002</v>
      </c>
      <c r="O33" s="5">
        <v>0.76739999999999997</v>
      </c>
      <c r="P33" s="5">
        <v>0.98070000000000002</v>
      </c>
      <c r="Q33" s="5">
        <v>0.38119999999999998</v>
      </c>
      <c r="R33" s="4">
        <v>0.59109999999999996</v>
      </c>
      <c r="S33" s="4">
        <v>0.60770000000000002</v>
      </c>
      <c r="T33" s="4">
        <v>0.2233</v>
      </c>
      <c r="U33" s="4">
        <v>4.4000000000000003E-3</v>
      </c>
      <c r="V33" s="4">
        <v>0.91339999999999999</v>
      </c>
      <c r="W33" s="4">
        <v>0.75480000000000003</v>
      </c>
      <c r="X33" s="4">
        <v>0.97109999999999996</v>
      </c>
      <c r="Y33" s="4">
        <v>0.36830000000000002</v>
      </c>
      <c r="Z33" s="5">
        <v>0.59599999999999997</v>
      </c>
      <c r="AA33" s="5">
        <v>0.62190000000000001</v>
      </c>
      <c r="AB33" s="5">
        <v>0.2152</v>
      </c>
      <c r="AC33" s="5">
        <v>6.1000000000000004E-3</v>
      </c>
      <c r="AD33" s="5">
        <v>0.90600000000000003</v>
      </c>
      <c r="AE33" s="5">
        <v>0.7409</v>
      </c>
      <c r="AF33" s="5">
        <v>0.95720000000000005</v>
      </c>
      <c r="AG33" s="5">
        <v>0.28489999999999999</v>
      </c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>
        <v>0.59899999999999998</v>
      </c>
      <c r="AQ33" s="5">
        <v>0.62870000000000004</v>
      </c>
      <c r="AR33" s="5">
        <v>0.215</v>
      </c>
      <c r="AS33" s="5">
        <v>1.0699999999999999E-2</v>
      </c>
      <c r="AT33" s="5">
        <v>0.88349999999999995</v>
      </c>
      <c r="AU33" s="5">
        <v>0.7117</v>
      </c>
      <c r="AV33" s="5">
        <v>0.92559999999999998</v>
      </c>
      <c r="AW33" s="5">
        <v>0.15629999999999999</v>
      </c>
      <c r="AX33" s="4">
        <v>0.6028</v>
      </c>
      <c r="AY33" s="4">
        <v>0.6401</v>
      </c>
      <c r="AZ33" s="4">
        <v>0.20610000000000001</v>
      </c>
      <c r="BA33" s="4">
        <v>1.49E-2</v>
      </c>
      <c r="BB33" s="4">
        <v>0.87</v>
      </c>
      <c r="BC33" s="4">
        <v>0.67920000000000003</v>
      </c>
      <c r="BD33" s="4">
        <v>0.89070000000000005</v>
      </c>
      <c r="BE33" s="4">
        <v>0.10970000000000001</v>
      </c>
      <c r="BF33" s="5">
        <v>0.61319999999999997</v>
      </c>
      <c r="BG33" s="5">
        <v>0.6623</v>
      </c>
      <c r="BH33" s="5">
        <v>0.1953</v>
      </c>
      <c r="BI33" s="5">
        <v>2.1899999999999999E-2</v>
      </c>
      <c r="BJ33" s="5">
        <v>0.84330000000000005</v>
      </c>
      <c r="BK33" s="5">
        <v>0.64749999999999996</v>
      </c>
      <c r="BL33" s="5">
        <v>0.83589999999999998</v>
      </c>
      <c r="BM33" s="5">
        <v>6.8199999999999997E-2</v>
      </c>
      <c r="BN33" s="4">
        <v>0.63400000000000001</v>
      </c>
      <c r="BO33" s="4">
        <v>0.72099999999999997</v>
      </c>
      <c r="BP33" s="4">
        <v>0.159</v>
      </c>
      <c r="BQ33" s="4">
        <v>3.95E-2</v>
      </c>
      <c r="BR33" s="4">
        <v>0.80059999999999998</v>
      </c>
      <c r="BS33" s="4">
        <v>0.56489999999999996</v>
      </c>
      <c r="BT33" s="4">
        <v>0.71220000000000006</v>
      </c>
      <c r="BU33" s="4">
        <v>2.0299999999999999E-2</v>
      </c>
      <c r="BV33" s="5">
        <v>0.57669999999999999</v>
      </c>
      <c r="BW33" s="5">
        <v>0.57740000000000002</v>
      </c>
      <c r="BX33" s="5">
        <v>0.19900000000000001</v>
      </c>
      <c r="BY33" s="5">
        <v>1.6999999999999999E-3</v>
      </c>
      <c r="BZ33" s="5">
        <v>0.92400000000000004</v>
      </c>
      <c r="CA33" s="5">
        <v>0.77639999999999998</v>
      </c>
      <c r="CB33" s="5">
        <v>0.99039999999999995</v>
      </c>
      <c r="CC33" s="5">
        <v>0.33439999999999998</v>
      </c>
      <c r="CD33" s="4">
        <v>0.58979999999999999</v>
      </c>
      <c r="CE33" s="4">
        <v>0.60389999999999999</v>
      </c>
      <c r="CF33" s="4">
        <v>0.21379999999999999</v>
      </c>
      <c r="CG33" s="4">
        <v>4.4000000000000003E-3</v>
      </c>
      <c r="CH33" s="4">
        <v>0.91410000000000002</v>
      </c>
      <c r="CI33" s="4">
        <v>0.75639999999999996</v>
      </c>
      <c r="CJ33" s="4">
        <v>0.97299999999999998</v>
      </c>
      <c r="CK33" s="4">
        <v>0.25019999999999998</v>
      </c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>
        <v>0.60470000000000002</v>
      </c>
      <c r="CU33" s="4">
        <v>0.64359999999999995</v>
      </c>
      <c r="CV33" s="4">
        <v>0.20030000000000001</v>
      </c>
      <c r="CW33" s="4">
        <v>1.4800000000000001E-2</v>
      </c>
      <c r="CX33" s="4">
        <v>0.86729999999999996</v>
      </c>
      <c r="CY33" s="4">
        <v>0.68630000000000002</v>
      </c>
      <c r="CZ33" s="4">
        <v>0.89319999999999999</v>
      </c>
      <c r="DA33" s="4">
        <v>7.5999999999999998E-2</v>
      </c>
      <c r="DB33" s="5">
        <v>0.63529999999999998</v>
      </c>
      <c r="DC33" s="5">
        <v>0.72199999999999998</v>
      </c>
      <c r="DD33" s="5">
        <v>0.1595</v>
      </c>
      <c r="DE33" s="5">
        <v>4.02E-2</v>
      </c>
      <c r="DF33" s="5">
        <v>0.79759999999999998</v>
      </c>
      <c r="DG33" s="5">
        <v>0.56189999999999996</v>
      </c>
      <c r="DH33" s="5">
        <v>0.71009999999999995</v>
      </c>
      <c r="DI33" s="5">
        <v>1.84E-2</v>
      </c>
      <c r="DJ33" s="4">
        <v>0.57540000000000002</v>
      </c>
      <c r="DK33" s="4">
        <v>0.57469999999999999</v>
      </c>
      <c r="DL33" s="4">
        <v>0.1915</v>
      </c>
      <c r="DM33" s="4">
        <v>1.6999999999999999E-3</v>
      </c>
      <c r="DN33" s="4">
        <v>0.92410000000000003</v>
      </c>
      <c r="DO33" s="4">
        <v>0.77729999999999999</v>
      </c>
      <c r="DP33" s="4">
        <v>0.99180000000000001</v>
      </c>
      <c r="DQ33" s="4">
        <v>0.31109999999999999</v>
      </c>
      <c r="DR33" s="5">
        <v>0.59060000000000001</v>
      </c>
      <c r="DS33" s="5">
        <v>0.60970000000000002</v>
      </c>
      <c r="DT33" s="5">
        <v>0.219</v>
      </c>
      <c r="DU33" s="5">
        <v>4.4000000000000003E-3</v>
      </c>
      <c r="DV33" s="5">
        <v>0.9123</v>
      </c>
      <c r="DW33" s="5">
        <v>0.75419999999999998</v>
      </c>
      <c r="DX33" s="5">
        <v>0.97240000000000004</v>
      </c>
      <c r="DY33" s="5">
        <v>0.30549999999999999</v>
      </c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>
        <v>0.6038</v>
      </c>
      <c r="EI33" s="5">
        <v>0.64239999999999997</v>
      </c>
      <c r="EJ33" s="5">
        <v>0.20669999999999999</v>
      </c>
      <c r="EK33" s="5">
        <v>1.4800000000000001E-2</v>
      </c>
      <c r="EL33" s="5">
        <v>0.86960000000000004</v>
      </c>
      <c r="EM33" s="5">
        <v>0.89159999999999995</v>
      </c>
      <c r="EN33" s="5">
        <v>0.68720000000000003</v>
      </c>
      <c r="EO33" s="5">
        <v>9.4100000000000003E-2</v>
      </c>
      <c r="EP33" s="4">
        <v>0.6361</v>
      </c>
      <c r="EQ33" s="4">
        <v>0.71899999999999997</v>
      </c>
      <c r="ER33" s="4">
        <v>0.15659999999999999</v>
      </c>
      <c r="ES33" s="4">
        <v>3.9800000000000002E-2</v>
      </c>
      <c r="ET33" s="4">
        <v>0.79779999999999995</v>
      </c>
      <c r="EU33" s="4">
        <v>0.56000000000000005</v>
      </c>
      <c r="EV33" s="4">
        <v>0.71030000000000004</v>
      </c>
      <c r="EW33" s="4">
        <v>2.6800000000000001E-2</v>
      </c>
      <c r="EX33" s="5">
        <v>0.58089999999999997</v>
      </c>
      <c r="EY33" s="5">
        <v>0.58479999999999999</v>
      </c>
      <c r="EZ33" s="5">
        <v>0.18820000000000001</v>
      </c>
      <c r="FA33" s="5">
        <v>1.6999999999999999E-3</v>
      </c>
      <c r="FB33" s="5">
        <v>0.92</v>
      </c>
      <c r="FC33" s="5">
        <v>0.77600000000000002</v>
      </c>
      <c r="FD33" s="5">
        <v>0.99029999999999996</v>
      </c>
      <c r="FE33" s="5">
        <v>0.39889999999999998</v>
      </c>
      <c r="FF33" s="4">
        <v>0.59340000000000004</v>
      </c>
      <c r="FG33" s="4">
        <v>0.61240000000000006</v>
      </c>
      <c r="FH33" s="4">
        <v>0.21340000000000001</v>
      </c>
      <c r="FI33" s="4">
        <v>4.3E-3</v>
      </c>
      <c r="FJ33" s="4">
        <v>0.91159999999999997</v>
      </c>
      <c r="FK33" s="4">
        <v>0.75390000000000001</v>
      </c>
      <c r="FL33" s="4">
        <v>0.97160000000000002</v>
      </c>
      <c r="FM33" s="4">
        <v>0.2296</v>
      </c>
      <c r="FN33" s="5">
        <v>0.5968</v>
      </c>
      <c r="FO33" s="5">
        <v>0.62219999999999998</v>
      </c>
      <c r="FP33" s="5">
        <v>0.22009999999999999</v>
      </c>
      <c r="FQ33" s="5">
        <v>8.0999999999999996E-3</v>
      </c>
      <c r="FR33" s="5">
        <v>0.89780000000000004</v>
      </c>
      <c r="FS33" s="5">
        <v>0.7288</v>
      </c>
      <c r="FT33" s="5">
        <v>0.94479999999999997</v>
      </c>
      <c r="FU33" s="5">
        <v>0.2087</v>
      </c>
      <c r="FV33" s="4">
        <v>0.60399999999999998</v>
      </c>
      <c r="FW33" s="4">
        <v>0.64300000000000002</v>
      </c>
      <c r="FX33" s="4">
        <v>0.20619999999999999</v>
      </c>
      <c r="FY33" s="4">
        <v>1.47E-2</v>
      </c>
      <c r="FZ33" s="4">
        <v>0.87039999999999995</v>
      </c>
      <c r="GA33" s="4">
        <v>0.68859999999999999</v>
      </c>
      <c r="GB33" s="4">
        <v>0.89090000000000003</v>
      </c>
      <c r="GC33" s="4">
        <v>8.2900000000000001E-2</v>
      </c>
      <c r="GD33" s="5">
        <v>0.63339999999999996</v>
      </c>
      <c r="GE33" s="5">
        <v>0.71450000000000002</v>
      </c>
      <c r="GF33" s="5">
        <v>0.15759999999999999</v>
      </c>
      <c r="GG33" s="5">
        <v>4.0300000000000002E-2</v>
      </c>
      <c r="GH33" s="5">
        <v>0.79590000000000005</v>
      </c>
      <c r="GI33" s="5">
        <v>0.55910000000000004</v>
      </c>
      <c r="GJ33" s="5">
        <v>0.71279999999999999</v>
      </c>
      <c r="GK33" s="5">
        <v>2.1299999999999999E-2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>
        <v>0.60489999999999999</v>
      </c>
      <c r="HK33" s="5">
        <v>0.64429999999999998</v>
      </c>
      <c r="HL33" s="5">
        <v>0.2029</v>
      </c>
      <c r="HM33" s="5">
        <v>1.4800000000000001E-2</v>
      </c>
      <c r="HN33" s="5">
        <v>0.86980000000000002</v>
      </c>
      <c r="HO33" s="5">
        <v>0.68700000000000006</v>
      </c>
      <c r="HP33" s="5">
        <v>0.8911</v>
      </c>
      <c r="HQ33" s="5">
        <v>8.8499999999999995E-2</v>
      </c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>
        <v>0.59599999999999997</v>
      </c>
      <c r="IQ33" s="5">
        <v>0.62129999999999996</v>
      </c>
      <c r="IR33" s="5">
        <v>0.21640000000000001</v>
      </c>
      <c r="IS33" s="5">
        <v>8.0999999999999996E-3</v>
      </c>
      <c r="IT33" s="5">
        <v>0.89749999999999996</v>
      </c>
      <c r="IU33" s="5">
        <v>0.72850000000000004</v>
      </c>
      <c r="IV33" s="5">
        <v>0.94499999999999995</v>
      </c>
      <c r="IW33" s="5">
        <v>9.1399999999999995E-2</v>
      </c>
      <c r="IX33" s="4">
        <v>0.60419999999999996</v>
      </c>
      <c r="IY33" s="4">
        <v>0.64270000000000005</v>
      </c>
      <c r="IZ33" s="4">
        <v>0.20200000000000001</v>
      </c>
      <c r="JA33" s="4">
        <v>1.4800000000000001E-2</v>
      </c>
      <c r="JB33" s="4">
        <v>0.86980000000000002</v>
      </c>
      <c r="JC33" s="4">
        <v>0.6865</v>
      </c>
      <c r="JD33" s="4">
        <v>0.89200000000000002</v>
      </c>
      <c r="JE33" s="4">
        <v>7.46E-2</v>
      </c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0.60059642857142859</v>
      </c>
      <c r="JO33" s="4">
        <f t="shared" si="1"/>
        <v>0.63317500000000015</v>
      </c>
      <c r="JP33" s="4">
        <f t="shared" si="2"/>
        <v>0.20186428571428575</v>
      </c>
      <c r="JQ33" s="4">
        <f t="shared" si="3"/>
        <v>1.2967857142857142E-2</v>
      </c>
      <c r="JR33" s="4">
        <f t="shared" si="4"/>
        <v>0.88200357142857155</v>
      </c>
      <c r="JS33" s="4">
        <f t="shared" si="5"/>
        <v>0.71219285714285718</v>
      </c>
      <c r="JT33" s="4">
        <f t="shared" si="6"/>
        <v>0.90059285714285731</v>
      </c>
      <c r="JU33" s="4">
        <f t="shared" si="7"/>
        <v>0.18829642857142861</v>
      </c>
      <c r="JV33" s="1" t="e" cm="1">
        <f t="array" aca="1" ref="JV33" ca="1">CONCATENATE(INDIRECT(ADDRESS(1,MATCH(_xlfn.MINIFS(B33:JM33,metrics.rec,"MAE"),B33:JM33,0)+1)), ", ", INDIRECT(ADDRESS(2,MATCH(_xlfn.MINIFS(B33:JM33,metrics.rec,"MAE"),B33:JM33,0)+1)))</f>
        <v>#NAME?</v>
      </c>
      <c r="JW33" s="1" t="e" cm="1">
        <f t="array" aca="1" ref="JW33" ca="1">CONCATENATE(INDIRECT(ADDRESS(1,MATCH(_xlfn.MINIFS(B33:JM33,metrics.rec,"MSE"),B33:JM33,0)+1)), ", ", INDIRECT(ADDRESS(2,MATCH(_xlfn.MINIFS(B33:JM33,metrics.rec,"MSE"),B33:JM33,0)+1)))</f>
        <v>#NAME?</v>
      </c>
      <c r="JX33" s="1" t="e" cm="1">
        <f t="array" aca="1" ref="JX33" ca="1">CONCATENATE(INDIRECT(ADDRESS(1,MATCH(_xlfn.MAXIFS(B33:JM33,metrics.rec,"R"),B33:JM33,0)+1)), ", ", INDIRECT(ADDRESS(2,MATCH(_xlfn.MAXIFS(B33:JM33,metrics.rec,"R"),B33:JM33,0)+1)))</f>
        <v>#NAME?</v>
      </c>
      <c r="JY33" s="1" t="e" cm="1">
        <f t="array" aca="1" ref="JY33" ca="1">CONCATENATE(INDIRECT(ADDRESS(1,MATCH(_xlfn.MAXIFS(B33:JM33,metrics.rec,"Precision"),B33:JM33,0)+1)), ", ", INDIRECT(ADDRESS(2,MATCH(_xlfn.MAXIFS(B33:JM33,metrics.rec,"Precision"),B33:JM33,0)+1)))</f>
        <v>#NAME?</v>
      </c>
      <c r="JZ33" s="1" t="e" cm="1">
        <f t="array" aca="1" ref="JZ33" ca="1">CONCATENATE(INDIRECT(ADDRESS(1,MATCH(_xlfn.MAXIFS(B33:JM33,metrics.rec,"Recall"),B33:JM33,0)+1)), ", ", INDIRECT(ADDRESS(2,MATCH(_xlfn.MAXIFS(B33:JM33,metrics.rec,"Recall"),B33:JM33,0)+1)))</f>
        <v>#NAME?</v>
      </c>
      <c r="KA33" s="1" t="e" cm="1">
        <f t="array" aca="1" ref="KA33" ca="1">CONCATENATE(INDIRECT(ADDRESS(1,MATCH(_xlfn.MAXIFS(B33:JM33,metrics.rec,"Coverage"),B33:JM33,0)+1)), ", ", INDIRECT(ADDRESS(2,MATCH(_xlfn.MAXIFS(B33:JM33,metrics.rec,"Coverage"),B33:JM33,0)+1)))</f>
        <v>#NAME?</v>
      </c>
      <c r="KB33" s="1" t="e" cm="1">
        <f t="array" aca="1" ref="KB33" ca="1">CONCATENATE(INDIRECT(ADDRESS(1,MATCH(_xlfn.MAXIFS(B33:JM33,metrics.rec,"Recatio"),B33:JM33,0)+1)), ", ", INDIRECT(ADDRESS(2,MATCH(_xlfn.MAXIFS(B33:JM33,metrics.rec,"Recatio"),B33:JM33,0)+1)))</f>
        <v>#NAME?</v>
      </c>
      <c r="KC33" s="1" t="e" cm="1">
        <f t="array" aca="1" ref="KC33" ca="1">CONCATENATE(INDIRECT(ADDRESS(1,MATCH(_xlfn.MINIFS(B33:JM33,metrics.rec,"Time"),B33:JM33,0)+1)), ", ", INDIRECT(ADDRESS(2,MATCH(_xlfn.MINIFS(B33:JM33,metrics.rec,"Time"),B33:JM33,0)+1)))</f>
        <v>#NAME?</v>
      </c>
    </row>
    <row r="34" spans="1:289" x14ac:dyDescent="0.3">
      <c r="A34" s="1" t="s">
        <v>31</v>
      </c>
      <c r="B34" s="4">
        <v>0.57869999999999999</v>
      </c>
      <c r="C34" s="4">
        <v>0.57110000000000005</v>
      </c>
      <c r="D34" s="4">
        <v>0.188</v>
      </c>
      <c r="E34" s="4">
        <v>2.5000000000000001E-3</v>
      </c>
      <c r="F34" s="4">
        <v>0.90680000000000005</v>
      </c>
      <c r="G34" s="4">
        <v>0.52180000000000004</v>
      </c>
      <c r="H34" s="4">
        <v>0.98899999999999999</v>
      </c>
      <c r="I34" s="4">
        <v>0.52429999999999999</v>
      </c>
      <c r="J34" s="5">
        <v>0.58340000000000003</v>
      </c>
      <c r="K34" s="5">
        <v>0.58689999999999998</v>
      </c>
      <c r="L34" s="5">
        <v>0.20660000000000001</v>
      </c>
      <c r="M34" s="5">
        <v>4.5999999999999999E-3</v>
      </c>
      <c r="N34" s="5">
        <v>0.90139999999999998</v>
      </c>
      <c r="O34" s="5">
        <v>0.48409999999999997</v>
      </c>
      <c r="P34" s="5">
        <v>0.97789999999999999</v>
      </c>
      <c r="Q34" s="5">
        <v>0.37590000000000001</v>
      </c>
      <c r="R34" s="4">
        <v>0.58430000000000004</v>
      </c>
      <c r="S34" s="4">
        <v>0.58809999999999996</v>
      </c>
      <c r="T34" s="4">
        <v>0.21809999999999999</v>
      </c>
      <c r="U34" s="4">
        <v>7.1999999999999998E-3</v>
      </c>
      <c r="V34" s="4">
        <v>0.89219999999999999</v>
      </c>
      <c r="W34" s="4">
        <v>0.44419999999999998</v>
      </c>
      <c r="X34" s="4">
        <v>0.96679999999999999</v>
      </c>
      <c r="Y34" s="4">
        <v>0.33800000000000002</v>
      </c>
      <c r="Z34" s="5">
        <v>0.58899999999999997</v>
      </c>
      <c r="AA34" s="5">
        <v>0.60119999999999996</v>
      </c>
      <c r="AB34" s="5">
        <v>0.21879999999999999</v>
      </c>
      <c r="AC34" s="5">
        <v>1.06E-2</v>
      </c>
      <c r="AD34" s="5">
        <v>0.88529999999999998</v>
      </c>
      <c r="AE34" s="5">
        <v>0.41260000000000002</v>
      </c>
      <c r="AF34" s="5">
        <v>0.95020000000000004</v>
      </c>
      <c r="AG34" s="5">
        <v>0.29160000000000003</v>
      </c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>
        <v>0.59109999999999996</v>
      </c>
      <c r="AQ34" s="5">
        <v>0.60419999999999996</v>
      </c>
      <c r="AR34" s="5">
        <v>0.21360000000000001</v>
      </c>
      <c r="AS34" s="5">
        <v>2.2499999999999999E-2</v>
      </c>
      <c r="AT34" s="5">
        <v>0.86419999999999997</v>
      </c>
      <c r="AU34" s="5">
        <v>0.3322</v>
      </c>
      <c r="AV34" s="5">
        <v>0.91490000000000005</v>
      </c>
      <c r="AW34" s="5">
        <v>0.15809999999999999</v>
      </c>
      <c r="AX34" s="4">
        <v>0.59370000000000001</v>
      </c>
      <c r="AY34" s="4">
        <v>0.61070000000000002</v>
      </c>
      <c r="AZ34" s="4">
        <v>0.20949999999999999</v>
      </c>
      <c r="BA34" s="4">
        <v>3.39E-2</v>
      </c>
      <c r="BB34" s="4">
        <v>0.8478</v>
      </c>
      <c r="BC34" s="4">
        <v>0.2898</v>
      </c>
      <c r="BD34" s="4">
        <v>0.87860000000000005</v>
      </c>
      <c r="BE34" s="4">
        <v>0.11070000000000001</v>
      </c>
      <c r="BF34" s="5">
        <v>0.60160000000000002</v>
      </c>
      <c r="BG34" s="5">
        <v>0.62760000000000005</v>
      </c>
      <c r="BH34" s="5">
        <v>0.2036</v>
      </c>
      <c r="BI34" s="5">
        <v>5.8299999999999998E-2</v>
      </c>
      <c r="BJ34" s="5">
        <v>0.82240000000000002</v>
      </c>
      <c r="BK34" s="5">
        <v>0.23569999999999999</v>
      </c>
      <c r="BL34" s="5">
        <v>0.81510000000000005</v>
      </c>
      <c r="BM34" s="5">
        <v>7.17E-2</v>
      </c>
      <c r="BN34" s="4">
        <v>0.62129999999999996</v>
      </c>
      <c r="BO34" s="4">
        <v>0.68189999999999995</v>
      </c>
      <c r="BP34" s="4">
        <v>0.17499999999999999</v>
      </c>
      <c r="BQ34" s="4">
        <v>0.1283</v>
      </c>
      <c r="BR34" s="4">
        <v>0.78300000000000003</v>
      </c>
      <c r="BS34" s="4">
        <v>0.16600000000000001</v>
      </c>
      <c r="BT34" s="4">
        <v>0.67920000000000003</v>
      </c>
      <c r="BU34" s="4">
        <v>1.9800000000000002E-2</v>
      </c>
      <c r="BV34" s="5">
        <v>0.5726</v>
      </c>
      <c r="BW34" s="5">
        <v>0.56530000000000002</v>
      </c>
      <c r="BX34" s="5">
        <v>0.18859999999999999</v>
      </c>
      <c r="BY34" s="5">
        <v>2.5000000000000001E-3</v>
      </c>
      <c r="BZ34" s="5">
        <v>0.90429999999999999</v>
      </c>
      <c r="CA34" s="5">
        <v>0.51770000000000005</v>
      </c>
      <c r="CB34" s="5">
        <v>0.98870000000000002</v>
      </c>
      <c r="CC34" s="5">
        <v>0.34620000000000001</v>
      </c>
      <c r="CD34" s="4">
        <v>0.58360000000000001</v>
      </c>
      <c r="CE34" s="4">
        <v>0.5857</v>
      </c>
      <c r="CF34" s="4">
        <v>0.2077</v>
      </c>
      <c r="CG34" s="4">
        <v>7.1999999999999998E-3</v>
      </c>
      <c r="CH34" s="4">
        <v>0.89380000000000004</v>
      </c>
      <c r="CI34" s="4">
        <v>0.44929999999999998</v>
      </c>
      <c r="CJ34" s="4">
        <v>0.96830000000000005</v>
      </c>
      <c r="CK34" s="4">
        <v>0.25819999999999999</v>
      </c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>
        <v>0.59460000000000002</v>
      </c>
      <c r="CU34" s="4">
        <v>0.6129</v>
      </c>
      <c r="CV34" s="4">
        <v>0.2082</v>
      </c>
      <c r="CW34" s="4">
        <v>3.39E-2</v>
      </c>
      <c r="CX34" s="4">
        <v>0.84650000000000003</v>
      </c>
      <c r="CY34" s="4">
        <v>0.29160000000000003</v>
      </c>
      <c r="CZ34" s="4">
        <v>0.87939999999999996</v>
      </c>
      <c r="DA34" s="4">
        <v>7.5999999999999998E-2</v>
      </c>
      <c r="DB34" s="5">
        <v>0.62180000000000002</v>
      </c>
      <c r="DC34" s="5">
        <v>0.68120000000000003</v>
      </c>
      <c r="DD34" s="5">
        <v>0.18140000000000001</v>
      </c>
      <c r="DE34" s="5">
        <v>0.13120000000000001</v>
      </c>
      <c r="DF34" s="5">
        <v>0.77959999999999996</v>
      </c>
      <c r="DG34" s="5">
        <v>0.16489999999999999</v>
      </c>
      <c r="DH34" s="5">
        <v>0.6794</v>
      </c>
      <c r="DI34" s="5">
        <v>1.7899999999999999E-2</v>
      </c>
      <c r="DJ34" s="4">
        <v>0.56899999999999995</v>
      </c>
      <c r="DK34" s="4">
        <v>0.5575</v>
      </c>
      <c r="DL34" s="4">
        <v>0.18290000000000001</v>
      </c>
      <c r="DM34" s="4">
        <v>2.5000000000000001E-3</v>
      </c>
      <c r="DN34" s="4">
        <v>0.90510000000000002</v>
      </c>
      <c r="DO34" s="4">
        <v>0.51819999999999999</v>
      </c>
      <c r="DP34" s="4">
        <v>0.98970000000000002</v>
      </c>
      <c r="DQ34" s="4">
        <v>0.33019999999999999</v>
      </c>
      <c r="DR34" s="5">
        <v>0.58450000000000002</v>
      </c>
      <c r="DS34" s="5">
        <v>0.59230000000000005</v>
      </c>
      <c r="DT34" s="5">
        <v>0.21</v>
      </c>
      <c r="DU34" s="5">
        <v>7.1999999999999998E-3</v>
      </c>
      <c r="DV34" s="5">
        <v>0.89249999999999996</v>
      </c>
      <c r="DW34" s="5">
        <v>0.44819999999999999</v>
      </c>
      <c r="DX34" s="5">
        <v>0.96719999999999995</v>
      </c>
      <c r="DY34" s="5">
        <v>0.35049999999999998</v>
      </c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>
        <v>0.59430000000000005</v>
      </c>
      <c r="EI34" s="5">
        <v>0.61240000000000006</v>
      </c>
      <c r="EJ34" s="5">
        <v>0.21199999999999999</v>
      </c>
      <c r="EK34" s="5">
        <v>3.4000000000000002E-2</v>
      </c>
      <c r="EL34" s="5">
        <v>0.84770000000000001</v>
      </c>
      <c r="EM34" s="5">
        <v>0.87780000000000002</v>
      </c>
      <c r="EN34" s="5">
        <v>0.2903</v>
      </c>
      <c r="EO34" s="5">
        <v>9.3399999999999997E-2</v>
      </c>
      <c r="EP34" s="4">
        <v>0.62280000000000002</v>
      </c>
      <c r="EQ34" s="4">
        <v>0.67930000000000001</v>
      </c>
      <c r="ER34" s="4">
        <v>0.1772</v>
      </c>
      <c r="ES34" s="4">
        <v>0.13100000000000001</v>
      </c>
      <c r="ET34" s="4">
        <v>0.78080000000000005</v>
      </c>
      <c r="EU34" s="4">
        <v>0.16309999999999999</v>
      </c>
      <c r="EV34" s="4">
        <v>0.67930000000000001</v>
      </c>
      <c r="EW34" s="4">
        <v>2.6499999999999999E-2</v>
      </c>
      <c r="EX34" s="5">
        <v>0.57330000000000003</v>
      </c>
      <c r="EY34" s="5">
        <v>0.56369999999999998</v>
      </c>
      <c r="EZ34" s="5">
        <v>0.18049999999999999</v>
      </c>
      <c r="FA34" s="5">
        <v>2.5000000000000001E-3</v>
      </c>
      <c r="FB34" s="5">
        <v>0.90069999999999995</v>
      </c>
      <c r="FC34" s="5">
        <v>0.51700000000000002</v>
      </c>
      <c r="FD34" s="5">
        <v>0.98829999999999996</v>
      </c>
      <c r="FE34" s="5">
        <v>0.38990000000000002</v>
      </c>
      <c r="FF34" s="4">
        <v>0.58699999999999997</v>
      </c>
      <c r="FG34" s="4">
        <v>0.59330000000000005</v>
      </c>
      <c r="FH34" s="4">
        <v>0.20780000000000001</v>
      </c>
      <c r="FI34" s="4">
        <v>7.1999999999999998E-3</v>
      </c>
      <c r="FJ34" s="4">
        <v>0.89170000000000005</v>
      </c>
      <c r="FK34" s="4">
        <v>0.44590000000000002</v>
      </c>
      <c r="FL34" s="4">
        <v>0.96650000000000003</v>
      </c>
      <c r="FM34" s="4">
        <v>0.17169999999999999</v>
      </c>
      <c r="FN34" s="5">
        <v>0.58919999999999995</v>
      </c>
      <c r="FO34" s="5">
        <v>0.59989999999999999</v>
      </c>
      <c r="FP34" s="5">
        <v>0.21740000000000001</v>
      </c>
      <c r="FQ34" s="5">
        <v>1.5100000000000001E-2</v>
      </c>
      <c r="FR34" s="5">
        <v>0.87729999999999997</v>
      </c>
      <c r="FS34" s="5">
        <v>0.38090000000000002</v>
      </c>
      <c r="FT34" s="5">
        <v>0.93740000000000001</v>
      </c>
      <c r="FU34" s="5">
        <v>0.21429999999999999</v>
      </c>
      <c r="FV34" s="4">
        <v>0.59440000000000004</v>
      </c>
      <c r="FW34" s="4">
        <v>0.61339999999999995</v>
      </c>
      <c r="FX34" s="4">
        <v>0.2089</v>
      </c>
      <c r="FY34" s="4">
        <v>3.39E-2</v>
      </c>
      <c r="FZ34" s="4">
        <v>0.84819999999999995</v>
      </c>
      <c r="GA34" s="4">
        <v>0.2908</v>
      </c>
      <c r="GB34" s="4">
        <v>0.87719999999999998</v>
      </c>
      <c r="GC34" s="4">
        <v>6.6900000000000001E-2</v>
      </c>
      <c r="GD34" s="5">
        <v>0.62050000000000005</v>
      </c>
      <c r="GE34" s="5">
        <v>0.67459999999999998</v>
      </c>
      <c r="GF34" s="5">
        <v>0.18010000000000001</v>
      </c>
      <c r="GG34" s="5">
        <v>0.13270000000000001</v>
      </c>
      <c r="GH34" s="5">
        <v>0.77980000000000005</v>
      </c>
      <c r="GI34" s="5">
        <v>0.16220000000000001</v>
      </c>
      <c r="GJ34" s="5">
        <v>0.67949999999999999</v>
      </c>
      <c r="GK34" s="5">
        <v>2.12E-2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>
        <v>0.59530000000000005</v>
      </c>
      <c r="HK34" s="5">
        <v>0.61439999999999995</v>
      </c>
      <c r="HL34" s="5">
        <v>0.2099</v>
      </c>
      <c r="HM34" s="5">
        <v>3.4200000000000001E-2</v>
      </c>
      <c r="HN34" s="5">
        <v>0.84750000000000003</v>
      </c>
      <c r="HO34" s="5">
        <v>0.28799999999999998</v>
      </c>
      <c r="HP34" s="5">
        <v>0.87780000000000002</v>
      </c>
      <c r="HQ34" s="5">
        <v>9.1499999999999998E-2</v>
      </c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>
        <v>0.58850000000000002</v>
      </c>
      <c r="IQ34" s="5">
        <v>0.59870000000000001</v>
      </c>
      <c r="IR34" s="5">
        <v>0.21560000000000001</v>
      </c>
      <c r="IS34" s="5">
        <v>1.5299999999999999E-2</v>
      </c>
      <c r="IT34" s="5">
        <v>0.876</v>
      </c>
      <c r="IU34" s="5">
        <v>0.375</v>
      </c>
      <c r="IV34" s="5">
        <v>0.93710000000000004</v>
      </c>
      <c r="IW34" s="5">
        <v>0.12820000000000001</v>
      </c>
      <c r="IX34" s="4">
        <v>0.5948</v>
      </c>
      <c r="IY34" s="4">
        <v>0.61309999999999998</v>
      </c>
      <c r="IZ34" s="4">
        <v>0.20810000000000001</v>
      </c>
      <c r="JA34" s="4">
        <v>3.4099999999999998E-2</v>
      </c>
      <c r="JB34" s="4">
        <v>0.84709999999999996</v>
      </c>
      <c r="JC34" s="4">
        <v>0.28870000000000001</v>
      </c>
      <c r="JD34" s="4">
        <v>0.87849999999999995</v>
      </c>
      <c r="JE34" s="4">
        <v>7.4200000000000002E-2</v>
      </c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0.59218214285714288</v>
      </c>
      <c r="JO34" s="4">
        <f t="shared" si="1"/>
        <v>0.60766071428571411</v>
      </c>
      <c r="JP34" s="4">
        <f t="shared" si="2"/>
        <v>0.20328928571428576</v>
      </c>
      <c r="JQ34" s="4">
        <f t="shared" si="3"/>
        <v>3.4064285714285714E-2</v>
      </c>
      <c r="JR34" s="4">
        <f t="shared" si="4"/>
        <v>0.861614285714286</v>
      </c>
      <c r="JS34" s="4">
        <f t="shared" si="5"/>
        <v>0.37720714285714296</v>
      </c>
      <c r="JT34" s="4">
        <f t="shared" si="6"/>
        <v>0.87531785714285715</v>
      </c>
      <c r="JU34" s="4">
        <f t="shared" si="7"/>
        <v>0.18953928571428572</v>
      </c>
      <c r="JV34" s="1" t="e" cm="1">
        <f t="array" aca="1" ref="JV34" ca="1">CONCATENATE(INDIRECT(ADDRESS(1,MATCH(_xlfn.MINIFS(B34:JM34,metrics.rec,"MAE"),B34:JM34,0)+1)), ", ", INDIRECT(ADDRESS(2,MATCH(_xlfn.MINIFS(B34:JM34,metrics.rec,"MAE"),B34:JM34,0)+1)))</f>
        <v>#NAME?</v>
      </c>
      <c r="JW34" s="1" t="e" cm="1">
        <f t="array" aca="1" ref="JW34" ca="1">CONCATENATE(INDIRECT(ADDRESS(1,MATCH(_xlfn.MINIFS(B34:JM34,metrics.rec,"MSE"),B34:JM34,0)+1)), ", ", INDIRECT(ADDRESS(2,MATCH(_xlfn.MINIFS(B34:JM34,metrics.rec,"MSE"),B34:JM34,0)+1)))</f>
        <v>#NAME?</v>
      </c>
      <c r="JX34" s="1" t="e" cm="1">
        <f t="array" aca="1" ref="JX34" ca="1">CONCATENATE(INDIRECT(ADDRESS(1,MATCH(_xlfn.MAXIFS(B34:JM34,metrics.rec,"R"),B34:JM34,0)+1)), ", ", INDIRECT(ADDRESS(2,MATCH(_xlfn.MAXIFS(B34:JM34,metrics.rec,"R"),B34:JM34,0)+1)))</f>
        <v>#NAME?</v>
      </c>
      <c r="JY34" s="1" t="e" cm="1">
        <f t="array" aca="1" ref="JY34" ca="1">CONCATENATE(INDIRECT(ADDRESS(1,MATCH(_xlfn.MAXIFS(B34:JM34,metrics.rec,"Precision"),B34:JM34,0)+1)), ", ", INDIRECT(ADDRESS(2,MATCH(_xlfn.MAXIFS(B34:JM34,metrics.rec,"Precision"),B34:JM34,0)+1)))</f>
        <v>#NAME?</v>
      </c>
      <c r="JZ34" s="1" t="e" cm="1">
        <f t="array" aca="1" ref="JZ34" ca="1">CONCATENATE(INDIRECT(ADDRESS(1,MATCH(_xlfn.MAXIFS(B34:JM34,metrics.rec,"Recall"),B34:JM34,0)+1)), ", ", INDIRECT(ADDRESS(2,MATCH(_xlfn.MAXIFS(B34:JM34,metrics.rec,"Recall"),B34:JM34,0)+1)))</f>
        <v>#NAME?</v>
      </c>
      <c r="KA34" s="1" t="e" cm="1">
        <f t="array" aca="1" ref="KA34" ca="1">CONCATENATE(INDIRECT(ADDRESS(1,MATCH(_xlfn.MAXIFS(B34:JM34,metrics.rec,"Coverage"),B34:JM34,0)+1)), ", ", INDIRECT(ADDRESS(2,MATCH(_xlfn.MAXIFS(B34:JM34,metrics.rec,"Coverage"),B34:JM34,0)+1)))</f>
        <v>#NAME?</v>
      </c>
      <c r="KB34" s="1" t="e" cm="1">
        <f t="array" aca="1" ref="KB34" ca="1">CONCATENATE(INDIRECT(ADDRESS(1,MATCH(_xlfn.MAXIFS(B34:JM34,metrics.rec,"Recatio"),B34:JM34,0)+1)), ", ", INDIRECT(ADDRESS(2,MATCH(_xlfn.MAXIFS(B34:JM34,metrics.rec,"Recatio"),B34:JM34,0)+1)))</f>
        <v>#NAME?</v>
      </c>
      <c r="KC34" s="1" t="e" cm="1">
        <f t="array" aca="1" ref="KC34" ca="1">CONCATENATE(INDIRECT(ADDRESS(1,MATCH(_xlfn.MINIFS(B34:JM34,metrics.rec,"Time"),B34:JM34,0)+1)), ", ", INDIRECT(ADDRESS(2,MATCH(_xlfn.MINIFS(B34:JM34,metrics.rec,"Time"),B34:JM34,0)+1)))</f>
        <v>#NAME?</v>
      </c>
    </row>
    <row r="35" spans="1:289" x14ac:dyDescent="0.3">
      <c r="A35" s="1" t="s">
        <v>32</v>
      </c>
      <c r="B35" s="4">
        <v>0.58440000000000003</v>
      </c>
      <c r="C35" s="4">
        <v>0.58850000000000002</v>
      </c>
      <c r="D35" s="4">
        <v>0.1913</v>
      </c>
      <c r="E35" s="4">
        <v>1.8E-3</v>
      </c>
      <c r="F35" s="4">
        <v>0.92830000000000001</v>
      </c>
      <c r="G35" s="4">
        <v>0.7288</v>
      </c>
      <c r="H35" s="4">
        <v>0.98960000000000004</v>
      </c>
      <c r="I35" s="4">
        <v>0.4279</v>
      </c>
      <c r="J35" s="5">
        <v>0.58889999999999998</v>
      </c>
      <c r="K35" s="5">
        <v>0.60150000000000003</v>
      </c>
      <c r="L35" s="5">
        <v>0.21440000000000001</v>
      </c>
      <c r="M35" s="5">
        <v>3.3E-3</v>
      </c>
      <c r="N35" s="5">
        <v>0.92330000000000001</v>
      </c>
      <c r="O35" s="5">
        <v>0.69530000000000003</v>
      </c>
      <c r="P35" s="5">
        <v>0.97940000000000005</v>
      </c>
      <c r="Q35" s="5">
        <v>0.3478</v>
      </c>
      <c r="R35" s="4">
        <v>0.59019999999999995</v>
      </c>
      <c r="S35" s="4">
        <v>0.60499999999999998</v>
      </c>
      <c r="T35" s="4">
        <v>0.21590000000000001</v>
      </c>
      <c r="U35" s="4">
        <v>5.0000000000000001E-3</v>
      </c>
      <c r="V35" s="4">
        <v>0.91369999999999996</v>
      </c>
      <c r="W35" s="4">
        <v>0.65990000000000004</v>
      </c>
      <c r="X35" s="4">
        <v>0.96799999999999997</v>
      </c>
      <c r="Y35" s="4">
        <v>0.30730000000000002</v>
      </c>
      <c r="Z35" s="5">
        <v>0.59379999999999999</v>
      </c>
      <c r="AA35" s="5">
        <v>0.6169</v>
      </c>
      <c r="AB35" s="5">
        <v>0.2087</v>
      </c>
      <c r="AC35" s="5">
        <v>7.3000000000000001E-3</v>
      </c>
      <c r="AD35" s="5">
        <v>0.90459999999999996</v>
      </c>
      <c r="AE35" s="5">
        <v>0.61229999999999996</v>
      </c>
      <c r="AF35" s="5">
        <v>0.95279999999999998</v>
      </c>
      <c r="AG35" s="5">
        <v>0.27129999999999999</v>
      </c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>
        <v>0.59560000000000002</v>
      </c>
      <c r="AQ35" s="5">
        <v>0.61929999999999996</v>
      </c>
      <c r="AR35" s="5">
        <v>0.2097</v>
      </c>
      <c r="AS35" s="5">
        <v>1.5800000000000002E-2</v>
      </c>
      <c r="AT35" s="5">
        <v>0.87619999999999998</v>
      </c>
      <c r="AU35" s="5">
        <v>0.47960000000000003</v>
      </c>
      <c r="AV35" s="5">
        <v>0.91679999999999995</v>
      </c>
      <c r="AW35" s="5">
        <v>0.14779999999999999</v>
      </c>
      <c r="AX35" s="4">
        <v>0.59650000000000003</v>
      </c>
      <c r="AY35" s="4">
        <v>0.62239999999999995</v>
      </c>
      <c r="AZ35" s="4">
        <v>0.20349999999999999</v>
      </c>
      <c r="BA35" s="4">
        <v>2.7099999999999999E-2</v>
      </c>
      <c r="BB35" s="4">
        <v>0.84940000000000004</v>
      </c>
      <c r="BC35" s="4">
        <v>0.36330000000000001</v>
      </c>
      <c r="BD35" s="4">
        <v>0.88090000000000002</v>
      </c>
      <c r="BE35" s="4">
        <v>0.10489999999999999</v>
      </c>
      <c r="BF35" s="5">
        <v>0.60229999999999995</v>
      </c>
      <c r="BG35" s="5">
        <v>0.63219999999999998</v>
      </c>
      <c r="BH35" s="5">
        <v>0.19089999999999999</v>
      </c>
      <c r="BI35" s="5">
        <v>5.7700000000000001E-2</v>
      </c>
      <c r="BJ35" s="5">
        <v>0.80889999999999995</v>
      </c>
      <c r="BK35" s="5">
        <v>0.23449999999999999</v>
      </c>
      <c r="BL35" s="5">
        <v>0.81779999999999997</v>
      </c>
      <c r="BM35" s="5">
        <v>6.7400000000000002E-2</v>
      </c>
      <c r="BN35" s="4">
        <v>0.62029999999999996</v>
      </c>
      <c r="BO35" s="4">
        <v>0.68030000000000002</v>
      </c>
      <c r="BP35" s="4">
        <v>0.16669999999999999</v>
      </c>
      <c r="BQ35" s="4">
        <v>0.19220000000000001</v>
      </c>
      <c r="BR35" s="4">
        <v>0.74590000000000001</v>
      </c>
      <c r="BS35" s="4">
        <v>0.1056</v>
      </c>
      <c r="BT35" s="4">
        <v>0.67969999999999997</v>
      </c>
      <c r="BU35" s="4">
        <v>1.8499999999999999E-2</v>
      </c>
      <c r="BV35" s="5">
        <v>0.57669999999999999</v>
      </c>
      <c r="BW35" s="5">
        <v>0.5766</v>
      </c>
      <c r="BX35" s="5">
        <v>0.18959999999999999</v>
      </c>
      <c r="BY35" s="5">
        <v>1.8E-3</v>
      </c>
      <c r="BZ35" s="5">
        <v>0.92649999999999999</v>
      </c>
      <c r="CA35" s="5">
        <v>0.72360000000000002</v>
      </c>
      <c r="CB35" s="5">
        <v>0.98939999999999995</v>
      </c>
      <c r="CC35" s="5">
        <v>0.33679999999999999</v>
      </c>
      <c r="CD35" s="4">
        <v>0.5887</v>
      </c>
      <c r="CE35" s="4">
        <v>0.60170000000000001</v>
      </c>
      <c r="CF35" s="4">
        <v>0.20419999999999999</v>
      </c>
      <c r="CG35" s="4">
        <v>5.0000000000000001E-3</v>
      </c>
      <c r="CH35" s="4">
        <v>0.91390000000000005</v>
      </c>
      <c r="CI35" s="4">
        <v>0.65820000000000001</v>
      </c>
      <c r="CJ35" s="4">
        <v>0.97040000000000004</v>
      </c>
      <c r="CK35" s="4">
        <v>0.23910000000000001</v>
      </c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>
        <v>0.5978</v>
      </c>
      <c r="CU35" s="4">
        <v>0.62470000000000003</v>
      </c>
      <c r="CV35" s="4">
        <v>0.19819999999999999</v>
      </c>
      <c r="CW35" s="4">
        <v>2.69E-2</v>
      </c>
      <c r="CX35" s="4">
        <v>0.84809999999999997</v>
      </c>
      <c r="CY35" s="4">
        <v>0.36909999999999998</v>
      </c>
      <c r="CZ35" s="4">
        <v>0.88180000000000003</v>
      </c>
      <c r="DA35" s="4">
        <v>7.1300000000000002E-2</v>
      </c>
      <c r="DB35" s="5">
        <v>0.62060000000000004</v>
      </c>
      <c r="DC35" s="5">
        <v>0.68</v>
      </c>
      <c r="DD35" s="5">
        <v>0.1618</v>
      </c>
      <c r="DE35" s="5">
        <v>0.1991</v>
      </c>
      <c r="DF35" s="5">
        <v>0.74339999999999995</v>
      </c>
      <c r="DG35" s="5">
        <v>0.10349999999999999</v>
      </c>
      <c r="DH35" s="5">
        <v>0.67959999999999998</v>
      </c>
      <c r="DI35" s="5">
        <v>1.66E-2</v>
      </c>
      <c r="DJ35" s="4">
        <v>0.57489999999999997</v>
      </c>
      <c r="DK35" s="4">
        <v>0.57330000000000003</v>
      </c>
      <c r="DL35" s="4">
        <v>0.1822</v>
      </c>
      <c r="DM35" s="4">
        <v>1.8E-3</v>
      </c>
      <c r="DN35" s="4">
        <v>0.92500000000000004</v>
      </c>
      <c r="DO35" s="4">
        <v>0.72540000000000004</v>
      </c>
      <c r="DP35" s="4">
        <v>0.99109999999999998</v>
      </c>
      <c r="DQ35" s="4">
        <v>0.29509999999999997</v>
      </c>
      <c r="DR35" s="5">
        <v>0.59009999999999996</v>
      </c>
      <c r="DS35" s="5">
        <v>0.60850000000000004</v>
      </c>
      <c r="DT35" s="5">
        <v>0.20930000000000001</v>
      </c>
      <c r="DU35" s="5">
        <v>5.0000000000000001E-3</v>
      </c>
      <c r="DV35" s="5">
        <v>0.91249999999999998</v>
      </c>
      <c r="DW35" s="5">
        <v>0.65680000000000005</v>
      </c>
      <c r="DX35" s="5">
        <v>0.96899999999999997</v>
      </c>
      <c r="DY35" s="5">
        <v>0.3039</v>
      </c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>
        <v>0.59699999999999998</v>
      </c>
      <c r="EI35" s="5">
        <v>0.62339999999999995</v>
      </c>
      <c r="EJ35" s="5">
        <v>0.20169999999999999</v>
      </c>
      <c r="EK35" s="5">
        <v>2.6800000000000001E-2</v>
      </c>
      <c r="EL35" s="5">
        <v>0.84909999999999997</v>
      </c>
      <c r="EM35" s="5">
        <v>0.88039999999999996</v>
      </c>
      <c r="EN35" s="5">
        <v>0.36980000000000002</v>
      </c>
      <c r="EO35" s="5">
        <v>0.10249999999999999</v>
      </c>
      <c r="EP35" s="4">
        <v>0.62190000000000001</v>
      </c>
      <c r="EQ35" s="4">
        <v>0.67810000000000004</v>
      </c>
      <c r="ER35" s="4">
        <v>0.16300000000000001</v>
      </c>
      <c r="ES35" s="4">
        <v>0.19309999999999999</v>
      </c>
      <c r="ET35" s="4">
        <v>0.74590000000000001</v>
      </c>
      <c r="EU35" s="4">
        <v>0.10580000000000001</v>
      </c>
      <c r="EV35" s="4">
        <v>0.67959999999999998</v>
      </c>
      <c r="EW35" s="4">
        <v>2.4799999999999999E-2</v>
      </c>
      <c r="EX35" s="5">
        <v>0.57999999999999996</v>
      </c>
      <c r="EY35" s="5">
        <v>0.58260000000000001</v>
      </c>
      <c r="EZ35" s="5">
        <v>0.18049999999999999</v>
      </c>
      <c r="FA35" s="5">
        <v>1.8E-3</v>
      </c>
      <c r="FB35" s="5">
        <v>0.92169999999999996</v>
      </c>
      <c r="FC35" s="5">
        <v>0.72350000000000003</v>
      </c>
      <c r="FD35" s="5">
        <v>0.98929999999999996</v>
      </c>
      <c r="FE35" s="5">
        <v>0.3281</v>
      </c>
      <c r="FF35" s="4">
        <v>0.59219999999999995</v>
      </c>
      <c r="FG35" s="4">
        <v>0.60960000000000003</v>
      </c>
      <c r="FH35" s="4">
        <v>0.2044</v>
      </c>
      <c r="FI35" s="4">
        <v>5.0000000000000001E-3</v>
      </c>
      <c r="FJ35" s="4">
        <v>0.91190000000000004</v>
      </c>
      <c r="FK35" s="4">
        <v>0.65649999999999997</v>
      </c>
      <c r="FL35" s="4">
        <v>0.96819999999999995</v>
      </c>
      <c r="FM35" s="4">
        <v>0.15690000000000001</v>
      </c>
      <c r="FN35" s="5">
        <v>0.59430000000000005</v>
      </c>
      <c r="FO35" s="5">
        <v>0.61619999999999997</v>
      </c>
      <c r="FP35" s="5">
        <v>0.2117</v>
      </c>
      <c r="FQ35" s="5">
        <v>1.06E-2</v>
      </c>
      <c r="FR35" s="5">
        <v>0.89290000000000003</v>
      </c>
      <c r="FS35" s="5">
        <v>0.55620000000000003</v>
      </c>
      <c r="FT35" s="5">
        <v>0.9395</v>
      </c>
      <c r="FU35" s="5">
        <v>0.21299999999999999</v>
      </c>
      <c r="FV35" s="4">
        <v>0.59719999999999995</v>
      </c>
      <c r="FW35" s="4">
        <v>0.62509999999999999</v>
      </c>
      <c r="FX35" s="4">
        <v>0.20319999999999999</v>
      </c>
      <c r="FY35" s="4">
        <v>2.6700000000000002E-2</v>
      </c>
      <c r="FZ35" s="4">
        <v>0.85050000000000003</v>
      </c>
      <c r="GA35" s="4">
        <v>0.37019999999999997</v>
      </c>
      <c r="GB35" s="4">
        <v>0.87960000000000005</v>
      </c>
      <c r="GC35" s="4">
        <v>6.4600000000000005E-2</v>
      </c>
      <c r="GD35" s="5">
        <v>0.61909999999999998</v>
      </c>
      <c r="GE35" s="5">
        <v>0.67349999999999999</v>
      </c>
      <c r="GF35" s="5">
        <v>0.16550000000000001</v>
      </c>
      <c r="GG35" s="5">
        <v>0.19320000000000001</v>
      </c>
      <c r="GH35" s="5">
        <v>0.74350000000000005</v>
      </c>
      <c r="GI35" s="5">
        <v>0.1062</v>
      </c>
      <c r="GJ35" s="5">
        <v>0.67979999999999996</v>
      </c>
      <c r="GK35" s="5">
        <v>2.01E-2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>
        <v>0.59830000000000005</v>
      </c>
      <c r="HK35" s="5">
        <v>0.62639999999999996</v>
      </c>
      <c r="HL35" s="5">
        <v>0.20050000000000001</v>
      </c>
      <c r="HM35" s="5">
        <v>2.6499999999999999E-2</v>
      </c>
      <c r="HN35" s="5">
        <v>0.85040000000000004</v>
      </c>
      <c r="HO35" s="5">
        <v>0.37380000000000002</v>
      </c>
      <c r="HP35" s="5">
        <v>0.88</v>
      </c>
      <c r="HQ35" s="5">
        <v>8.1600000000000006E-2</v>
      </c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>
        <v>0.59350000000000003</v>
      </c>
      <c r="IQ35" s="5">
        <v>0.6149</v>
      </c>
      <c r="IR35" s="5">
        <v>0.21029999999999999</v>
      </c>
      <c r="IS35" s="5">
        <v>1.0500000000000001E-2</v>
      </c>
      <c r="IT35" s="5">
        <v>0.89259999999999995</v>
      </c>
      <c r="IU35" s="5">
        <v>0.55620000000000003</v>
      </c>
      <c r="IV35" s="5">
        <v>0.93899999999999995</v>
      </c>
      <c r="IW35" s="5">
        <v>0.16170000000000001</v>
      </c>
      <c r="IX35" s="4">
        <v>0.59770000000000001</v>
      </c>
      <c r="IY35" s="4">
        <v>0.625</v>
      </c>
      <c r="IZ35" s="4">
        <v>0.20039999999999999</v>
      </c>
      <c r="JA35" s="4">
        <v>2.6599999999999999E-2</v>
      </c>
      <c r="JB35" s="4">
        <v>0.84989999999999999</v>
      </c>
      <c r="JC35" s="4">
        <v>0.371</v>
      </c>
      <c r="JD35" s="4">
        <v>0.88060000000000005</v>
      </c>
      <c r="JE35" s="4">
        <v>6.7000000000000004E-2</v>
      </c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0.59585714285714275</v>
      </c>
      <c r="JO35" s="4">
        <f t="shared" si="1"/>
        <v>0.61996428571428563</v>
      </c>
      <c r="JP35" s="4">
        <f t="shared" si="2"/>
        <v>0.19720357142857139</v>
      </c>
      <c r="JQ35" s="4">
        <f t="shared" si="3"/>
        <v>3.9742857142857142E-2</v>
      </c>
      <c r="JR35" s="4">
        <f t="shared" si="4"/>
        <v>0.86786071428571454</v>
      </c>
      <c r="JS35" s="4">
        <f t="shared" si="5"/>
        <v>0.50118571428571435</v>
      </c>
      <c r="JT35" s="4">
        <f t="shared" si="6"/>
        <v>0.87968571428571418</v>
      </c>
      <c r="JU35" s="4">
        <f t="shared" si="7"/>
        <v>0.1742714285714286</v>
      </c>
      <c r="JV35" s="1" t="e" cm="1">
        <f t="array" aca="1" ref="JV35" ca="1">CONCATENATE(INDIRECT(ADDRESS(1,MATCH(_xlfn.MINIFS(B35:JM35,metrics.rec,"MAE"),B35:JM35,0)+1)), ", ", INDIRECT(ADDRESS(2,MATCH(_xlfn.MINIFS(B35:JM35,metrics.rec,"MAE"),B35:JM35,0)+1)))</f>
        <v>#NAME?</v>
      </c>
      <c r="JW35" s="1" t="e" cm="1">
        <f t="array" aca="1" ref="JW35" ca="1">CONCATENATE(INDIRECT(ADDRESS(1,MATCH(_xlfn.MINIFS(B35:JM35,metrics.rec,"MSE"),B35:JM35,0)+1)), ", ", INDIRECT(ADDRESS(2,MATCH(_xlfn.MINIFS(B35:JM35,metrics.rec,"MSE"),B35:JM35,0)+1)))</f>
        <v>#NAME?</v>
      </c>
      <c r="JX35" s="1" t="e" cm="1">
        <f t="array" aca="1" ref="JX35" ca="1">CONCATENATE(INDIRECT(ADDRESS(1,MATCH(_xlfn.MAXIFS(B35:JM35,metrics.rec,"R"),B35:JM35,0)+1)), ", ", INDIRECT(ADDRESS(2,MATCH(_xlfn.MAXIFS(B35:JM35,metrics.rec,"R"),B35:JM35,0)+1)))</f>
        <v>#NAME?</v>
      </c>
      <c r="JY35" s="1" t="e" cm="1">
        <f t="array" aca="1" ref="JY35" ca="1">CONCATENATE(INDIRECT(ADDRESS(1,MATCH(_xlfn.MAXIFS(B35:JM35,metrics.rec,"Precision"),B35:JM35,0)+1)), ", ", INDIRECT(ADDRESS(2,MATCH(_xlfn.MAXIFS(B35:JM35,metrics.rec,"Precision"),B35:JM35,0)+1)))</f>
        <v>#NAME?</v>
      </c>
      <c r="JZ35" s="1" t="e" cm="1">
        <f t="array" aca="1" ref="JZ35" ca="1">CONCATENATE(INDIRECT(ADDRESS(1,MATCH(_xlfn.MAXIFS(B35:JM35,metrics.rec,"Recall"),B35:JM35,0)+1)), ", ", INDIRECT(ADDRESS(2,MATCH(_xlfn.MAXIFS(B35:JM35,metrics.rec,"Recall"),B35:JM35,0)+1)))</f>
        <v>#NAME?</v>
      </c>
      <c r="KA35" s="1" t="e" cm="1">
        <f t="array" aca="1" ref="KA35" ca="1">CONCATENATE(INDIRECT(ADDRESS(1,MATCH(_xlfn.MAXIFS(B35:JM35,metrics.rec,"Coverage"),B35:JM35,0)+1)), ", ", INDIRECT(ADDRESS(2,MATCH(_xlfn.MAXIFS(B35:JM35,metrics.rec,"Coverage"),B35:JM35,0)+1)))</f>
        <v>#NAME?</v>
      </c>
      <c r="KB35" s="1" t="e" cm="1">
        <f t="array" aca="1" ref="KB35" ca="1">CONCATENATE(INDIRECT(ADDRESS(1,MATCH(_xlfn.MAXIFS(B35:JM35,metrics.rec,"Recatio"),B35:JM35,0)+1)), ", ", INDIRECT(ADDRESS(2,MATCH(_xlfn.MAXIFS(B35:JM35,metrics.rec,"Recatio"),B35:JM35,0)+1)))</f>
        <v>#NAME?</v>
      </c>
      <c r="KC35" s="1" t="e" cm="1">
        <f t="array" aca="1" ref="KC35" ca="1">CONCATENATE(INDIRECT(ADDRESS(1,MATCH(_xlfn.MINIFS(B35:JM35,metrics.rec,"Time"),B35:JM35,0)+1)), ", ", INDIRECT(ADDRESS(2,MATCH(_xlfn.MINIFS(B35:JM35,metrics.rec,"Time"),B35:JM35,0)+1)))</f>
        <v>#NAME?</v>
      </c>
    </row>
    <row r="36" spans="1:289" x14ac:dyDescent="0.3">
      <c r="A36" s="1" t="s">
        <v>221</v>
      </c>
      <c r="B36" s="4">
        <v>0.58460000000000001</v>
      </c>
      <c r="C36" s="4">
        <v>0.59060000000000001</v>
      </c>
      <c r="D36" s="4">
        <v>0.19189999999999999</v>
      </c>
      <c r="E36" s="4">
        <v>1.8E-3</v>
      </c>
      <c r="F36" s="4">
        <v>0.9274</v>
      </c>
      <c r="G36" s="4">
        <v>0.7278</v>
      </c>
      <c r="H36" s="4">
        <v>0.98960000000000004</v>
      </c>
      <c r="I36" s="4">
        <v>0.41909999999999997</v>
      </c>
      <c r="J36" s="5">
        <v>0.58879999999999999</v>
      </c>
      <c r="K36" s="5">
        <v>0.60199999999999998</v>
      </c>
      <c r="L36" s="5">
        <v>0.21210000000000001</v>
      </c>
      <c r="M36" s="5">
        <v>3.3E-3</v>
      </c>
      <c r="N36" s="5">
        <v>0.92269999999999996</v>
      </c>
      <c r="O36" s="5">
        <v>0.69450000000000001</v>
      </c>
      <c r="P36" s="5">
        <v>0.97940000000000005</v>
      </c>
      <c r="Q36" s="5">
        <v>0.35570000000000002</v>
      </c>
      <c r="R36" s="4">
        <v>0.58979999999999999</v>
      </c>
      <c r="S36" s="4">
        <v>0.60550000000000004</v>
      </c>
      <c r="T36" s="4">
        <v>0.217</v>
      </c>
      <c r="U36" s="4">
        <v>5.0000000000000001E-3</v>
      </c>
      <c r="V36" s="4">
        <v>0.91249999999999998</v>
      </c>
      <c r="W36" s="4">
        <v>0.65910000000000002</v>
      </c>
      <c r="X36" s="4">
        <v>0.96799999999999997</v>
      </c>
      <c r="Y36" s="4">
        <v>0.32050000000000001</v>
      </c>
      <c r="Z36" s="5">
        <v>0.59360000000000002</v>
      </c>
      <c r="AA36" s="5">
        <v>0.61739999999999995</v>
      </c>
      <c r="AB36" s="5">
        <v>0.21310000000000001</v>
      </c>
      <c r="AC36" s="5">
        <v>7.3000000000000001E-3</v>
      </c>
      <c r="AD36" s="5">
        <v>0.9032</v>
      </c>
      <c r="AE36" s="5">
        <v>0.61160000000000003</v>
      </c>
      <c r="AF36" s="5">
        <v>0.95279999999999998</v>
      </c>
      <c r="AG36" s="5">
        <v>0.26869999999999999</v>
      </c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>
        <v>0.59550000000000003</v>
      </c>
      <c r="AQ36" s="5">
        <v>0.62029999999999996</v>
      </c>
      <c r="AR36" s="5">
        <v>0.20899999999999999</v>
      </c>
      <c r="AS36" s="5">
        <v>1.5800000000000002E-2</v>
      </c>
      <c r="AT36" s="5">
        <v>0.87549999999999994</v>
      </c>
      <c r="AU36" s="5">
        <v>0.47910000000000003</v>
      </c>
      <c r="AV36" s="5">
        <v>0.91679999999999995</v>
      </c>
      <c r="AW36" s="5">
        <v>0.14929999999999999</v>
      </c>
      <c r="AX36" s="4">
        <v>0.59619999999999995</v>
      </c>
      <c r="AY36" s="4">
        <v>0.62290000000000001</v>
      </c>
      <c r="AZ36" s="4">
        <v>0.2034</v>
      </c>
      <c r="BA36" s="4">
        <v>2.7099999999999999E-2</v>
      </c>
      <c r="BB36" s="4">
        <v>0.8488</v>
      </c>
      <c r="BC36" s="4">
        <v>0.36299999999999999</v>
      </c>
      <c r="BD36" s="4">
        <v>0.88090000000000002</v>
      </c>
      <c r="BE36" s="4">
        <v>0.1065</v>
      </c>
      <c r="BF36" s="5">
        <v>0.60250000000000004</v>
      </c>
      <c r="BG36" s="5">
        <v>0.63429999999999997</v>
      </c>
      <c r="BH36" s="5">
        <v>0.19</v>
      </c>
      <c r="BI36" s="5">
        <v>5.7599999999999998E-2</v>
      </c>
      <c r="BJ36" s="5">
        <v>0.8075</v>
      </c>
      <c r="BK36" s="5">
        <v>0.2344</v>
      </c>
      <c r="BL36" s="5">
        <v>0.81779999999999997</v>
      </c>
      <c r="BM36" s="5">
        <v>6.59E-2</v>
      </c>
      <c r="BN36" s="4">
        <v>0.62360000000000004</v>
      </c>
      <c r="BO36" s="4">
        <v>0.68899999999999995</v>
      </c>
      <c r="BP36" s="4">
        <v>0.15529999999999999</v>
      </c>
      <c r="BQ36" s="4">
        <v>0.19189999999999999</v>
      </c>
      <c r="BR36" s="4">
        <v>0.74399999999999999</v>
      </c>
      <c r="BS36" s="4">
        <v>0.1055</v>
      </c>
      <c r="BT36" s="4">
        <v>0.67969999999999997</v>
      </c>
      <c r="BU36" s="4">
        <v>1.8700000000000001E-2</v>
      </c>
      <c r="BV36" s="5">
        <v>0.5766</v>
      </c>
      <c r="BW36" s="5">
        <v>0.57789999999999997</v>
      </c>
      <c r="BX36" s="5">
        <v>0.19009999999999999</v>
      </c>
      <c r="BY36" s="5">
        <v>1.8E-3</v>
      </c>
      <c r="BZ36" s="5">
        <v>0.92530000000000001</v>
      </c>
      <c r="CA36" s="5">
        <v>0.72260000000000002</v>
      </c>
      <c r="CB36" s="5">
        <v>0.98939999999999995</v>
      </c>
      <c r="CC36" s="5">
        <v>0.33100000000000002</v>
      </c>
      <c r="CD36" s="4">
        <v>0.58909999999999996</v>
      </c>
      <c r="CE36" s="4">
        <v>0.60360000000000003</v>
      </c>
      <c r="CF36" s="4">
        <v>0.20649999999999999</v>
      </c>
      <c r="CG36" s="4">
        <v>5.0000000000000001E-3</v>
      </c>
      <c r="CH36" s="4">
        <v>0.91310000000000002</v>
      </c>
      <c r="CI36" s="4">
        <v>0.6573</v>
      </c>
      <c r="CJ36" s="4">
        <v>0.97040000000000004</v>
      </c>
      <c r="CK36" s="4">
        <v>0.2427</v>
      </c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>
        <v>0.5978</v>
      </c>
      <c r="CU36" s="4">
        <v>0.626</v>
      </c>
      <c r="CV36" s="4">
        <v>0.19839999999999999</v>
      </c>
      <c r="CW36" s="4">
        <v>2.69E-2</v>
      </c>
      <c r="CX36" s="4">
        <v>0.84740000000000004</v>
      </c>
      <c r="CY36" s="4">
        <v>0.36880000000000002</v>
      </c>
      <c r="CZ36" s="4">
        <v>0.88180000000000003</v>
      </c>
      <c r="DA36" s="4">
        <v>7.1499999999999994E-2</v>
      </c>
      <c r="DB36" s="5">
        <v>0.62260000000000004</v>
      </c>
      <c r="DC36" s="5">
        <v>0.68659999999999999</v>
      </c>
      <c r="DD36" s="5">
        <v>0.1575</v>
      </c>
      <c r="DE36" s="5">
        <v>0.19869999999999999</v>
      </c>
      <c r="DF36" s="5">
        <v>0.74129999999999996</v>
      </c>
      <c r="DG36" s="5">
        <v>0.10340000000000001</v>
      </c>
      <c r="DH36" s="5">
        <v>0.67959999999999998</v>
      </c>
      <c r="DI36" s="5">
        <v>1.6899999999999998E-2</v>
      </c>
      <c r="DJ36" s="4">
        <v>0.57479999999999998</v>
      </c>
      <c r="DK36" s="4">
        <v>0.57440000000000002</v>
      </c>
      <c r="DL36" s="4">
        <v>0.1832</v>
      </c>
      <c r="DM36" s="4">
        <v>1.8E-3</v>
      </c>
      <c r="DN36" s="4">
        <v>0.92390000000000005</v>
      </c>
      <c r="DO36" s="4">
        <v>0.72440000000000004</v>
      </c>
      <c r="DP36" s="4">
        <v>0.99119999999999997</v>
      </c>
      <c r="DQ36" s="4">
        <v>0.29880000000000001</v>
      </c>
      <c r="DR36" s="5">
        <v>0.58989999999999998</v>
      </c>
      <c r="DS36" s="5">
        <v>0.60960000000000003</v>
      </c>
      <c r="DT36" s="5">
        <v>0.20860000000000001</v>
      </c>
      <c r="DU36" s="5">
        <v>5.0000000000000001E-3</v>
      </c>
      <c r="DV36" s="5">
        <v>0.91149999999999998</v>
      </c>
      <c r="DW36" s="5">
        <v>0.65590000000000004</v>
      </c>
      <c r="DX36" s="5">
        <v>0.96899999999999997</v>
      </c>
      <c r="DY36" s="5">
        <v>0.29749999999999999</v>
      </c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>
        <v>0.59670000000000001</v>
      </c>
      <c r="EI36" s="5">
        <v>0.62390000000000001</v>
      </c>
      <c r="EJ36" s="5">
        <v>0.20300000000000001</v>
      </c>
      <c r="EK36" s="5">
        <v>2.6800000000000001E-2</v>
      </c>
      <c r="EL36" s="5">
        <v>0.84830000000000005</v>
      </c>
      <c r="EM36" s="5">
        <v>0.88029999999999997</v>
      </c>
      <c r="EN36" s="5">
        <v>0.36940000000000001</v>
      </c>
      <c r="EO36" s="5">
        <v>8.9099999999999999E-2</v>
      </c>
      <c r="EP36" s="4">
        <v>0.62470000000000003</v>
      </c>
      <c r="EQ36" s="4">
        <v>0.68620000000000003</v>
      </c>
      <c r="ER36" s="4">
        <v>0.15459999999999999</v>
      </c>
      <c r="ES36" s="4">
        <v>0.19259999999999999</v>
      </c>
      <c r="ET36" s="4">
        <v>0.74319999999999997</v>
      </c>
      <c r="EU36" s="4">
        <v>0.1056</v>
      </c>
      <c r="EV36" s="4">
        <v>0.67959999999999998</v>
      </c>
      <c r="EW36" s="4">
        <v>2.41E-2</v>
      </c>
      <c r="EX36" s="5">
        <v>0.57989999999999997</v>
      </c>
      <c r="EY36" s="5">
        <v>0.58399999999999996</v>
      </c>
      <c r="EZ36" s="5">
        <v>0.17879999999999999</v>
      </c>
      <c r="FA36" s="5">
        <v>1.8E-3</v>
      </c>
      <c r="FB36" s="5">
        <v>0.92130000000000001</v>
      </c>
      <c r="FC36" s="5">
        <v>0.72260000000000002</v>
      </c>
      <c r="FD36" s="5">
        <v>0.98929999999999996</v>
      </c>
      <c r="FE36" s="5">
        <v>0.35</v>
      </c>
      <c r="FF36" s="4">
        <v>0.59230000000000005</v>
      </c>
      <c r="FG36" s="4">
        <v>0.61119999999999997</v>
      </c>
      <c r="FH36" s="4">
        <v>0.2056</v>
      </c>
      <c r="FI36" s="4">
        <v>5.0000000000000001E-3</v>
      </c>
      <c r="FJ36" s="4">
        <v>0.91110000000000002</v>
      </c>
      <c r="FK36" s="4">
        <v>0.65569999999999995</v>
      </c>
      <c r="FL36" s="4">
        <v>0.96819999999999995</v>
      </c>
      <c r="FM36" s="4">
        <v>0.14399999999999999</v>
      </c>
      <c r="FN36" s="5">
        <v>0.59419999999999995</v>
      </c>
      <c r="FO36" s="5">
        <v>0.61719999999999997</v>
      </c>
      <c r="FP36" s="5">
        <v>0.21479999999999999</v>
      </c>
      <c r="FQ36" s="5">
        <v>1.06E-2</v>
      </c>
      <c r="FR36" s="5">
        <v>0.89219999999999999</v>
      </c>
      <c r="FS36" s="5">
        <v>0.55559999999999998</v>
      </c>
      <c r="FT36" s="5">
        <v>0.9395</v>
      </c>
      <c r="FU36" s="5">
        <v>0.2064</v>
      </c>
      <c r="FV36" s="4">
        <v>0.59689999999999999</v>
      </c>
      <c r="FW36" s="4">
        <v>0.62549999999999994</v>
      </c>
      <c r="FX36" s="4">
        <v>0.20369999999999999</v>
      </c>
      <c r="FY36" s="4">
        <v>2.6700000000000002E-2</v>
      </c>
      <c r="FZ36" s="4">
        <v>0.8498</v>
      </c>
      <c r="GA36" s="4">
        <v>0.37</v>
      </c>
      <c r="GB36" s="4">
        <v>0.87960000000000005</v>
      </c>
      <c r="GC36" s="4">
        <v>6.4600000000000005E-2</v>
      </c>
      <c r="GD36" s="5">
        <v>0.62119999999999997</v>
      </c>
      <c r="GE36" s="5">
        <v>0.68049999999999999</v>
      </c>
      <c r="GF36" s="5">
        <v>0.15809999999999999</v>
      </c>
      <c r="GG36" s="5">
        <v>0.19289999999999999</v>
      </c>
      <c r="GH36" s="5">
        <v>0.74170000000000003</v>
      </c>
      <c r="GI36" s="5">
        <v>0.1061</v>
      </c>
      <c r="GJ36" s="5">
        <v>0.67979999999999996</v>
      </c>
      <c r="GK36" s="5">
        <v>2.0299999999999999E-2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>
        <v>0.59819999999999995</v>
      </c>
      <c r="HK36" s="5">
        <v>0.62729999999999997</v>
      </c>
      <c r="HL36" s="5">
        <v>0.20069999999999999</v>
      </c>
      <c r="HM36" s="5">
        <v>2.6499999999999999E-2</v>
      </c>
      <c r="HN36" s="5">
        <v>0.84970000000000001</v>
      </c>
      <c r="HO36" s="5">
        <v>0.3735</v>
      </c>
      <c r="HP36" s="5">
        <v>0.88</v>
      </c>
      <c r="HQ36" s="5">
        <v>6.8900000000000003E-2</v>
      </c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>
        <v>0.59340000000000004</v>
      </c>
      <c r="IQ36" s="5">
        <v>0.6159</v>
      </c>
      <c r="IR36" s="5">
        <v>0.21079999999999999</v>
      </c>
      <c r="IS36" s="5">
        <v>1.0500000000000001E-2</v>
      </c>
      <c r="IT36" s="5">
        <v>0.89180000000000004</v>
      </c>
      <c r="IU36" s="5">
        <v>0.55549999999999999</v>
      </c>
      <c r="IV36" s="5">
        <v>0.93899999999999995</v>
      </c>
      <c r="IW36" s="5">
        <v>0.111</v>
      </c>
      <c r="IX36" s="4">
        <v>0.59760000000000002</v>
      </c>
      <c r="IY36" s="4">
        <v>0.62590000000000001</v>
      </c>
      <c r="IZ36" s="4">
        <v>0.2001</v>
      </c>
      <c r="JA36" s="4">
        <v>2.6599999999999999E-2</v>
      </c>
      <c r="JB36" s="4">
        <v>0.84919999999999995</v>
      </c>
      <c r="JC36" s="4">
        <v>0.37069999999999997</v>
      </c>
      <c r="JD36" s="4">
        <v>0.88060000000000005</v>
      </c>
      <c r="JE36" s="4">
        <v>7.1599999999999997E-2</v>
      </c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0.59611785714285725</v>
      </c>
      <c r="JO36" s="4">
        <f t="shared" si="1"/>
        <v>0.62191428571428597</v>
      </c>
      <c r="JP36" s="4">
        <f t="shared" si="2"/>
        <v>0.19650000000000004</v>
      </c>
      <c r="JQ36" s="4">
        <f t="shared" si="3"/>
        <v>3.9685714285714289E-2</v>
      </c>
      <c r="JR36" s="4">
        <f t="shared" si="4"/>
        <v>0.86681428571428554</v>
      </c>
      <c r="JS36" s="4">
        <f t="shared" si="5"/>
        <v>0.50063928571428573</v>
      </c>
      <c r="JT36" s="4">
        <f t="shared" si="6"/>
        <v>0.87968214285714286</v>
      </c>
      <c r="JU36" s="4">
        <f t="shared" si="7"/>
        <v>0.1724071428571429</v>
      </c>
      <c r="JV36" s="1" t="e" cm="1">
        <f t="array" aca="1" ref="JV36" ca="1">CONCATENATE(INDIRECT(ADDRESS(1,MATCH(_xlfn.MINIFS(B36:JM36,metrics.rec,"MAE"),B36:JM36,0)+1)), ", ", INDIRECT(ADDRESS(2,MATCH(_xlfn.MINIFS(B36:JM36,metrics.rec,"MAE"),B36:JM36,0)+1)))</f>
        <v>#NAME?</v>
      </c>
      <c r="JW36" s="1" t="e" cm="1">
        <f t="array" aca="1" ref="JW36" ca="1">CONCATENATE(INDIRECT(ADDRESS(1,MATCH(_xlfn.MINIFS(B36:JM36,metrics.rec,"MSE"),B36:JM36,0)+1)), ", ", INDIRECT(ADDRESS(2,MATCH(_xlfn.MINIFS(B36:JM36,metrics.rec,"MSE"),B36:JM36,0)+1)))</f>
        <v>#NAME?</v>
      </c>
      <c r="JX36" s="1" t="e" cm="1">
        <f t="array" aca="1" ref="JX36" ca="1">CONCATENATE(INDIRECT(ADDRESS(1,MATCH(_xlfn.MAXIFS(B36:JM36,metrics.rec,"R"),B36:JM36,0)+1)), ", ", INDIRECT(ADDRESS(2,MATCH(_xlfn.MAXIFS(B36:JM36,metrics.rec,"R"),B36:JM36,0)+1)))</f>
        <v>#NAME?</v>
      </c>
      <c r="JY36" s="1" t="e" cm="1">
        <f t="array" aca="1" ref="JY36" ca="1">CONCATENATE(INDIRECT(ADDRESS(1,MATCH(_xlfn.MAXIFS(B36:JM36,metrics.rec,"Precision"),B36:JM36,0)+1)), ", ", INDIRECT(ADDRESS(2,MATCH(_xlfn.MAXIFS(B36:JM36,metrics.rec,"Precision"),B36:JM36,0)+1)))</f>
        <v>#NAME?</v>
      </c>
      <c r="JZ36" s="1" t="e" cm="1">
        <f t="array" aca="1" ref="JZ36" ca="1">CONCATENATE(INDIRECT(ADDRESS(1,MATCH(_xlfn.MAXIFS(B36:JM36,metrics.rec,"Recall"),B36:JM36,0)+1)), ", ", INDIRECT(ADDRESS(2,MATCH(_xlfn.MAXIFS(B36:JM36,metrics.rec,"Recall"),B36:JM36,0)+1)))</f>
        <v>#NAME?</v>
      </c>
      <c r="KA36" s="1" t="e" cm="1">
        <f t="array" aca="1" ref="KA36" ca="1">CONCATENATE(INDIRECT(ADDRESS(1,MATCH(_xlfn.MAXIFS(B36:JM36,metrics.rec,"Coverage"),B36:JM36,0)+1)), ", ", INDIRECT(ADDRESS(2,MATCH(_xlfn.MAXIFS(B36:JM36,metrics.rec,"Coverage"),B36:JM36,0)+1)))</f>
        <v>#NAME?</v>
      </c>
      <c r="KB36" s="1" t="e" cm="1">
        <f t="array" aca="1" ref="KB36" ca="1">CONCATENATE(INDIRECT(ADDRESS(1,MATCH(_xlfn.MAXIFS(B36:JM36,metrics.rec,"Recatio"),B36:JM36,0)+1)), ", ", INDIRECT(ADDRESS(2,MATCH(_xlfn.MAXIFS(B36:JM36,metrics.rec,"Recatio"),B36:JM36,0)+1)))</f>
        <v>#NAME?</v>
      </c>
      <c r="KC36" s="1" t="e" cm="1">
        <f t="array" aca="1" ref="KC36" ca="1">CONCATENATE(INDIRECT(ADDRESS(1,MATCH(_xlfn.MINIFS(B36:JM36,metrics.rec,"Time"),B36:JM36,0)+1)), ", ", INDIRECT(ADDRESS(2,MATCH(_xlfn.MINIFS(B36:JM36,metrics.rec,"Time"),B36:JM36,0)+1)))</f>
        <v>#NAME?</v>
      </c>
    </row>
    <row r="37" spans="1:289" x14ac:dyDescent="0.3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>
        <v>0.58689999999999998</v>
      </c>
      <c r="DS37" s="5">
        <v>0.5988</v>
      </c>
      <c r="DT37" s="5">
        <v>0.18029999999999999</v>
      </c>
      <c r="DU37" s="5">
        <v>7.3999999999999996E-2</v>
      </c>
      <c r="DV37" s="5">
        <v>0.84330000000000005</v>
      </c>
      <c r="DW37" s="5">
        <v>4.1000000000000002E-2</v>
      </c>
      <c r="DX37" s="5">
        <v>0.97099999999999997</v>
      </c>
      <c r="DY37" s="5">
        <v>1.5094000000000001</v>
      </c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>
        <v>0.60350000000000004</v>
      </c>
      <c r="EI37" s="5">
        <v>0.62719999999999998</v>
      </c>
      <c r="EJ37" s="5">
        <v>0.1321</v>
      </c>
      <c r="EK37" s="5">
        <v>0.18149999999999999</v>
      </c>
      <c r="EL37" s="5">
        <v>0.79010000000000002</v>
      </c>
      <c r="EM37" s="5">
        <v>5.0799999999999998E-2</v>
      </c>
      <c r="EN37" s="5">
        <v>0.88549999999999995</v>
      </c>
      <c r="EO37" s="5">
        <v>0.83799999999999997</v>
      </c>
      <c r="EP37" s="4">
        <v>0.65720000000000001</v>
      </c>
      <c r="EQ37" s="4">
        <v>0.75139999999999996</v>
      </c>
      <c r="ER37" s="4">
        <v>6.1499999999999999E-2</v>
      </c>
      <c r="ES37" s="4">
        <v>0.23880000000000001</v>
      </c>
      <c r="ET37" s="4">
        <v>0.70889999999999997</v>
      </c>
      <c r="EU37" s="4">
        <v>8.2400000000000001E-2</v>
      </c>
      <c r="EV37" s="4">
        <v>0.69840000000000002</v>
      </c>
      <c r="EW37" s="4">
        <v>0.29749999999999999</v>
      </c>
      <c r="EX37" s="5">
        <v>0.57430000000000003</v>
      </c>
      <c r="EY37" s="5">
        <v>0.57140000000000002</v>
      </c>
      <c r="EZ37" s="5">
        <v>0.1633</v>
      </c>
      <c r="FA37" s="5">
        <v>3.3000000000000002E-2</v>
      </c>
      <c r="FB37" s="5">
        <v>0.8538</v>
      </c>
      <c r="FC37" s="5">
        <v>3.6700000000000003E-2</v>
      </c>
      <c r="FD37" s="5">
        <v>0.98960000000000004</v>
      </c>
      <c r="FE37" s="5">
        <v>2.8662000000000001</v>
      </c>
      <c r="FF37" s="4">
        <v>0.58740000000000003</v>
      </c>
      <c r="FG37" s="4">
        <v>0.59640000000000004</v>
      </c>
      <c r="FH37" s="4">
        <v>0.1789</v>
      </c>
      <c r="FI37" s="4">
        <v>7.4300000000000005E-2</v>
      </c>
      <c r="FJ37" s="4">
        <v>0.84279999999999999</v>
      </c>
      <c r="FK37" s="4">
        <v>4.0800000000000003E-2</v>
      </c>
      <c r="FL37" s="4">
        <v>0.97030000000000005</v>
      </c>
      <c r="FM37" s="4">
        <v>1.3098000000000001</v>
      </c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>
        <v>0.60460000000000003</v>
      </c>
      <c r="FW37" s="4">
        <v>0.63139999999999996</v>
      </c>
      <c r="FX37" s="4">
        <v>0.129</v>
      </c>
      <c r="FY37" s="4">
        <v>0.18099999999999999</v>
      </c>
      <c r="FZ37" s="4">
        <v>0.79100000000000004</v>
      </c>
      <c r="GA37" s="4">
        <v>5.0799999999999998E-2</v>
      </c>
      <c r="GB37" s="4">
        <v>0.88560000000000005</v>
      </c>
      <c r="GC37" s="4">
        <v>0.74560000000000004</v>
      </c>
      <c r="GD37" s="5">
        <v>0.65480000000000005</v>
      </c>
      <c r="GE37" s="5">
        <v>0.74690000000000001</v>
      </c>
      <c r="GF37" s="5">
        <v>6.4299999999999996E-2</v>
      </c>
      <c r="GG37" s="5">
        <v>0.2399</v>
      </c>
      <c r="GH37" s="5">
        <v>0.70699999999999996</v>
      </c>
      <c r="GI37" s="5">
        <v>8.2600000000000007E-2</v>
      </c>
      <c r="GJ37" s="5">
        <v>0.69979999999999998</v>
      </c>
      <c r="GK37" s="5">
        <v>0.32679999999999998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>
        <v>0.60429999999999995</v>
      </c>
      <c r="HK37" s="5">
        <v>0.62990000000000002</v>
      </c>
      <c r="HL37" s="5">
        <v>0.13300000000000001</v>
      </c>
      <c r="HM37" s="5">
        <v>0.18179999999999999</v>
      </c>
      <c r="HN37" s="5">
        <v>0.79020000000000001</v>
      </c>
      <c r="HO37" s="5">
        <v>5.0599999999999999E-2</v>
      </c>
      <c r="HP37" s="5">
        <v>0.88629999999999998</v>
      </c>
      <c r="HQ37" s="5">
        <v>0.69689999999999996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>
        <v>0.60450000000000004</v>
      </c>
      <c r="IY37" s="4">
        <v>0.62949999999999995</v>
      </c>
      <c r="IZ37" s="4">
        <v>0.13039999999999999</v>
      </c>
      <c r="JA37" s="4">
        <v>0.18079999999999999</v>
      </c>
      <c r="JB37" s="4">
        <v>0.7903</v>
      </c>
      <c r="JC37" s="4">
        <v>5.0900000000000001E-2</v>
      </c>
      <c r="JD37" s="4">
        <v>0.88729999999999998</v>
      </c>
      <c r="JE37" s="4">
        <v>0.6673</v>
      </c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0.60116071428571438</v>
      </c>
      <c r="JO37" s="4">
        <f t="shared" si="1"/>
        <v>0.6259892857142858</v>
      </c>
      <c r="JP37" s="4">
        <f t="shared" si="2"/>
        <v>0.14319642857142859</v>
      </c>
      <c r="JQ37" s="4">
        <f t="shared" si="3"/>
        <v>0.13272857142857147</v>
      </c>
      <c r="JR37" s="4">
        <f t="shared" si="4"/>
        <v>0.80623928571428571</v>
      </c>
      <c r="JS37" s="4">
        <f t="shared" si="5"/>
        <v>5.0262962962962954E-2</v>
      </c>
      <c r="JT37" s="4">
        <f t="shared" si="6"/>
        <v>0.90375357142857138</v>
      </c>
      <c r="JU37" s="4">
        <f t="shared" si="7"/>
        <v>1.1527714285714286</v>
      </c>
      <c r="JV37" s="1" t="e" cm="1">
        <f t="array" aca="1" ref="JV37" ca="1">CONCATENATE(INDIRECT(ADDRESS(1,MATCH(_xlfn.MINIFS(B37:JM37,metrics.rec,"MAE"),B37:JM37,0)+1)), ", ", INDIRECT(ADDRESS(2,MATCH(_xlfn.MINIFS(B37:JM37,metrics.rec,"MAE"),B37:JM37,0)+1)))</f>
        <v>#NAME?</v>
      </c>
      <c r="JW37" s="1" t="e" cm="1">
        <f t="array" aca="1" ref="JW37" ca="1">CONCATENATE(INDIRECT(ADDRESS(1,MATCH(_xlfn.MINIFS(B37:JM37,metrics.rec,"MSE"),B37:JM37,0)+1)), ", ", INDIRECT(ADDRESS(2,MATCH(_xlfn.MINIFS(B37:JM37,metrics.rec,"MSE"),B37:JM37,0)+1)))</f>
        <v>#NAME?</v>
      </c>
      <c r="JX37" s="1" t="e" cm="1">
        <f t="array" aca="1" ref="JX37" ca="1">CONCATENATE(INDIRECT(ADDRESS(1,MATCH(_xlfn.MAXIFS(B37:JM37,metrics.rec,"R"),B37:JM37,0)+1)), ", ", INDIRECT(ADDRESS(2,MATCH(_xlfn.MAXIFS(B37:JM37,metrics.rec,"R"),B37:JM37,0)+1)))</f>
        <v>#NAME?</v>
      </c>
      <c r="JY37" s="1" t="e" cm="1">
        <f t="array" aca="1" ref="JY37" ca="1">CONCATENATE(INDIRECT(ADDRESS(1,MATCH(_xlfn.MAXIFS(B37:JM37,metrics.rec,"Precision"),B37:JM37,0)+1)), ", ", INDIRECT(ADDRESS(2,MATCH(_xlfn.MAXIFS(B37:JM37,metrics.rec,"Precision"),B37:JM37,0)+1)))</f>
        <v>#NAME?</v>
      </c>
      <c r="JZ37" s="1" t="e" cm="1">
        <f t="array" aca="1" ref="JZ37" ca="1">CONCATENATE(INDIRECT(ADDRESS(1,MATCH(_xlfn.MAXIFS(B37:JM37,metrics.rec,"Recall"),B37:JM37,0)+1)), ", ", INDIRECT(ADDRESS(2,MATCH(_xlfn.MAXIFS(B37:JM37,metrics.rec,"Recall"),B37:JM37,0)+1)))</f>
        <v>#NAME?</v>
      </c>
      <c r="KA37" s="1" t="e" cm="1">
        <f t="array" aca="1" ref="KA37" ca="1">CONCATENATE(INDIRECT(ADDRESS(1,MATCH(_xlfn.MAXIFS(B37:JM37,metrics.rec,"Coverage"),B37:JM37,0)+1)), ", ", INDIRECT(ADDRESS(2,MATCH(_xlfn.MAXIFS(B37:JM37,metrics.rec,"Coverage"),B37:JM37,0)+1)))</f>
        <v>#NAME?</v>
      </c>
      <c r="KB37" s="1" t="e" cm="1">
        <f t="array" aca="1" ref="KB37" ca="1">CONCATENATE(INDIRECT(ADDRESS(1,MATCH(_xlfn.MAXIFS(B37:JM37,metrics.rec,"Recatio"),B37:JM37,0)+1)), ", ", INDIRECT(ADDRESS(2,MATCH(_xlfn.MAXIFS(B37:JM37,metrics.rec,"Recatio"),B37:JM37,0)+1)))</f>
        <v>#NAME?</v>
      </c>
      <c r="KC37" s="1" t="e" cm="1">
        <f t="array" aca="1" ref="KC37" ca="1">CONCATENATE(INDIRECT(ADDRESS(1,MATCH(_xlfn.MINIFS(B37:JM37,metrics.rec,"Time"),B37:JM37,0)+1)), ", ", INDIRECT(ADDRESS(2,MATCH(_xlfn.MINIFS(B37:JM37,metrics.rec,"Time"),B37:JM37,0)+1)))</f>
        <v>#NAME?</v>
      </c>
    </row>
    <row r="38" spans="1:289" x14ac:dyDescent="0.3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>
        <v>0.62019999999999997</v>
      </c>
      <c r="DS38" s="5">
        <v>0.65310000000000001</v>
      </c>
      <c r="DT38" s="5">
        <v>0.111</v>
      </c>
      <c r="DU38" s="5">
        <v>1.83E-2</v>
      </c>
      <c r="DV38" s="5">
        <v>0.68720000000000003</v>
      </c>
      <c r="DW38" s="5">
        <v>0.13500000000000001</v>
      </c>
      <c r="DX38" s="5">
        <v>0.97070000000000001</v>
      </c>
      <c r="DY38" s="5">
        <v>1.4388000000000001</v>
      </c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>
        <v>0.61680000000000001</v>
      </c>
      <c r="EI38" s="5">
        <v>0.65559999999999996</v>
      </c>
      <c r="EJ38" s="5">
        <v>0.11840000000000001</v>
      </c>
      <c r="EK38" s="5">
        <v>7.5800000000000006E-2</v>
      </c>
      <c r="EL38" s="5">
        <v>0.7712</v>
      </c>
      <c r="EM38" s="5">
        <v>0.1188</v>
      </c>
      <c r="EN38" s="5">
        <v>0.88360000000000005</v>
      </c>
      <c r="EO38" s="5">
        <v>0.60040000000000004</v>
      </c>
      <c r="EP38" s="4">
        <v>0.6452</v>
      </c>
      <c r="EQ38" s="4">
        <v>0.72340000000000004</v>
      </c>
      <c r="ER38" s="4">
        <v>7.6100000000000001E-2</v>
      </c>
      <c r="ES38" s="4">
        <v>0.24479999999999999</v>
      </c>
      <c r="ET38" s="4">
        <v>0.7268</v>
      </c>
      <c r="EU38" s="4">
        <v>8.14E-2</v>
      </c>
      <c r="EV38" s="4">
        <v>0.68379999999999996</v>
      </c>
      <c r="EW38" s="4">
        <v>0.1978</v>
      </c>
      <c r="EX38" s="5">
        <v>0.61019999999999996</v>
      </c>
      <c r="EY38" s="5">
        <v>0.62439999999999996</v>
      </c>
      <c r="EZ38" s="5">
        <v>7.4700000000000003E-2</v>
      </c>
      <c r="FA38" s="5">
        <v>7.0000000000000001E-3</v>
      </c>
      <c r="FB38" s="5">
        <v>0.63590000000000002</v>
      </c>
      <c r="FC38" s="5">
        <v>0.1285</v>
      </c>
      <c r="FD38" s="5">
        <v>0.99009999999999998</v>
      </c>
      <c r="FE38" s="5">
        <v>2.8140000000000001</v>
      </c>
      <c r="FF38" s="4">
        <v>0.62350000000000005</v>
      </c>
      <c r="FG38" s="4">
        <v>0.65659999999999996</v>
      </c>
      <c r="FH38" s="4">
        <v>0.1082</v>
      </c>
      <c r="FI38" s="4">
        <v>1.8100000000000002E-2</v>
      </c>
      <c r="FJ38" s="4">
        <v>0.68600000000000005</v>
      </c>
      <c r="FK38" s="4">
        <v>0.13619999999999999</v>
      </c>
      <c r="FL38" s="4">
        <v>0.97050000000000003</v>
      </c>
      <c r="FM38" s="4">
        <v>1.2261</v>
      </c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>
        <v>0.61680000000000001</v>
      </c>
      <c r="FW38" s="4">
        <v>0.6552</v>
      </c>
      <c r="FX38" s="4">
        <v>0.1206</v>
      </c>
      <c r="FY38" s="4">
        <v>7.4899999999999994E-2</v>
      </c>
      <c r="FZ38" s="4">
        <v>0.77249999999999996</v>
      </c>
      <c r="GA38" s="4">
        <v>0.1202</v>
      </c>
      <c r="GB38" s="4">
        <v>0.88380000000000003</v>
      </c>
      <c r="GC38" s="4">
        <v>0.50960000000000005</v>
      </c>
      <c r="GD38" s="5">
        <v>0.64259999999999995</v>
      </c>
      <c r="GE38" s="5">
        <v>0.71950000000000003</v>
      </c>
      <c r="GF38" s="5">
        <v>7.3800000000000004E-2</v>
      </c>
      <c r="GG38" s="5">
        <v>0.24390000000000001</v>
      </c>
      <c r="GH38" s="5">
        <v>0.72550000000000003</v>
      </c>
      <c r="GI38" s="5">
        <v>8.2299999999999998E-2</v>
      </c>
      <c r="GJ38" s="5">
        <v>0.68389999999999995</v>
      </c>
      <c r="GK38" s="5">
        <v>0.19189999999999999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>
        <v>0.61750000000000005</v>
      </c>
      <c r="HK38" s="5">
        <v>0.65669999999999995</v>
      </c>
      <c r="HL38" s="5">
        <v>0.12130000000000001</v>
      </c>
      <c r="HM38" s="5">
        <v>7.4300000000000005E-2</v>
      </c>
      <c r="HN38" s="5">
        <v>0.77210000000000001</v>
      </c>
      <c r="HO38" s="5">
        <v>0.1211</v>
      </c>
      <c r="HP38" s="5">
        <v>0.88349999999999995</v>
      </c>
      <c r="HQ38" s="5">
        <v>0.67820000000000003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>
        <v>0.61719999999999997</v>
      </c>
      <c r="IY38" s="4">
        <v>0.65600000000000003</v>
      </c>
      <c r="IZ38" s="4">
        <v>0.1208</v>
      </c>
      <c r="JA38" s="4">
        <v>7.4899999999999994E-2</v>
      </c>
      <c r="JB38" s="4">
        <v>0.77149999999999996</v>
      </c>
      <c r="JC38" s="4">
        <v>0.1198</v>
      </c>
      <c r="JD38" s="4">
        <v>0.88449999999999995</v>
      </c>
      <c r="JE38" s="4">
        <v>0.76370000000000005</v>
      </c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0.62185714285714278</v>
      </c>
      <c r="JO38" s="4">
        <f t="shared" si="1"/>
        <v>0.66147142857142849</v>
      </c>
      <c r="JP38" s="4">
        <f t="shared" si="2"/>
        <v>0.10327142857142858</v>
      </c>
      <c r="JQ38" s="4">
        <f t="shared" si="3"/>
        <v>6.9742857142857134E-2</v>
      </c>
      <c r="JR38" s="4">
        <f t="shared" si="4"/>
        <v>0.72036428571428568</v>
      </c>
      <c r="JS38" s="4">
        <f t="shared" si="5"/>
        <v>0.12236296296296295</v>
      </c>
      <c r="JT38" s="4">
        <f t="shared" si="6"/>
        <v>0.90080714285714303</v>
      </c>
      <c r="JU38" s="4">
        <f t="shared" si="7"/>
        <v>1.0428178571428572</v>
      </c>
      <c r="JV38" s="1" t="e" cm="1">
        <f t="array" aca="1" ref="JV38" ca="1">CONCATENATE(INDIRECT(ADDRESS(1,MATCH(_xlfn.MINIFS(B38:JM38,metrics.rec,"MAE"),B38:JM38,0)+1)), ", ", INDIRECT(ADDRESS(2,MATCH(_xlfn.MINIFS(B38:JM38,metrics.rec,"MAE"),B38:JM38,0)+1)))</f>
        <v>#NAME?</v>
      </c>
      <c r="JW38" s="1" t="e" cm="1">
        <f t="array" aca="1" ref="JW38" ca="1">CONCATENATE(INDIRECT(ADDRESS(1,MATCH(_xlfn.MINIFS(B38:JM38,metrics.rec,"MSE"),B38:JM38,0)+1)), ", ", INDIRECT(ADDRESS(2,MATCH(_xlfn.MINIFS(B38:JM38,metrics.rec,"MSE"),B38:JM38,0)+1)))</f>
        <v>#NAME?</v>
      </c>
      <c r="JX38" s="1" t="e" cm="1">
        <f t="array" aca="1" ref="JX38" ca="1">CONCATENATE(INDIRECT(ADDRESS(1,MATCH(_xlfn.MAXIFS(B38:JM38,metrics.rec,"R"),B38:JM38,0)+1)), ", ", INDIRECT(ADDRESS(2,MATCH(_xlfn.MAXIFS(B38:JM38,metrics.rec,"R"),B38:JM38,0)+1)))</f>
        <v>#NAME?</v>
      </c>
      <c r="JY38" s="1" t="e" cm="1">
        <f t="array" aca="1" ref="JY38" ca="1">CONCATENATE(INDIRECT(ADDRESS(1,MATCH(_xlfn.MAXIFS(B38:JM38,metrics.rec,"Precision"),B38:JM38,0)+1)), ", ", INDIRECT(ADDRESS(2,MATCH(_xlfn.MAXIFS(B38:JM38,metrics.rec,"Precision"),B38:JM38,0)+1)))</f>
        <v>#NAME?</v>
      </c>
      <c r="JZ38" s="1" t="e" cm="1">
        <f t="array" aca="1" ref="JZ38" ca="1">CONCATENATE(INDIRECT(ADDRESS(1,MATCH(_xlfn.MAXIFS(B38:JM38,metrics.rec,"Recall"),B38:JM38,0)+1)), ", ", INDIRECT(ADDRESS(2,MATCH(_xlfn.MAXIFS(B38:JM38,metrics.rec,"Recall"),B38:JM38,0)+1)))</f>
        <v>#NAME?</v>
      </c>
      <c r="KA38" s="1" t="e" cm="1">
        <f t="array" aca="1" ref="KA38" ca="1">CONCATENATE(INDIRECT(ADDRESS(1,MATCH(_xlfn.MAXIFS(B38:JM38,metrics.rec,"Coverage"),B38:JM38,0)+1)), ", ", INDIRECT(ADDRESS(2,MATCH(_xlfn.MAXIFS(B38:JM38,metrics.rec,"Coverage"),B38:JM38,0)+1)))</f>
        <v>#NAME?</v>
      </c>
      <c r="KB38" s="1" t="e" cm="1">
        <f t="array" aca="1" ref="KB38" ca="1">CONCATENATE(INDIRECT(ADDRESS(1,MATCH(_xlfn.MAXIFS(B38:JM38,metrics.rec,"Recatio"),B38:JM38,0)+1)), ", ", INDIRECT(ADDRESS(2,MATCH(_xlfn.MAXIFS(B38:JM38,metrics.rec,"Recatio"),B38:JM38,0)+1)))</f>
        <v>#NAME?</v>
      </c>
      <c r="KC38" s="1" t="e" cm="1">
        <f t="array" aca="1" ref="KC38" ca="1">CONCATENATE(INDIRECT(ADDRESS(1,MATCH(_xlfn.MINIFS(B38:JM38,metrics.rec,"Time"),B38:JM38,0)+1)), ", ", INDIRECT(ADDRESS(2,MATCH(_xlfn.MINIFS(B38:JM38,metrics.rec,"Time"),B38:JM38,0)+1)))</f>
        <v>#NAME?</v>
      </c>
    </row>
    <row r="39" spans="1:289" x14ac:dyDescent="0.3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>
        <v>0.62180000000000002</v>
      </c>
      <c r="DS39" s="5">
        <v>0.64539999999999997</v>
      </c>
      <c r="DT39" s="5">
        <v>0.125</v>
      </c>
      <c r="DU39" s="5">
        <v>1.83E-2</v>
      </c>
      <c r="DV39" s="5">
        <v>0.75319999999999998</v>
      </c>
      <c r="DW39" s="5">
        <v>0.14499999999999999</v>
      </c>
      <c r="DX39" s="5">
        <v>0.90810000000000002</v>
      </c>
      <c r="DY39" s="5">
        <v>1.4518</v>
      </c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>
        <v>0.62270000000000003</v>
      </c>
      <c r="EI39" s="5">
        <v>0.64949999999999997</v>
      </c>
      <c r="EJ39" s="5">
        <v>0.12429999999999999</v>
      </c>
      <c r="EK39" s="5">
        <v>8.2299999999999998E-2</v>
      </c>
      <c r="EL39" s="5">
        <v>0.77180000000000004</v>
      </c>
      <c r="EM39" s="5">
        <v>0.10290000000000001</v>
      </c>
      <c r="EN39" s="5">
        <v>0.74039999999999995</v>
      </c>
      <c r="EO39" s="5">
        <v>0.66700000000000004</v>
      </c>
      <c r="EP39" s="4">
        <v>0.66279999999999994</v>
      </c>
      <c r="EQ39" s="4">
        <v>0.7288</v>
      </c>
      <c r="ER39" s="4">
        <v>5.5100000000000003E-2</v>
      </c>
      <c r="ES39" s="4">
        <v>0.2611</v>
      </c>
      <c r="ET39" s="4">
        <v>0.70950000000000002</v>
      </c>
      <c r="EU39" s="4">
        <v>5.91E-2</v>
      </c>
      <c r="EV39" s="4">
        <v>0.44340000000000002</v>
      </c>
      <c r="EW39" s="4">
        <v>0.19020000000000001</v>
      </c>
      <c r="EX39" s="5">
        <v>0.60199999999999998</v>
      </c>
      <c r="EY39" s="5">
        <v>0.60360000000000003</v>
      </c>
      <c r="EZ39" s="5">
        <v>0.1193</v>
      </c>
      <c r="FA39" s="5">
        <v>6.6E-3</v>
      </c>
      <c r="FB39" s="5">
        <v>0.76090000000000002</v>
      </c>
      <c r="FC39" s="5">
        <v>0.15989999999999999</v>
      </c>
      <c r="FD39" s="5">
        <v>0.95799999999999996</v>
      </c>
      <c r="FE39" s="5">
        <v>2.6941999999999999</v>
      </c>
      <c r="FF39" s="4">
        <v>0.62319999999999998</v>
      </c>
      <c r="FG39" s="4">
        <v>0.64500000000000002</v>
      </c>
      <c r="FH39" s="4">
        <v>0.1237</v>
      </c>
      <c r="FI39" s="4">
        <v>1.8100000000000002E-2</v>
      </c>
      <c r="FJ39" s="4">
        <v>0.75239999999999996</v>
      </c>
      <c r="FK39" s="4">
        <v>0.14560000000000001</v>
      </c>
      <c r="FL39" s="4">
        <v>0.90980000000000005</v>
      </c>
      <c r="FM39" s="4">
        <v>1.1607000000000001</v>
      </c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>
        <v>0.62409999999999999</v>
      </c>
      <c r="FW39" s="4">
        <v>0.65280000000000005</v>
      </c>
      <c r="FX39" s="4">
        <v>0.1244</v>
      </c>
      <c r="FY39" s="4">
        <v>8.1600000000000006E-2</v>
      </c>
      <c r="FZ39" s="4">
        <v>0.77300000000000002</v>
      </c>
      <c r="GA39" s="4">
        <v>0.1036</v>
      </c>
      <c r="GB39" s="4">
        <v>0.74050000000000005</v>
      </c>
      <c r="GC39" s="4">
        <v>0.57030000000000003</v>
      </c>
      <c r="GD39" s="5">
        <v>0.66120000000000001</v>
      </c>
      <c r="GE39" s="5">
        <v>0.72560000000000002</v>
      </c>
      <c r="GF39" s="5">
        <v>4.8800000000000003E-2</v>
      </c>
      <c r="GG39" s="5">
        <v>0.26090000000000002</v>
      </c>
      <c r="GH39" s="5">
        <v>0.70750000000000002</v>
      </c>
      <c r="GI39" s="5">
        <v>5.9400000000000001E-2</v>
      </c>
      <c r="GJ39" s="5">
        <v>0.44330000000000003</v>
      </c>
      <c r="GK39" s="5">
        <v>0.18190000000000001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>
        <v>0.62470000000000003</v>
      </c>
      <c r="HK39" s="5">
        <v>0.65410000000000001</v>
      </c>
      <c r="HL39" s="5">
        <v>0.1237</v>
      </c>
      <c r="HM39" s="5">
        <v>8.1000000000000003E-2</v>
      </c>
      <c r="HN39" s="5">
        <v>0.77310000000000001</v>
      </c>
      <c r="HO39" s="5">
        <v>0.1045</v>
      </c>
      <c r="HP39" s="5">
        <v>0.74019999999999997</v>
      </c>
      <c r="HQ39" s="5">
        <v>0.56420000000000003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>
        <v>0.62370000000000003</v>
      </c>
      <c r="IY39" s="4">
        <v>0.65210000000000001</v>
      </c>
      <c r="IZ39" s="4">
        <v>0.1258</v>
      </c>
      <c r="JA39" s="4">
        <v>8.1600000000000006E-2</v>
      </c>
      <c r="JB39" s="4">
        <v>0.77270000000000005</v>
      </c>
      <c r="JC39" s="4">
        <v>0.1036</v>
      </c>
      <c r="JD39" s="4">
        <v>0.74170000000000003</v>
      </c>
      <c r="JE39" s="4">
        <v>0.5141</v>
      </c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0.6260071428571431</v>
      </c>
      <c r="JO39" s="4">
        <f t="shared" si="1"/>
        <v>0.65428928571428568</v>
      </c>
      <c r="JP39" s="4">
        <f t="shared" si="2"/>
        <v>0.11528571428571428</v>
      </c>
      <c r="JQ39" s="4">
        <f t="shared" si="3"/>
        <v>7.452499999999998E-2</v>
      </c>
      <c r="JR39" s="4">
        <f t="shared" si="4"/>
        <v>0.75294285714285702</v>
      </c>
      <c r="JS39" s="4">
        <f t="shared" si="5"/>
        <v>0.1196</v>
      </c>
      <c r="JT39" s="4">
        <f t="shared" si="6"/>
        <v>0.78662500000000002</v>
      </c>
      <c r="JU39" s="4">
        <f t="shared" si="7"/>
        <v>0.99510357142857142</v>
      </c>
      <c r="JV39" s="1" t="e" cm="1">
        <f t="array" aca="1" ref="JV39" ca="1">CONCATENATE(INDIRECT(ADDRESS(1,MATCH(_xlfn.MINIFS(B39:JM39,metrics.rec,"MAE"),B39:JM39,0)+1)), ", ", INDIRECT(ADDRESS(2,MATCH(_xlfn.MINIFS(B39:JM39,metrics.rec,"MAE"),B39:JM39,0)+1)))</f>
        <v>#NAME?</v>
      </c>
      <c r="JW39" s="1" t="e" cm="1">
        <f t="array" aca="1" ref="JW39" ca="1">CONCATENATE(INDIRECT(ADDRESS(1,MATCH(_xlfn.MINIFS(B39:JM39,metrics.rec,"MSE"),B39:JM39,0)+1)), ", ", INDIRECT(ADDRESS(2,MATCH(_xlfn.MINIFS(B39:JM39,metrics.rec,"MSE"),B39:JM39,0)+1)))</f>
        <v>#NAME?</v>
      </c>
      <c r="JX39" s="1" t="e" cm="1">
        <f t="array" aca="1" ref="JX39" ca="1">CONCATENATE(INDIRECT(ADDRESS(1,MATCH(_xlfn.MAXIFS(B39:JM39,metrics.rec,"R"),B39:JM39,0)+1)), ", ", INDIRECT(ADDRESS(2,MATCH(_xlfn.MAXIFS(B39:JM39,metrics.rec,"R"),B39:JM39,0)+1)))</f>
        <v>#NAME?</v>
      </c>
      <c r="JY39" s="1" t="e" cm="1">
        <f t="array" aca="1" ref="JY39" ca="1">CONCATENATE(INDIRECT(ADDRESS(1,MATCH(_xlfn.MAXIFS(B39:JM39,metrics.rec,"Precision"),B39:JM39,0)+1)), ", ", INDIRECT(ADDRESS(2,MATCH(_xlfn.MAXIFS(B39:JM39,metrics.rec,"Precision"),B39:JM39,0)+1)))</f>
        <v>#NAME?</v>
      </c>
      <c r="JZ39" s="1" t="e" cm="1">
        <f t="array" aca="1" ref="JZ39" ca="1">CONCATENATE(INDIRECT(ADDRESS(1,MATCH(_xlfn.MAXIFS(B39:JM39,metrics.rec,"Recall"),B39:JM39,0)+1)), ", ", INDIRECT(ADDRESS(2,MATCH(_xlfn.MAXIFS(B39:JM39,metrics.rec,"Recall"),B39:JM39,0)+1)))</f>
        <v>#NAME?</v>
      </c>
      <c r="KA39" s="1" t="e" cm="1">
        <f t="array" aca="1" ref="KA39" ca="1">CONCATENATE(INDIRECT(ADDRESS(1,MATCH(_xlfn.MAXIFS(B39:JM39,metrics.rec,"Coverage"),B39:JM39,0)+1)), ", ", INDIRECT(ADDRESS(2,MATCH(_xlfn.MAXIFS(B39:JM39,metrics.rec,"Coverage"),B39:JM39,0)+1)))</f>
        <v>#NAME?</v>
      </c>
      <c r="KB39" s="1" t="e" cm="1">
        <f t="array" aca="1" ref="KB39" ca="1">CONCATENATE(INDIRECT(ADDRESS(1,MATCH(_xlfn.MAXIFS(B39:JM39,metrics.rec,"Recatio"),B39:JM39,0)+1)), ", ", INDIRECT(ADDRESS(2,MATCH(_xlfn.MAXIFS(B39:JM39,metrics.rec,"Recatio"),B39:JM39,0)+1)))</f>
        <v>#NAME?</v>
      </c>
      <c r="KC39" s="1" t="e" cm="1">
        <f t="array" aca="1" ref="KC39" ca="1">CONCATENATE(INDIRECT(ADDRESS(1,MATCH(_xlfn.MINIFS(B39:JM39,metrics.rec,"Time"),B39:JM39,0)+1)), ", ", INDIRECT(ADDRESS(2,MATCH(_xlfn.MINIFS(B39:JM39,metrics.rec,"Time"),B39:JM39,0)+1)))</f>
        <v>#NAME?</v>
      </c>
    </row>
    <row r="40" spans="1:289" x14ac:dyDescent="0.3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>
        <v>0.60640000000000005</v>
      </c>
      <c r="DS40" s="5">
        <v>0.62160000000000004</v>
      </c>
      <c r="DT40" s="5">
        <v>0.1368</v>
      </c>
      <c r="DU40" s="5">
        <v>2.07E-2</v>
      </c>
      <c r="DV40" s="5">
        <v>0.75460000000000005</v>
      </c>
      <c r="DW40" s="5">
        <v>0.1313</v>
      </c>
      <c r="DX40" s="5">
        <v>0.97089999999999999</v>
      </c>
      <c r="DY40" s="5">
        <v>1.5959000000000001</v>
      </c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>
        <v>0.6119</v>
      </c>
      <c r="EI40" s="5">
        <v>0.63490000000000002</v>
      </c>
      <c r="EJ40" s="5">
        <v>0.13869999999999999</v>
      </c>
      <c r="EK40" s="5">
        <v>8.4900000000000003E-2</v>
      </c>
      <c r="EL40" s="5">
        <v>0.78480000000000005</v>
      </c>
      <c r="EM40" s="5">
        <v>0.1079</v>
      </c>
      <c r="EN40" s="5">
        <v>0.88470000000000004</v>
      </c>
      <c r="EO40" s="5">
        <v>0.69069999999999998</v>
      </c>
      <c r="EP40" s="4">
        <v>0.64419999999999999</v>
      </c>
      <c r="EQ40" s="4">
        <v>0.71209999999999996</v>
      </c>
      <c r="ER40" s="4">
        <v>7.8600000000000003E-2</v>
      </c>
      <c r="ES40" s="4">
        <v>0.2437</v>
      </c>
      <c r="ET40" s="4">
        <v>0.72989999999999999</v>
      </c>
      <c r="EU40" s="4">
        <v>8.2100000000000006E-2</v>
      </c>
      <c r="EV40" s="4">
        <v>0.68440000000000001</v>
      </c>
      <c r="EW40" s="4">
        <v>0.1968</v>
      </c>
      <c r="EX40" s="5">
        <v>0.59189999999999998</v>
      </c>
      <c r="EY40" s="5">
        <v>0.58850000000000002</v>
      </c>
      <c r="EZ40" s="5">
        <v>0.1115</v>
      </c>
      <c r="FA40" s="5">
        <v>8.0000000000000002E-3</v>
      </c>
      <c r="FB40" s="5">
        <v>0.74670000000000003</v>
      </c>
      <c r="FC40" s="5">
        <v>0.13189999999999999</v>
      </c>
      <c r="FD40" s="5">
        <v>0.99009999999999998</v>
      </c>
      <c r="FE40" s="5">
        <v>2.7475000000000001</v>
      </c>
      <c r="FF40" s="4">
        <v>0.60819999999999996</v>
      </c>
      <c r="FG40" s="4">
        <v>0.62150000000000005</v>
      </c>
      <c r="FH40" s="4">
        <v>0.13750000000000001</v>
      </c>
      <c r="FI40" s="4">
        <v>2.0799999999999999E-2</v>
      </c>
      <c r="FJ40" s="4">
        <v>0.75600000000000001</v>
      </c>
      <c r="FK40" s="4">
        <v>0.13089999999999999</v>
      </c>
      <c r="FL40" s="4">
        <v>0.97050000000000003</v>
      </c>
      <c r="FM40" s="4">
        <v>1.2107000000000001</v>
      </c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>
        <v>0.61270000000000002</v>
      </c>
      <c r="FW40" s="4">
        <v>0.63670000000000004</v>
      </c>
      <c r="FX40" s="4">
        <v>0.13469999999999999</v>
      </c>
      <c r="FY40" s="4">
        <v>8.4699999999999998E-2</v>
      </c>
      <c r="FZ40" s="4">
        <v>0.78610000000000002</v>
      </c>
      <c r="GA40" s="4">
        <v>0.108</v>
      </c>
      <c r="GB40" s="4">
        <v>0.88449999999999995</v>
      </c>
      <c r="GC40" s="4">
        <v>0.56089999999999995</v>
      </c>
      <c r="GD40" s="5">
        <v>0.64170000000000005</v>
      </c>
      <c r="GE40" s="5">
        <v>0.70820000000000005</v>
      </c>
      <c r="GF40" s="5">
        <v>7.6799999999999993E-2</v>
      </c>
      <c r="GG40" s="5">
        <v>0.2437</v>
      </c>
      <c r="GH40" s="5">
        <v>0.7288</v>
      </c>
      <c r="GI40" s="5">
        <v>8.2699999999999996E-2</v>
      </c>
      <c r="GJ40" s="5">
        <v>0.68410000000000004</v>
      </c>
      <c r="GK40" s="5">
        <v>0.19109999999999999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>
        <v>0.61280000000000001</v>
      </c>
      <c r="HK40" s="5">
        <v>0.63660000000000005</v>
      </c>
      <c r="HL40" s="5">
        <v>0.1363</v>
      </c>
      <c r="HM40" s="5">
        <v>8.4500000000000006E-2</v>
      </c>
      <c r="HN40" s="5">
        <v>0.78539999999999999</v>
      </c>
      <c r="HO40" s="5">
        <v>0.10829999999999999</v>
      </c>
      <c r="HP40" s="5">
        <v>0.88419999999999999</v>
      </c>
      <c r="HQ40" s="5">
        <v>0.58779999999999999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>
        <v>0.61240000000000006</v>
      </c>
      <c r="IY40" s="4">
        <v>0.63580000000000003</v>
      </c>
      <c r="IZ40" s="4">
        <v>0.13669999999999999</v>
      </c>
      <c r="JA40" s="4">
        <v>8.48E-2</v>
      </c>
      <c r="JB40" s="4">
        <v>0.78580000000000005</v>
      </c>
      <c r="JC40" s="4">
        <v>0.1077</v>
      </c>
      <c r="JD40" s="4">
        <v>0.88519999999999999</v>
      </c>
      <c r="JE40" s="4">
        <v>0.58779999999999999</v>
      </c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0.61220714285714295</v>
      </c>
      <c r="JO40" s="4">
        <f t="shared" ref="JO40:JO74" si="9">AVERAGEIFS(B40:JM40,metrics.rec,"MSE")</f>
        <v>0.63499285714285703</v>
      </c>
      <c r="JP40" s="4">
        <f t="shared" ref="JP40:JP74" si="10">AVERAGEIFS(B40:JM40,metrics.rec,"R")</f>
        <v>0.1263</v>
      </c>
      <c r="JQ40" s="4">
        <f t="shared" ref="JQ40:JQ74" si="11">AVERAGEIFS(B40:JM40,metrics.rec,"Precision")</f>
        <v>7.4257142857142869E-2</v>
      </c>
      <c r="JR40" s="4">
        <f t="shared" ref="JR40:JR74" si="12">AVERAGEIFS(B40:JM40,metrics.rec,"Recall")</f>
        <v>0.76318571428571447</v>
      </c>
      <c r="JS40" s="4">
        <f t="shared" ref="JS40:JS74" si="13">AVERAGEIFS(B40:JM40,metrics.rec,"Coverage")</f>
        <v>0.11618571428571427</v>
      </c>
      <c r="JT40" s="4">
        <f t="shared" ref="JT40:JT74" si="14">AVERAGEIFS(B40:JM40,metrics.rec,"Recatio")</f>
        <v>0.90113214285714294</v>
      </c>
      <c r="JU40" s="4">
        <f t="shared" ref="JU40:JU74" si="15">AVERAGEIFS(B40:JM40,metrics.rec,"Time")</f>
        <v>1.0430285714285714</v>
      </c>
      <c r="JV40" s="1" t="e" cm="1">
        <f t="array" aca="1" ref="JV40" ca="1">CONCATENATE(INDIRECT(ADDRESS(1,MATCH(_xlfn.MINIFS(B40:JM40,metrics.rec,"MAE"),B40:JM40,0)+1)), ", ", INDIRECT(ADDRESS(2,MATCH(_xlfn.MINIFS(B40:JM40,metrics.rec,"MAE"),B40:JM40,0)+1)))</f>
        <v>#NAME?</v>
      </c>
      <c r="JW40" s="1" t="e" cm="1">
        <f t="array" aca="1" ref="JW40" ca="1">CONCATENATE(INDIRECT(ADDRESS(1,MATCH(_xlfn.MINIFS(B40:JM40,metrics.rec,"MSE"),B40:JM40,0)+1)), ", ", INDIRECT(ADDRESS(2,MATCH(_xlfn.MINIFS(B40:JM40,metrics.rec,"MSE"),B40:JM40,0)+1)))</f>
        <v>#NAME?</v>
      </c>
      <c r="JX40" s="1" t="e" cm="1">
        <f t="array" aca="1" ref="JX40" ca="1">CONCATENATE(INDIRECT(ADDRESS(1,MATCH(_xlfn.MAXIFS(B40:JM40,metrics.rec,"R"),B40:JM40,0)+1)), ", ", INDIRECT(ADDRESS(2,MATCH(_xlfn.MAXIFS(B40:JM40,metrics.rec,"R"),B40:JM40,0)+1)))</f>
        <v>#NAME?</v>
      </c>
      <c r="JY40" s="1" t="e" cm="1">
        <f t="array" aca="1" ref="JY40" ca="1">CONCATENATE(INDIRECT(ADDRESS(1,MATCH(_xlfn.MAXIFS(B40:JM40,metrics.rec,"Precision"),B40:JM40,0)+1)), ", ", INDIRECT(ADDRESS(2,MATCH(_xlfn.MAXIFS(B40:JM40,metrics.rec,"Precision"),B40:JM40,0)+1)))</f>
        <v>#NAME?</v>
      </c>
      <c r="JZ40" s="1" t="e" cm="1">
        <f t="array" aca="1" ref="JZ40" ca="1">CONCATENATE(INDIRECT(ADDRESS(1,MATCH(_xlfn.MAXIFS(B40:JM40,metrics.rec,"Recall"),B40:JM40,0)+1)), ", ", INDIRECT(ADDRESS(2,MATCH(_xlfn.MAXIFS(B40:JM40,metrics.rec,"Recall"),B40:JM40,0)+1)))</f>
        <v>#NAME?</v>
      </c>
      <c r="KA40" s="1" t="e" cm="1">
        <f t="array" aca="1" ref="KA40" ca="1">CONCATENATE(INDIRECT(ADDRESS(1,MATCH(_xlfn.MAXIFS(B40:JM40,metrics.rec,"Coverage"),B40:JM40,0)+1)), ", ", INDIRECT(ADDRESS(2,MATCH(_xlfn.MAXIFS(B40:JM40,metrics.rec,"Coverage"),B40:JM40,0)+1)))</f>
        <v>#NAME?</v>
      </c>
      <c r="KB40" s="1" t="e" cm="1">
        <f t="array" aca="1" ref="KB40" ca="1">CONCATENATE(INDIRECT(ADDRESS(1,MATCH(_xlfn.MAXIFS(B40:JM40,metrics.rec,"Recatio"),B40:JM40,0)+1)), ", ", INDIRECT(ADDRESS(2,MATCH(_xlfn.MAXIFS(B40:JM40,metrics.rec,"Recatio"),B40:JM40,0)+1)))</f>
        <v>#NAME?</v>
      </c>
      <c r="KC40" s="1" t="e" cm="1">
        <f t="array" aca="1" ref="KC40" ca="1">CONCATENATE(INDIRECT(ADDRESS(1,MATCH(_xlfn.MINIFS(B40:JM40,metrics.rec,"Time"),B40:JM40,0)+1)), ", ", INDIRECT(ADDRESS(2,MATCH(_xlfn.MINIFS(B40:JM40,metrics.rec,"Time"),B40:JM40,0)+1)))</f>
        <v>#NAME?</v>
      </c>
    </row>
    <row r="41" spans="1:289" x14ac:dyDescent="0.3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>
        <v>0.56269999999999998</v>
      </c>
      <c r="DK41" s="4">
        <v>0.54959999999999998</v>
      </c>
      <c r="DL41" s="4">
        <v>0.20150000000000001</v>
      </c>
      <c r="DM41" s="4">
        <v>1.0999999999999999E-2</v>
      </c>
      <c r="DN41" s="4">
        <v>0.87429999999999997</v>
      </c>
      <c r="DO41" s="4">
        <v>0.11269999999999999</v>
      </c>
      <c r="DP41" s="4">
        <v>0.97850000000000004</v>
      </c>
      <c r="DQ41" s="4">
        <v>3.1212</v>
      </c>
      <c r="DR41" s="5">
        <v>0.58209999999999995</v>
      </c>
      <c r="DS41" s="5">
        <v>0.5877</v>
      </c>
      <c r="DT41" s="5">
        <v>0.20749999999999999</v>
      </c>
      <c r="DU41" s="5">
        <v>2.8199999999999999E-2</v>
      </c>
      <c r="DV41" s="5">
        <v>0.85919999999999996</v>
      </c>
      <c r="DW41" s="5">
        <v>0.10879999999999999</v>
      </c>
      <c r="DX41" s="5">
        <v>0.9335</v>
      </c>
      <c r="DY41" s="5">
        <v>1.5573999999999999</v>
      </c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>
        <v>0.60089999999999999</v>
      </c>
      <c r="EI41" s="5">
        <v>0.6119</v>
      </c>
      <c r="EJ41" s="5">
        <v>0.1038</v>
      </c>
      <c r="EK41" s="5">
        <v>0.1191</v>
      </c>
      <c r="EL41" s="5">
        <v>0.75560000000000005</v>
      </c>
      <c r="EM41" s="5">
        <v>7.0900000000000005E-2</v>
      </c>
      <c r="EN41" s="5">
        <v>0.76139999999999997</v>
      </c>
      <c r="EO41" s="5">
        <v>0.67310000000000003</v>
      </c>
      <c r="EP41" s="4">
        <v>0.67669999999999997</v>
      </c>
      <c r="EQ41" s="4">
        <v>0.76970000000000005</v>
      </c>
      <c r="ER41" s="4">
        <v>-4.7000000000000002E-3</v>
      </c>
      <c r="ES41" s="4">
        <v>0.16270000000000001</v>
      </c>
      <c r="ET41" s="4">
        <v>5.8599999999999999E-2</v>
      </c>
      <c r="EU41" s="4">
        <v>6.0000000000000001E-3</v>
      </c>
      <c r="EV41" s="4">
        <v>0.32340000000000002</v>
      </c>
      <c r="EW41" s="4">
        <v>0.1883</v>
      </c>
      <c r="EX41" s="5">
        <v>0.56810000000000005</v>
      </c>
      <c r="EY41" s="5">
        <v>0.55779999999999996</v>
      </c>
      <c r="EZ41" s="5">
        <v>0.19139999999999999</v>
      </c>
      <c r="FA41" s="5">
        <v>1.0999999999999999E-2</v>
      </c>
      <c r="FB41" s="5">
        <v>0.87139999999999995</v>
      </c>
      <c r="FC41" s="5">
        <v>0.1125</v>
      </c>
      <c r="FD41" s="5">
        <v>0.97619999999999996</v>
      </c>
      <c r="FE41" s="5">
        <v>2.7195999999999998</v>
      </c>
      <c r="FF41" s="4">
        <v>0.58279999999999998</v>
      </c>
      <c r="FG41" s="4">
        <v>0.58550000000000002</v>
      </c>
      <c r="FH41" s="4">
        <v>0.20799999999999999</v>
      </c>
      <c r="FI41" s="4">
        <v>2.8400000000000002E-2</v>
      </c>
      <c r="FJ41" s="4">
        <v>0.85919999999999996</v>
      </c>
      <c r="FK41" s="4">
        <v>0.10780000000000001</v>
      </c>
      <c r="FL41" s="4">
        <v>0.93279999999999996</v>
      </c>
      <c r="FM41" s="4">
        <v>1.3120000000000001</v>
      </c>
      <c r="FN41" s="5">
        <v>0.59030000000000005</v>
      </c>
      <c r="FO41" s="5">
        <v>0.59740000000000004</v>
      </c>
      <c r="FP41" s="5">
        <v>0.18129999999999999</v>
      </c>
      <c r="FQ41" s="5">
        <v>5.5E-2</v>
      </c>
      <c r="FR41" s="5">
        <v>0.83479999999999999</v>
      </c>
      <c r="FS41" s="5">
        <v>9.8400000000000001E-2</v>
      </c>
      <c r="FT41" s="5">
        <v>0.87270000000000003</v>
      </c>
      <c r="FU41" s="5">
        <v>1.2212000000000001</v>
      </c>
      <c r="FV41" s="4">
        <v>0.60150000000000003</v>
      </c>
      <c r="FW41" s="4">
        <v>0.61439999999999995</v>
      </c>
      <c r="FX41" s="4">
        <v>0.1011</v>
      </c>
      <c r="FY41" s="4">
        <v>0.1202</v>
      </c>
      <c r="FZ41" s="4">
        <v>0.75429999999999997</v>
      </c>
      <c r="GA41" s="4">
        <v>7.0000000000000007E-2</v>
      </c>
      <c r="GB41" s="4">
        <v>0.76249999999999996</v>
      </c>
      <c r="GC41" s="4">
        <v>0.53159999999999996</v>
      </c>
      <c r="GD41" s="5">
        <v>0.69589999999999996</v>
      </c>
      <c r="GE41" s="5">
        <v>0.80379999999999996</v>
      </c>
      <c r="GF41" s="5">
        <v>-4.4000000000000003E-3</v>
      </c>
      <c r="GG41" s="5">
        <v>0.15759999999999999</v>
      </c>
      <c r="GH41" s="5">
        <v>5.8000000000000003E-2</v>
      </c>
      <c r="GI41" s="5">
        <v>6.1999999999999998E-3</v>
      </c>
      <c r="GJ41" s="5">
        <v>0.32390000000000002</v>
      </c>
      <c r="GK41" s="5">
        <v>0.18149999999999999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>
        <v>0.60160000000000002</v>
      </c>
      <c r="HK41" s="5">
        <v>0.61450000000000005</v>
      </c>
      <c r="HL41" s="5">
        <v>0.10299999999999999</v>
      </c>
      <c r="HM41" s="5">
        <v>0.11849999999999999</v>
      </c>
      <c r="HN41" s="5">
        <v>0.75549999999999995</v>
      </c>
      <c r="HO41" s="5">
        <v>7.1199999999999999E-2</v>
      </c>
      <c r="HP41" s="5">
        <v>0.76329999999999998</v>
      </c>
      <c r="HQ41" s="5">
        <v>0.5716</v>
      </c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>
        <v>0.58879999999999999</v>
      </c>
      <c r="IQ41" s="5">
        <v>0.59499999999999997</v>
      </c>
      <c r="IR41" s="5">
        <v>0.1804</v>
      </c>
      <c r="IS41" s="5">
        <v>5.5100000000000003E-2</v>
      </c>
      <c r="IT41" s="5">
        <v>0.83499999999999996</v>
      </c>
      <c r="IU41" s="5">
        <v>9.7699999999999995E-2</v>
      </c>
      <c r="IV41" s="5">
        <v>0.87549999999999994</v>
      </c>
      <c r="IW41" s="5">
        <v>0.82769999999999999</v>
      </c>
      <c r="IX41" s="4">
        <v>0.60129999999999995</v>
      </c>
      <c r="IY41" s="4">
        <v>0.61370000000000002</v>
      </c>
      <c r="IZ41" s="4">
        <v>0.104</v>
      </c>
      <c r="JA41" s="4">
        <v>0.1193</v>
      </c>
      <c r="JB41" s="4">
        <v>0.75439999999999996</v>
      </c>
      <c r="JC41" s="4">
        <v>7.0499999999999993E-2</v>
      </c>
      <c r="JD41" s="4">
        <v>0.76290000000000002</v>
      </c>
      <c r="JE41" s="4">
        <v>0.90269999999999995</v>
      </c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0.60371071428571421</v>
      </c>
      <c r="JO41" s="4">
        <f t="shared" si="9"/>
        <v>0.62317500000000003</v>
      </c>
      <c r="JP41" s="4">
        <f t="shared" si="10"/>
        <v>0.14188571428571431</v>
      </c>
      <c r="JQ41" s="4">
        <f t="shared" si="11"/>
        <v>7.8564285714285712E-2</v>
      </c>
      <c r="JR41" s="4">
        <f t="shared" si="12"/>
        <v>0.70819285714285718</v>
      </c>
      <c r="JS41" s="4">
        <f t="shared" si="13"/>
        <v>8.0917857142857152E-2</v>
      </c>
      <c r="JT41" s="4">
        <f t="shared" si="14"/>
        <v>0.78934999999999989</v>
      </c>
      <c r="JU41" s="4">
        <f t="shared" si="15"/>
        <v>1.1207321428571431</v>
      </c>
      <c r="JV41" s="1" t="e" cm="1">
        <f t="array" aca="1" ref="JV41" ca="1">CONCATENATE(INDIRECT(ADDRESS(1,MATCH(_xlfn.MINIFS(B41:JM41,metrics.rec,"MAE"),B41:JM41,0)+1)), ", ", INDIRECT(ADDRESS(2,MATCH(_xlfn.MINIFS(B41:JM41,metrics.rec,"MAE"),B41:JM41,0)+1)))</f>
        <v>#NAME?</v>
      </c>
      <c r="JW41" s="1" t="e" cm="1">
        <f t="array" aca="1" ref="JW41" ca="1">CONCATENATE(INDIRECT(ADDRESS(1,MATCH(_xlfn.MINIFS(B41:JM41,metrics.rec,"MSE"),B41:JM41,0)+1)), ", ", INDIRECT(ADDRESS(2,MATCH(_xlfn.MINIFS(B41:JM41,metrics.rec,"MSE"),B41:JM41,0)+1)))</f>
        <v>#NAME?</v>
      </c>
      <c r="JX41" s="1" t="e" cm="1">
        <f t="array" aca="1" ref="JX41" ca="1">CONCATENATE(INDIRECT(ADDRESS(1,MATCH(_xlfn.MAXIFS(B41:JM41,metrics.rec,"R"),B41:JM41,0)+1)), ", ", INDIRECT(ADDRESS(2,MATCH(_xlfn.MAXIFS(B41:JM41,metrics.rec,"R"),B41:JM41,0)+1)))</f>
        <v>#NAME?</v>
      </c>
      <c r="JY41" s="1" t="e" cm="1">
        <f t="array" aca="1" ref="JY41" ca="1">CONCATENATE(INDIRECT(ADDRESS(1,MATCH(_xlfn.MAXIFS(B41:JM41,metrics.rec,"Precision"),B41:JM41,0)+1)), ", ", INDIRECT(ADDRESS(2,MATCH(_xlfn.MAXIFS(B41:JM41,metrics.rec,"Precision"),B41:JM41,0)+1)))</f>
        <v>#NAME?</v>
      </c>
      <c r="JZ41" s="1" t="e" cm="1">
        <f t="array" aca="1" ref="JZ41" ca="1">CONCATENATE(INDIRECT(ADDRESS(1,MATCH(_xlfn.MAXIFS(B41:JM41,metrics.rec,"Recall"),B41:JM41,0)+1)), ", ", INDIRECT(ADDRESS(2,MATCH(_xlfn.MAXIFS(B41:JM41,metrics.rec,"Recall"),B41:JM41,0)+1)))</f>
        <v>#NAME?</v>
      </c>
      <c r="KA41" s="1" t="e" cm="1">
        <f t="array" aca="1" ref="KA41" ca="1">CONCATENATE(INDIRECT(ADDRESS(1,MATCH(_xlfn.MAXIFS(B41:JM41,metrics.rec,"Coverage"),B41:JM41,0)+1)), ", ", INDIRECT(ADDRESS(2,MATCH(_xlfn.MAXIFS(B41:JM41,metrics.rec,"Coverage"),B41:JM41,0)+1)))</f>
        <v>#NAME?</v>
      </c>
      <c r="KB41" s="1" t="e" cm="1">
        <f t="array" aca="1" ref="KB41" ca="1">CONCATENATE(INDIRECT(ADDRESS(1,MATCH(_xlfn.MAXIFS(B41:JM41,metrics.rec,"Recatio"),B41:JM41,0)+1)), ", ", INDIRECT(ADDRESS(2,MATCH(_xlfn.MAXIFS(B41:JM41,metrics.rec,"Recatio"),B41:JM41,0)+1)))</f>
        <v>#NAME?</v>
      </c>
      <c r="KC41" s="1" t="e" cm="1">
        <f t="array" aca="1" ref="KC41" ca="1">CONCATENATE(INDIRECT(ADDRESS(1,MATCH(_xlfn.MINIFS(B41:JM41,metrics.rec,"Time"),B41:JM41,0)+1)), ", ", INDIRECT(ADDRESS(2,MATCH(_xlfn.MINIFS(B41:JM41,metrics.rec,"Time"),B41:JM41,0)+1)))</f>
        <v>#NAME?</v>
      </c>
    </row>
    <row r="42" spans="1:289" x14ac:dyDescent="0.3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>
        <v>0.58199999999999996</v>
      </c>
      <c r="CE42" s="4">
        <v>0.58389999999999997</v>
      </c>
      <c r="CF42" s="4">
        <v>0.2019</v>
      </c>
      <c r="CG42" s="4">
        <v>3.0599999999999999E-2</v>
      </c>
      <c r="CH42" s="4">
        <v>0.86680000000000001</v>
      </c>
      <c r="CI42" s="4">
        <v>0.1022</v>
      </c>
      <c r="CJ42" s="4">
        <v>0.97250000000000003</v>
      </c>
      <c r="CK42" s="4">
        <v>1.0609999999999999</v>
      </c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>
        <v>0.56659999999999999</v>
      </c>
      <c r="DK42" s="4">
        <v>0.55430000000000001</v>
      </c>
      <c r="DL42" s="4">
        <v>0.1923</v>
      </c>
      <c r="DM42" s="4">
        <v>1.1900000000000001E-2</v>
      </c>
      <c r="DN42" s="4">
        <v>0.88060000000000005</v>
      </c>
      <c r="DO42" s="4">
        <v>0.1056</v>
      </c>
      <c r="DP42" s="4">
        <v>0.99170000000000003</v>
      </c>
      <c r="DQ42" s="4">
        <v>3.1414</v>
      </c>
      <c r="DR42" s="5">
        <v>0.58389999999999997</v>
      </c>
      <c r="DS42" s="5">
        <v>0.59079999999999999</v>
      </c>
      <c r="DT42" s="5">
        <v>0.2102</v>
      </c>
      <c r="DU42" s="5">
        <v>2.9899999999999999E-2</v>
      </c>
      <c r="DV42" s="5">
        <v>0.86599999999999999</v>
      </c>
      <c r="DW42" s="5">
        <v>0.1043</v>
      </c>
      <c r="DX42" s="5">
        <v>0.97099999999999997</v>
      </c>
      <c r="DY42" s="5">
        <v>1.7463</v>
      </c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>
        <v>0.6018</v>
      </c>
      <c r="EI42" s="5">
        <v>0.61960000000000004</v>
      </c>
      <c r="EJ42" s="5">
        <v>0.15770000000000001</v>
      </c>
      <c r="EK42" s="5">
        <v>0.10249999999999999</v>
      </c>
      <c r="EL42" s="5">
        <v>0.80640000000000001</v>
      </c>
      <c r="EM42" s="5">
        <v>9.1899999999999996E-2</v>
      </c>
      <c r="EN42" s="5">
        <v>0.88490000000000002</v>
      </c>
      <c r="EO42" s="5">
        <v>0.74739999999999995</v>
      </c>
      <c r="EP42" s="4">
        <v>0.64959999999999996</v>
      </c>
      <c r="EQ42" s="4">
        <v>0.71989999999999998</v>
      </c>
      <c r="ER42" s="4">
        <v>7.0499999999999993E-2</v>
      </c>
      <c r="ES42" s="4">
        <v>0.24529999999999999</v>
      </c>
      <c r="ET42" s="4">
        <v>0.72499999999999998</v>
      </c>
      <c r="EU42" s="4">
        <v>8.1199999999999994E-2</v>
      </c>
      <c r="EV42" s="4">
        <v>0.68669999999999998</v>
      </c>
      <c r="EW42" s="4">
        <v>0.19439999999999999</v>
      </c>
      <c r="EX42" s="5">
        <v>0.57069999999999999</v>
      </c>
      <c r="EY42" s="5">
        <v>0.56089999999999995</v>
      </c>
      <c r="EZ42" s="5">
        <v>0.184</v>
      </c>
      <c r="FA42" s="5">
        <v>1.17E-2</v>
      </c>
      <c r="FB42" s="5">
        <v>0.87660000000000005</v>
      </c>
      <c r="FC42" s="5">
        <v>0.1066</v>
      </c>
      <c r="FD42" s="5">
        <v>0.99009999999999998</v>
      </c>
      <c r="FE42" s="5">
        <v>2.7000999999999999</v>
      </c>
      <c r="FF42" s="4">
        <v>0.58479999999999999</v>
      </c>
      <c r="FG42" s="4">
        <v>0.58979999999999999</v>
      </c>
      <c r="FH42" s="4">
        <v>0.20660000000000001</v>
      </c>
      <c r="FI42" s="4">
        <v>2.9899999999999999E-2</v>
      </c>
      <c r="FJ42" s="4">
        <v>0.86529999999999996</v>
      </c>
      <c r="FK42" s="4">
        <v>0.10440000000000001</v>
      </c>
      <c r="FL42" s="4">
        <v>0.97070000000000001</v>
      </c>
      <c r="FM42" s="4">
        <v>1.2428999999999999</v>
      </c>
      <c r="FN42" s="5">
        <v>0.5907</v>
      </c>
      <c r="FO42" s="5">
        <v>0.5998</v>
      </c>
      <c r="FP42" s="5">
        <v>0.1943</v>
      </c>
      <c r="FQ42" s="5">
        <v>5.5800000000000002E-2</v>
      </c>
      <c r="FR42" s="5">
        <v>0.84389999999999998</v>
      </c>
      <c r="FS42" s="5">
        <v>9.9699999999999997E-2</v>
      </c>
      <c r="FT42" s="5">
        <v>0.94220000000000004</v>
      </c>
      <c r="FU42" s="5">
        <v>1.2643</v>
      </c>
      <c r="FV42" s="4">
        <v>0.60219999999999996</v>
      </c>
      <c r="FW42" s="4">
        <v>0.62139999999999995</v>
      </c>
      <c r="FX42" s="4">
        <v>0.15559999999999999</v>
      </c>
      <c r="FY42" s="4">
        <v>0.1045</v>
      </c>
      <c r="FZ42" s="4">
        <v>0.80840000000000001</v>
      </c>
      <c r="GA42" s="4">
        <v>9.01E-2</v>
      </c>
      <c r="GB42" s="4">
        <v>0.88460000000000005</v>
      </c>
      <c r="GC42" s="4">
        <v>0.56850000000000001</v>
      </c>
      <c r="GD42" s="5">
        <v>0.64700000000000002</v>
      </c>
      <c r="GE42" s="5">
        <v>0.71540000000000004</v>
      </c>
      <c r="GF42" s="5">
        <v>6.9199999999999998E-2</v>
      </c>
      <c r="GG42" s="5">
        <v>0.24529999999999999</v>
      </c>
      <c r="GH42" s="5">
        <v>0.72430000000000005</v>
      </c>
      <c r="GI42" s="5">
        <v>8.1799999999999998E-2</v>
      </c>
      <c r="GJ42" s="5">
        <v>0.68679999999999997</v>
      </c>
      <c r="GK42" s="5">
        <v>0.1913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>
        <v>0.6018</v>
      </c>
      <c r="HK42" s="5">
        <v>0.61960000000000004</v>
      </c>
      <c r="HL42" s="5">
        <v>0.16039999999999999</v>
      </c>
      <c r="HM42" s="5">
        <v>0.1021</v>
      </c>
      <c r="HN42" s="5">
        <v>0.80789999999999995</v>
      </c>
      <c r="HO42" s="5">
        <v>9.2299999999999993E-2</v>
      </c>
      <c r="HP42" s="5">
        <v>0.88429999999999997</v>
      </c>
      <c r="HQ42" s="5">
        <v>0.52139999999999997</v>
      </c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>
        <v>0.58960000000000001</v>
      </c>
      <c r="IQ42" s="5">
        <v>0.59799999999999998</v>
      </c>
      <c r="IR42" s="5">
        <v>0.1943</v>
      </c>
      <c r="IS42" s="5">
        <v>5.6399999999999999E-2</v>
      </c>
      <c r="IT42" s="5">
        <v>0.84409999999999996</v>
      </c>
      <c r="IU42" s="5">
        <v>9.8299999999999998E-2</v>
      </c>
      <c r="IV42" s="5">
        <v>0.94240000000000002</v>
      </c>
      <c r="IW42" s="5">
        <v>0.77800000000000002</v>
      </c>
      <c r="IX42" s="4">
        <v>0.6018</v>
      </c>
      <c r="IY42" s="4">
        <v>0.61929999999999996</v>
      </c>
      <c r="IZ42" s="4">
        <v>0.15679999999999999</v>
      </c>
      <c r="JA42" s="4">
        <v>0.1024</v>
      </c>
      <c r="JB42" s="4">
        <v>0.80830000000000002</v>
      </c>
      <c r="JC42" s="4">
        <v>9.1899999999999996E-2</v>
      </c>
      <c r="JD42" s="4">
        <v>0.88529999999999998</v>
      </c>
      <c r="JE42" s="4">
        <v>0.78720000000000001</v>
      </c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0.59771071428571432</v>
      </c>
      <c r="JO42" s="4">
        <f t="shared" si="9"/>
        <v>0.61426071428571427</v>
      </c>
      <c r="JP42" s="4">
        <f t="shared" si="10"/>
        <v>0.16918928571428574</v>
      </c>
      <c r="JQ42" s="4">
        <f t="shared" si="11"/>
        <v>8.5464285714285729E-2</v>
      </c>
      <c r="JR42" s="4">
        <f t="shared" si="12"/>
        <v>0.82633571428571428</v>
      </c>
      <c r="JS42" s="4">
        <f t="shared" si="13"/>
        <v>9.6089285714285683E-2</v>
      </c>
      <c r="JT42" s="4">
        <f t="shared" si="14"/>
        <v>0.90161785714285703</v>
      </c>
      <c r="JU42" s="4">
        <f t="shared" si="15"/>
        <v>1.144367857142857</v>
      </c>
      <c r="JV42" s="1" t="e" cm="1">
        <f t="array" aca="1" ref="JV42" ca="1">CONCATENATE(INDIRECT(ADDRESS(1,MATCH(_xlfn.MINIFS(B42:JM42,metrics.rec,"MAE"),B42:JM42,0)+1)), ", ", INDIRECT(ADDRESS(2,MATCH(_xlfn.MINIFS(B42:JM42,metrics.rec,"MAE"),B42:JM42,0)+1)))</f>
        <v>#NAME?</v>
      </c>
      <c r="JW42" s="1" t="e" cm="1">
        <f t="array" aca="1" ref="JW42" ca="1">CONCATENATE(INDIRECT(ADDRESS(1,MATCH(_xlfn.MINIFS(B42:JM42,metrics.rec,"MSE"),B42:JM42,0)+1)), ", ", INDIRECT(ADDRESS(2,MATCH(_xlfn.MINIFS(B42:JM42,metrics.rec,"MSE"),B42:JM42,0)+1)))</f>
        <v>#NAME?</v>
      </c>
      <c r="JX42" s="1" t="e" cm="1">
        <f t="array" aca="1" ref="JX42" ca="1">CONCATENATE(INDIRECT(ADDRESS(1,MATCH(_xlfn.MAXIFS(B42:JM42,metrics.rec,"R"),B42:JM42,0)+1)), ", ", INDIRECT(ADDRESS(2,MATCH(_xlfn.MAXIFS(B42:JM42,metrics.rec,"R"),B42:JM42,0)+1)))</f>
        <v>#NAME?</v>
      </c>
      <c r="JY42" s="1" t="e" cm="1">
        <f t="array" aca="1" ref="JY42" ca="1">CONCATENATE(INDIRECT(ADDRESS(1,MATCH(_xlfn.MAXIFS(B42:JM42,metrics.rec,"Precision"),B42:JM42,0)+1)), ", ", INDIRECT(ADDRESS(2,MATCH(_xlfn.MAXIFS(B42:JM42,metrics.rec,"Precision"),B42:JM42,0)+1)))</f>
        <v>#NAME?</v>
      </c>
      <c r="JZ42" s="1" t="e" cm="1">
        <f t="array" aca="1" ref="JZ42" ca="1">CONCATENATE(INDIRECT(ADDRESS(1,MATCH(_xlfn.MAXIFS(B42:JM42,metrics.rec,"Recall"),B42:JM42,0)+1)), ", ", INDIRECT(ADDRESS(2,MATCH(_xlfn.MAXIFS(B42:JM42,metrics.rec,"Recall"),B42:JM42,0)+1)))</f>
        <v>#NAME?</v>
      </c>
      <c r="KA42" s="1" t="e" cm="1">
        <f t="array" aca="1" ref="KA42" ca="1">CONCATENATE(INDIRECT(ADDRESS(1,MATCH(_xlfn.MAXIFS(B42:JM42,metrics.rec,"Coverage"),B42:JM42,0)+1)), ", ", INDIRECT(ADDRESS(2,MATCH(_xlfn.MAXIFS(B42:JM42,metrics.rec,"Coverage"),B42:JM42,0)+1)))</f>
        <v>#NAME?</v>
      </c>
      <c r="KB42" s="1" t="e" cm="1">
        <f t="array" aca="1" ref="KB42" ca="1">CONCATENATE(INDIRECT(ADDRESS(1,MATCH(_xlfn.MAXIFS(B42:JM42,metrics.rec,"Recatio"),B42:JM42,0)+1)), ", ", INDIRECT(ADDRESS(2,MATCH(_xlfn.MAXIFS(B42:JM42,metrics.rec,"Recatio"),B42:JM42,0)+1)))</f>
        <v>#NAME?</v>
      </c>
      <c r="KC42" s="1" t="e" cm="1">
        <f t="array" aca="1" ref="KC42" ca="1">CONCATENATE(INDIRECT(ADDRESS(1,MATCH(_xlfn.MINIFS(B42:JM42,metrics.rec,"Time"),B42:JM42,0)+1)), ", ", INDIRECT(ADDRESS(2,MATCH(_xlfn.MINIFS(B42:JM42,metrics.rec,"Time"),B42:JM42,0)+1)))</f>
        <v>#NAME?</v>
      </c>
    </row>
    <row r="43" spans="1:289" x14ac:dyDescent="0.3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>
        <v>0.56840000000000002</v>
      </c>
      <c r="BW43" s="5">
        <v>0.56240000000000001</v>
      </c>
      <c r="BX43" s="5">
        <v>0.1981</v>
      </c>
      <c r="BY43" s="5">
        <v>1.23E-2</v>
      </c>
      <c r="BZ43" s="5">
        <v>0.88790000000000002</v>
      </c>
      <c r="CA43" s="5">
        <v>0.1028</v>
      </c>
      <c r="CB43" s="5">
        <v>0.99019999999999997</v>
      </c>
      <c r="CC43" s="5">
        <v>1.1858</v>
      </c>
      <c r="CD43" s="4">
        <v>0.58250000000000002</v>
      </c>
      <c r="CE43" s="4">
        <v>0.58789999999999998</v>
      </c>
      <c r="CF43" s="4">
        <v>0.19550000000000001</v>
      </c>
      <c r="CG43" s="4">
        <v>3.1699999999999999E-2</v>
      </c>
      <c r="CH43" s="4">
        <v>0.87209999999999999</v>
      </c>
      <c r="CI43" s="4">
        <v>9.9199999999999997E-2</v>
      </c>
      <c r="CJ43" s="4">
        <v>0.97250000000000003</v>
      </c>
      <c r="CK43" s="4">
        <v>1.0861000000000001</v>
      </c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>
        <v>0.56810000000000005</v>
      </c>
      <c r="DK43" s="4">
        <v>0.56130000000000002</v>
      </c>
      <c r="DL43" s="4">
        <v>0.19350000000000001</v>
      </c>
      <c r="DM43" s="4">
        <v>1.2500000000000001E-2</v>
      </c>
      <c r="DN43" s="4">
        <v>0.88690000000000002</v>
      </c>
      <c r="DO43" s="4">
        <v>0.1008</v>
      </c>
      <c r="DP43" s="4">
        <v>0.99170000000000003</v>
      </c>
      <c r="DQ43" s="4">
        <v>3.2</v>
      </c>
      <c r="DR43" s="5">
        <v>0.58509999999999995</v>
      </c>
      <c r="DS43" s="5">
        <v>0.59750000000000003</v>
      </c>
      <c r="DT43" s="5">
        <v>0.2019</v>
      </c>
      <c r="DU43" s="5">
        <v>3.1099999999999999E-2</v>
      </c>
      <c r="DV43" s="5">
        <v>0.87129999999999996</v>
      </c>
      <c r="DW43" s="5">
        <v>0.1009</v>
      </c>
      <c r="DX43" s="5">
        <v>0.97099999999999997</v>
      </c>
      <c r="DY43" s="5">
        <v>1.5929</v>
      </c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>
        <v>0.59989999999999999</v>
      </c>
      <c r="EI43" s="5">
        <v>0.61919999999999997</v>
      </c>
      <c r="EJ43" s="5">
        <v>0.16089999999999999</v>
      </c>
      <c r="EK43" s="5">
        <v>0.10199999999999999</v>
      </c>
      <c r="EL43" s="5">
        <v>0.81059999999999999</v>
      </c>
      <c r="EM43" s="5">
        <v>9.2899999999999996E-2</v>
      </c>
      <c r="EN43" s="5">
        <v>0.88449999999999995</v>
      </c>
      <c r="EO43" s="5">
        <v>0.76090000000000002</v>
      </c>
      <c r="EP43" s="4">
        <v>0.64329999999999998</v>
      </c>
      <c r="EQ43" s="4">
        <v>0.71</v>
      </c>
      <c r="ER43" s="4">
        <v>8.0699999999999994E-2</v>
      </c>
      <c r="ES43" s="4">
        <v>0.2447</v>
      </c>
      <c r="ET43" s="4">
        <v>0.72489999999999999</v>
      </c>
      <c r="EU43" s="4">
        <v>8.1299999999999997E-2</v>
      </c>
      <c r="EV43" s="4">
        <v>0.68420000000000003</v>
      </c>
      <c r="EW43" s="4">
        <v>0.1988</v>
      </c>
      <c r="EX43" s="5">
        <v>0.57250000000000001</v>
      </c>
      <c r="EY43" s="5">
        <v>0.56950000000000001</v>
      </c>
      <c r="EZ43" s="5">
        <v>0.18179999999999999</v>
      </c>
      <c r="FA43" s="5">
        <v>1.2200000000000001E-2</v>
      </c>
      <c r="FB43" s="5">
        <v>0.88229999999999997</v>
      </c>
      <c r="FC43" s="5">
        <v>0.1031</v>
      </c>
      <c r="FD43" s="5">
        <v>0.99009999999999998</v>
      </c>
      <c r="FE43" s="5">
        <v>1.5772999999999999</v>
      </c>
      <c r="FF43" s="4">
        <v>0.58589999999999998</v>
      </c>
      <c r="FG43" s="4">
        <v>0.59450000000000003</v>
      </c>
      <c r="FH43" s="4">
        <v>0.19989999999999999</v>
      </c>
      <c r="FI43" s="4">
        <v>3.1199999999999999E-2</v>
      </c>
      <c r="FJ43" s="4">
        <v>0.87170000000000003</v>
      </c>
      <c r="FK43" s="4">
        <v>0.10050000000000001</v>
      </c>
      <c r="FL43" s="4">
        <v>0.97070000000000001</v>
      </c>
      <c r="FM43" s="4">
        <v>1.204</v>
      </c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>
        <v>0.60029999999999994</v>
      </c>
      <c r="FW43" s="4">
        <v>0.62160000000000004</v>
      </c>
      <c r="FX43" s="4">
        <v>0.15620000000000001</v>
      </c>
      <c r="FY43" s="4">
        <v>0.10349999999999999</v>
      </c>
      <c r="FZ43" s="4">
        <v>0.81110000000000004</v>
      </c>
      <c r="GA43" s="4">
        <v>9.1399999999999995E-2</v>
      </c>
      <c r="GB43" s="4">
        <v>0.88439999999999996</v>
      </c>
      <c r="GC43" s="4">
        <v>0.5675</v>
      </c>
      <c r="GD43" s="5">
        <v>0.64129999999999998</v>
      </c>
      <c r="GE43" s="5">
        <v>0.70699999999999996</v>
      </c>
      <c r="GF43" s="5">
        <v>7.4800000000000005E-2</v>
      </c>
      <c r="GG43" s="5">
        <v>0.24440000000000001</v>
      </c>
      <c r="GH43" s="5">
        <v>0.7228</v>
      </c>
      <c r="GI43" s="5">
        <v>8.1799999999999998E-2</v>
      </c>
      <c r="GJ43" s="5">
        <v>0.68400000000000005</v>
      </c>
      <c r="GK43" s="5">
        <v>0.19089999999999999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>
        <v>0.60050000000000003</v>
      </c>
      <c r="HK43" s="5">
        <v>0.621</v>
      </c>
      <c r="HL43" s="5">
        <v>0.1603</v>
      </c>
      <c r="HM43" s="5">
        <v>0.1018</v>
      </c>
      <c r="HN43" s="5">
        <v>0.81110000000000004</v>
      </c>
      <c r="HO43" s="5">
        <v>9.2899999999999996E-2</v>
      </c>
      <c r="HP43" s="5">
        <v>0.8841</v>
      </c>
      <c r="HQ43" s="5">
        <v>0.4768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>
        <v>0.60040000000000004</v>
      </c>
      <c r="IY43" s="4">
        <v>0.62019999999999997</v>
      </c>
      <c r="IZ43" s="4">
        <v>0.16009999999999999</v>
      </c>
      <c r="JA43" s="4">
        <v>0.1021</v>
      </c>
      <c r="JB43" s="4">
        <v>0.81100000000000005</v>
      </c>
      <c r="JC43" s="4">
        <v>9.2499999999999999E-2</v>
      </c>
      <c r="JD43" s="4">
        <v>0.88519999999999999</v>
      </c>
      <c r="JE43" s="4">
        <v>0.64980000000000004</v>
      </c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0.59698214285714279</v>
      </c>
      <c r="JO43" s="4">
        <f t="shared" si="9"/>
        <v>0.6162642857142856</v>
      </c>
      <c r="JP43" s="4">
        <f t="shared" si="10"/>
        <v>0.16724642857142857</v>
      </c>
      <c r="JQ43" s="4">
        <f t="shared" si="11"/>
        <v>8.5239285714285712E-2</v>
      </c>
      <c r="JR43" s="4">
        <f t="shared" si="12"/>
        <v>0.82276071428571407</v>
      </c>
      <c r="JS43" s="4">
        <f t="shared" si="13"/>
        <v>9.481481481481481E-2</v>
      </c>
      <c r="JT43" s="4">
        <f t="shared" si="14"/>
        <v>0.90154642857142864</v>
      </c>
      <c r="JU43" s="4">
        <f t="shared" si="15"/>
        <v>1.0020892857142856</v>
      </c>
      <c r="JV43" s="1" t="e" cm="1">
        <f t="array" aca="1" ref="JV43" ca="1">CONCATENATE(INDIRECT(ADDRESS(1,MATCH(_xlfn.MINIFS(B43:JM43,metrics.rec,"MAE"),B43:JM43,0)+1)), ", ", INDIRECT(ADDRESS(2,MATCH(_xlfn.MINIFS(B43:JM43,metrics.rec,"MAE"),B43:JM43,0)+1)))</f>
        <v>#NAME?</v>
      </c>
      <c r="JW43" s="1" t="e" cm="1">
        <f t="array" aca="1" ref="JW43" ca="1">CONCATENATE(INDIRECT(ADDRESS(1,MATCH(_xlfn.MINIFS(B43:JM43,metrics.rec,"MSE"),B43:JM43,0)+1)), ", ", INDIRECT(ADDRESS(2,MATCH(_xlfn.MINIFS(B43:JM43,metrics.rec,"MSE"),B43:JM43,0)+1)))</f>
        <v>#NAME?</v>
      </c>
      <c r="JX43" s="1" t="e" cm="1">
        <f t="array" aca="1" ref="JX43" ca="1">CONCATENATE(INDIRECT(ADDRESS(1,MATCH(_xlfn.MAXIFS(B43:JM43,metrics.rec,"R"),B43:JM43,0)+1)), ", ", INDIRECT(ADDRESS(2,MATCH(_xlfn.MAXIFS(B43:JM43,metrics.rec,"R"),B43:JM43,0)+1)))</f>
        <v>#NAME?</v>
      </c>
      <c r="JY43" s="1" t="e" cm="1">
        <f t="array" aca="1" ref="JY43" ca="1">CONCATENATE(INDIRECT(ADDRESS(1,MATCH(_xlfn.MAXIFS(B43:JM43,metrics.rec,"Precision"),B43:JM43,0)+1)), ", ", INDIRECT(ADDRESS(2,MATCH(_xlfn.MAXIFS(B43:JM43,metrics.rec,"Precision"),B43:JM43,0)+1)))</f>
        <v>#NAME?</v>
      </c>
      <c r="JZ43" s="1" t="e" cm="1">
        <f t="array" aca="1" ref="JZ43" ca="1">CONCATENATE(INDIRECT(ADDRESS(1,MATCH(_xlfn.MAXIFS(B43:JM43,metrics.rec,"Recall"),B43:JM43,0)+1)), ", ", INDIRECT(ADDRESS(2,MATCH(_xlfn.MAXIFS(B43:JM43,metrics.rec,"Recall"),B43:JM43,0)+1)))</f>
        <v>#NAME?</v>
      </c>
      <c r="KA43" s="1" t="e" cm="1">
        <f t="array" aca="1" ref="KA43" ca="1">CONCATENATE(INDIRECT(ADDRESS(1,MATCH(_xlfn.MAXIFS(B43:JM43,metrics.rec,"Coverage"),B43:JM43,0)+1)), ", ", INDIRECT(ADDRESS(2,MATCH(_xlfn.MAXIFS(B43:JM43,metrics.rec,"Coverage"),B43:JM43,0)+1)))</f>
        <v>#NAME?</v>
      </c>
      <c r="KB43" s="1" t="e" cm="1">
        <f t="array" aca="1" ref="KB43" ca="1">CONCATENATE(INDIRECT(ADDRESS(1,MATCH(_xlfn.MAXIFS(B43:JM43,metrics.rec,"Recatio"),B43:JM43,0)+1)), ", ", INDIRECT(ADDRESS(2,MATCH(_xlfn.MAXIFS(B43:JM43,metrics.rec,"Recatio"),B43:JM43,0)+1)))</f>
        <v>#NAME?</v>
      </c>
      <c r="KC43" s="1" t="e" cm="1">
        <f t="array" aca="1" ref="KC43" ca="1">CONCATENATE(INDIRECT(ADDRESS(1,MATCH(_xlfn.MINIFS(B43:JM43,metrics.rec,"Time"),B43:JM43,0)+1)), ", ", INDIRECT(ADDRESS(2,MATCH(_xlfn.MINIFS(B43:JM43,metrics.rec,"Time"),B43:JM43,0)+1)))</f>
        <v>#NAME?</v>
      </c>
    </row>
    <row r="44" spans="1:289" x14ac:dyDescent="0.3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>
        <v>0.59719999999999995</v>
      </c>
      <c r="BW44" s="5">
        <v>0.60660000000000003</v>
      </c>
      <c r="BX44" s="5">
        <v>0.1197</v>
      </c>
      <c r="BY44" s="5">
        <v>1.8E-3</v>
      </c>
      <c r="BZ44" s="5">
        <v>0.89939999999999998</v>
      </c>
      <c r="CA44" s="5">
        <v>0.6946</v>
      </c>
      <c r="CB44" s="5">
        <v>0.99029999999999996</v>
      </c>
      <c r="CC44" s="5">
        <v>1.4204000000000001</v>
      </c>
      <c r="CD44" s="4">
        <v>0.61260000000000003</v>
      </c>
      <c r="CE44" s="4">
        <v>0.63300000000000001</v>
      </c>
      <c r="CF44" s="4">
        <v>0.1263</v>
      </c>
      <c r="CG44" s="4">
        <v>4.7999999999999996E-3</v>
      </c>
      <c r="CH44" s="4">
        <v>0.88829999999999998</v>
      </c>
      <c r="CI44" s="4">
        <v>0.66390000000000005</v>
      </c>
      <c r="CJ44" s="4">
        <v>0.97250000000000003</v>
      </c>
      <c r="CK44" s="4">
        <v>1.2563</v>
      </c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>
        <v>0.59630000000000005</v>
      </c>
      <c r="DK44" s="4">
        <v>0.60229999999999995</v>
      </c>
      <c r="DL44" s="4">
        <v>0.10340000000000001</v>
      </c>
      <c r="DM44" s="4">
        <v>1.8E-3</v>
      </c>
      <c r="DN44" s="4">
        <v>0.90159999999999996</v>
      </c>
      <c r="DO44" s="4">
        <v>0.69399999999999995</v>
      </c>
      <c r="DP44" s="4">
        <v>0.99150000000000005</v>
      </c>
      <c r="DQ44" s="4">
        <v>3.9531999999999998</v>
      </c>
      <c r="DR44" s="5">
        <v>0.61309999999999998</v>
      </c>
      <c r="DS44" s="5">
        <v>0.63900000000000001</v>
      </c>
      <c r="DT44" s="5">
        <v>0.1263</v>
      </c>
      <c r="DU44" s="5">
        <v>4.8999999999999998E-3</v>
      </c>
      <c r="DV44" s="5">
        <v>0.88729999999999998</v>
      </c>
      <c r="DW44" s="5">
        <v>0.65610000000000002</v>
      </c>
      <c r="DX44" s="5">
        <v>0.97209999999999996</v>
      </c>
      <c r="DY44" s="5">
        <v>1.8708</v>
      </c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>
        <v>0.6381</v>
      </c>
      <c r="EI44" s="5">
        <v>0.68889999999999996</v>
      </c>
      <c r="EJ44" s="5">
        <v>9.06E-2</v>
      </c>
      <c r="EK44" s="5">
        <v>1.7299999999999999E-2</v>
      </c>
      <c r="EL44" s="5">
        <v>0.82789999999999997</v>
      </c>
      <c r="EM44" s="5">
        <v>0.55830000000000002</v>
      </c>
      <c r="EN44" s="5">
        <v>0.88959999999999995</v>
      </c>
      <c r="EO44" s="5">
        <v>0.9597</v>
      </c>
      <c r="EP44" s="4">
        <v>0.66900000000000004</v>
      </c>
      <c r="EQ44" s="4">
        <v>0.76290000000000002</v>
      </c>
      <c r="ER44" s="4">
        <v>5.8599999999999999E-2</v>
      </c>
      <c r="ES44" s="4">
        <v>5.16E-2</v>
      </c>
      <c r="ET44" s="4">
        <v>0.71870000000000001</v>
      </c>
      <c r="EU44" s="4">
        <v>0.38800000000000001</v>
      </c>
      <c r="EV44" s="4">
        <v>0.70409999999999995</v>
      </c>
      <c r="EW44" s="4">
        <v>0.31759999999999999</v>
      </c>
      <c r="EX44" s="5">
        <v>0.60209999999999997</v>
      </c>
      <c r="EY44" s="5">
        <v>0.6119</v>
      </c>
      <c r="EZ44" s="5">
        <v>0.1103</v>
      </c>
      <c r="FA44" s="5">
        <v>1.8E-3</v>
      </c>
      <c r="FB44" s="5">
        <v>0.89739999999999998</v>
      </c>
      <c r="FC44" s="5">
        <v>0.69440000000000002</v>
      </c>
      <c r="FD44" s="5">
        <v>0.99009999999999998</v>
      </c>
      <c r="FE44" s="5">
        <v>1.9387000000000001</v>
      </c>
      <c r="FF44" s="4">
        <v>0.6169</v>
      </c>
      <c r="FG44" s="4">
        <v>0.64200000000000002</v>
      </c>
      <c r="FH44" s="4">
        <v>0.1159</v>
      </c>
      <c r="FI44" s="4">
        <v>4.7999999999999996E-3</v>
      </c>
      <c r="FJ44" s="4">
        <v>0.88360000000000005</v>
      </c>
      <c r="FK44" s="4">
        <v>0.65880000000000005</v>
      </c>
      <c r="FL44" s="4">
        <v>0.97119999999999995</v>
      </c>
      <c r="FM44" s="4">
        <v>1.3829</v>
      </c>
      <c r="FN44" s="5">
        <v>0.62419999999999998</v>
      </c>
      <c r="FO44" s="5">
        <v>0.6593</v>
      </c>
      <c r="FP44" s="5">
        <v>0.11459999999999999</v>
      </c>
      <c r="FQ44" s="5">
        <v>9.1000000000000004E-3</v>
      </c>
      <c r="FR44" s="5">
        <v>0.8629</v>
      </c>
      <c r="FS44" s="5">
        <v>0.62150000000000005</v>
      </c>
      <c r="FT44" s="5">
        <v>0.94399999999999995</v>
      </c>
      <c r="FU44" s="5">
        <v>1.5016</v>
      </c>
      <c r="FV44" s="4">
        <v>0.63619999999999999</v>
      </c>
      <c r="FW44" s="4">
        <v>0.68669999999999998</v>
      </c>
      <c r="FX44" s="4">
        <v>8.8900000000000007E-2</v>
      </c>
      <c r="FY44" s="4">
        <v>1.7399999999999999E-2</v>
      </c>
      <c r="FZ44" s="4">
        <v>0.83040000000000003</v>
      </c>
      <c r="GA44" s="4">
        <v>0.55730000000000002</v>
      </c>
      <c r="GB44" s="4">
        <v>0.88959999999999995</v>
      </c>
      <c r="GC44" s="4">
        <v>0.78680000000000005</v>
      </c>
      <c r="GD44" s="5">
        <v>0.66959999999999997</v>
      </c>
      <c r="GE44" s="5">
        <v>0.76680000000000004</v>
      </c>
      <c r="GF44" s="5">
        <v>6.2300000000000001E-2</v>
      </c>
      <c r="GG44" s="5">
        <v>5.2499999999999998E-2</v>
      </c>
      <c r="GH44" s="5">
        <v>0.71150000000000002</v>
      </c>
      <c r="GI44" s="5">
        <v>0.3821</v>
      </c>
      <c r="GJ44" s="5">
        <v>0.70520000000000005</v>
      </c>
      <c r="GK44" s="5">
        <v>0.32429999999999998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>
        <v>0.63690000000000002</v>
      </c>
      <c r="HK44" s="5">
        <v>0.68769999999999998</v>
      </c>
      <c r="HL44" s="5">
        <v>9.5299999999999996E-2</v>
      </c>
      <c r="HM44" s="5">
        <v>1.7299999999999999E-2</v>
      </c>
      <c r="HN44" s="5">
        <v>0.82899999999999996</v>
      </c>
      <c r="HO44" s="5">
        <v>0.55710000000000004</v>
      </c>
      <c r="HP44" s="5">
        <v>0.88939999999999997</v>
      </c>
      <c r="HQ44" s="5">
        <v>0.70589999999999997</v>
      </c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>
        <v>0.624</v>
      </c>
      <c r="IQ44" s="5">
        <v>0.65849999999999997</v>
      </c>
      <c r="IR44" s="5">
        <v>0.112</v>
      </c>
      <c r="IS44" s="5">
        <v>9.1000000000000004E-3</v>
      </c>
      <c r="IT44" s="5">
        <v>0.86470000000000002</v>
      </c>
      <c r="IU44" s="5">
        <v>0.62050000000000005</v>
      </c>
      <c r="IV44" s="5">
        <v>0.94430000000000003</v>
      </c>
      <c r="IW44" s="5">
        <v>0.95169999999999999</v>
      </c>
      <c r="IX44" s="4">
        <v>0.63680000000000003</v>
      </c>
      <c r="IY44" s="4">
        <v>0.68640000000000001</v>
      </c>
      <c r="IZ44" s="4">
        <v>9.6000000000000002E-2</v>
      </c>
      <c r="JA44" s="4">
        <v>1.7299999999999999E-2</v>
      </c>
      <c r="JB44" s="4">
        <v>0.82730000000000004</v>
      </c>
      <c r="JC44" s="4">
        <v>0.5554</v>
      </c>
      <c r="JD44" s="4">
        <v>0.89049999999999996</v>
      </c>
      <c r="JE44" s="4">
        <v>0.73640000000000005</v>
      </c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0.62941785714285714</v>
      </c>
      <c r="JO44" s="4">
        <f t="shared" si="9"/>
        <v>0.67237499999999994</v>
      </c>
      <c r="JP44" s="4">
        <f t="shared" si="10"/>
        <v>0.10106428571428572</v>
      </c>
      <c r="JQ44" s="4">
        <f t="shared" si="11"/>
        <v>1.579285714285714E-2</v>
      </c>
      <c r="JR44" s="4">
        <f t="shared" si="12"/>
        <v>0.84248214285714285</v>
      </c>
      <c r="JS44" s="4">
        <f t="shared" si="13"/>
        <v>0.5873571428571428</v>
      </c>
      <c r="JT44" s="4">
        <f t="shared" si="14"/>
        <v>0.90622499999999995</v>
      </c>
      <c r="JU44" s="4">
        <f t="shared" si="15"/>
        <v>1.2997142857142858</v>
      </c>
      <c r="JV44" s="1" t="e" cm="1">
        <f t="array" aca="1" ref="JV44" ca="1">CONCATENATE(INDIRECT(ADDRESS(1,MATCH(_xlfn.MINIFS(B44:JM44,metrics.rec,"MAE"),B44:JM44,0)+1)), ", ", INDIRECT(ADDRESS(2,MATCH(_xlfn.MINIFS(B44:JM44,metrics.rec,"MAE"),B44:JM44,0)+1)))</f>
        <v>#NAME?</v>
      </c>
      <c r="JW44" s="1" t="e" cm="1">
        <f t="array" aca="1" ref="JW44" ca="1">CONCATENATE(INDIRECT(ADDRESS(1,MATCH(_xlfn.MINIFS(B44:JM44,metrics.rec,"MSE"),B44:JM44,0)+1)), ", ", INDIRECT(ADDRESS(2,MATCH(_xlfn.MINIFS(B44:JM44,metrics.rec,"MSE"),B44:JM44,0)+1)))</f>
        <v>#NAME?</v>
      </c>
      <c r="JX44" s="1" t="e" cm="1">
        <f t="array" aca="1" ref="JX44" ca="1">CONCATENATE(INDIRECT(ADDRESS(1,MATCH(_xlfn.MAXIFS(B44:JM44,metrics.rec,"R"),B44:JM44,0)+1)), ", ", INDIRECT(ADDRESS(2,MATCH(_xlfn.MAXIFS(B44:JM44,metrics.rec,"R"),B44:JM44,0)+1)))</f>
        <v>#NAME?</v>
      </c>
      <c r="JY44" s="1" t="e" cm="1">
        <f t="array" aca="1" ref="JY44" ca="1">CONCATENATE(INDIRECT(ADDRESS(1,MATCH(_xlfn.MAXIFS(B44:JM44,metrics.rec,"Precision"),B44:JM44,0)+1)), ", ", INDIRECT(ADDRESS(2,MATCH(_xlfn.MAXIFS(B44:JM44,metrics.rec,"Precision"),B44:JM44,0)+1)))</f>
        <v>#NAME?</v>
      </c>
      <c r="JZ44" s="1" t="e" cm="1">
        <f t="array" aca="1" ref="JZ44" ca="1">CONCATENATE(INDIRECT(ADDRESS(1,MATCH(_xlfn.MAXIFS(B44:JM44,metrics.rec,"Recall"),B44:JM44,0)+1)), ", ", INDIRECT(ADDRESS(2,MATCH(_xlfn.MAXIFS(B44:JM44,metrics.rec,"Recall"),B44:JM44,0)+1)))</f>
        <v>#NAME?</v>
      </c>
      <c r="KA44" s="1" t="e" cm="1">
        <f t="array" aca="1" ref="KA44" ca="1">CONCATENATE(INDIRECT(ADDRESS(1,MATCH(_xlfn.MAXIFS(B44:JM44,metrics.rec,"Coverage"),B44:JM44,0)+1)), ", ", INDIRECT(ADDRESS(2,MATCH(_xlfn.MAXIFS(B44:JM44,metrics.rec,"Coverage"),B44:JM44,0)+1)))</f>
        <v>#NAME?</v>
      </c>
      <c r="KB44" s="1" t="e" cm="1">
        <f t="array" aca="1" ref="KB44" ca="1">CONCATENATE(INDIRECT(ADDRESS(1,MATCH(_xlfn.MAXIFS(B44:JM44,metrics.rec,"Recatio"),B44:JM44,0)+1)), ", ", INDIRECT(ADDRESS(2,MATCH(_xlfn.MAXIFS(B44:JM44,metrics.rec,"Recatio"),B44:JM44,0)+1)))</f>
        <v>#NAME?</v>
      </c>
      <c r="KC44" s="1" t="e" cm="1">
        <f t="array" aca="1" ref="KC44" ca="1">CONCATENATE(INDIRECT(ADDRESS(1,MATCH(_xlfn.MINIFS(B44:JM44,metrics.rec,"Time"),B44:JM44,0)+1)), ", ", INDIRECT(ADDRESS(2,MATCH(_xlfn.MINIFS(B44:JM44,metrics.rec,"Time"),B44:JM44,0)+1)))</f>
        <v>#NAME?</v>
      </c>
    </row>
    <row r="45" spans="1:289" x14ac:dyDescent="0.3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>
        <v>0.61360000000000003</v>
      </c>
      <c r="BW45" s="5">
        <v>0.62690000000000001</v>
      </c>
      <c r="BX45" s="5">
        <v>-0.1137</v>
      </c>
      <c r="BY45" s="5">
        <v>4.4400000000000002E-2</v>
      </c>
      <c r="BZ45" s="5">
        <v>0.78149999999999997</v>
      </c>
      <c r="CA45" s="5">
        <v>2.5100000000000001E-2</v>
      </c>
      <c r="CB45" s="5">
        <v>0.98939999999999995</v>
      </c>
      <c r="CC45" s="5">
        <v>1.3051999999999999</v>
      </c>
      <c r="CD45" s="4">
        <v>0.62809999999999999</v>
      </c>
      <c r="CE45" s="4">
        <v>0.65620000000000001</v>
      </c>
      <c r="CF45" s="4">
        <v>-0.1236</v>
      </c>
      <c r="CG45" s="4">
        <v>0.1004</v>
      </c>
      <c r="CH45" s="4">
        <v>0.77329999999999999</v>
      </c>
      <c r="CI45" s="4">
        <v>2.7799999999999998E-2</v>
      </c>
      <c r="CJ45" s="4">
        <v>0.96879999999999999</v>
      </c>
      <c r="CK45" s="4">
        <v>1.1656</v>
      </c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>
        <v>0.61050000000000004</v>
      </c>
      <c r="DK45" s="4">
        <v>0.61770000000000003</v>
      </c>
      <c r="DL45" s="4">
        <v>-9.4799999999999995E-2</v>
      </c>
      <c r="DM45" s="4">
        <v>4.4600000000000001E-2</v>
      </c>
      <c r="DN45" s="4">
        <v>0.78039999999999998</v>
      </c>
      <c r="DO45" s="4">
        <v>2.4899999999999999E-2</v>
      </c>
      <c r="DP45" s="4">
        <v>0.9899</v>
      </c>
      <c r="DQ45" s="4">
        <v>3.2928999999999999</v>
      </c>
      <c r="DR45" s="5">
        <v>0.63370000000000004</v>
      </c>
      <c r="DS45" s="5">
        <v>0.67030000000000001</v>
      </c>
      <c r="DT45" s="5">
        <v>-0.1235</v>
      </c>
      <c r="DU45" s="5">
        <v>9.9599999999999994E-2</v>
      </c>
      <c r="DV45" s="5">
        <v>0.77439999999999998</v>
      </c>
      <c r="DW45" s="5">
        <v>2.8199999999999999E-2</v>
      </c>
      <c r="DX45" s="5">
        <v>0.97009999999999996</v>
      </c>
      <c r="DY45" s="5">
        <v>1.6942999999999999</v>
      </c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>
        <v>0.64980000000000004</v>
      </c>
      <c r="EI45" s="5">
        <v>0.70699999999999996</v>
      </c>
      <c r="EJ45" s="5">
        <v>-0.1011</v>
      </c>
      <c r="EK45" s="5">
        <v>0.1973</v>
      </c>
      <c r="EL45" s="5">
        <v>0.74590000000000001</v>
      </c>
      <c r="EM45" s="5">
        <v>4.4699999999999997E-2</v>
      </c>
      <c r="EN45" s="5">
        <v>0.8871</v>
      </c>
      <c r="EO45" s="5">
        <v>1.0183</v>
      </c>
      <c r="EP45" s="4">
        <v>0.67259999999999998</v>
      </c>
      <c r="EQ45" s="4">
        <v>0.77439999999999998</v>
      </c>
      <c r="ER45" s="4">
        <v>-6.6900000000000001E-2</v>
      </c>
      <c r="ES45" s="4">
        <v>0.27279999999999999</v>
      </c>
      <c r="ET45" s="4">
        <v>0.69399999999999995</v>
      </c>
      <c r="EU45" s="4">
        <v>7.1400000000000005E-2</v>
      </c>
      <c r="EV45" s="4">
        <v>0.70099999999999996</v>
      </c>
      <c r="EW45" s="4">
        <v>0.3</v>
      </c>
      <c r="EX45" s="5">
        <v>0.61539999999999995</v>
      </c>
      <c r="EY45" s="5">
        <v>0.62619999999999998</v>
      </c>
      <c r="EZ45" s="5">
        <v>-9.7500000000000003E-2</v>
      </c>
      <c r="FA45" s="5">
        <v>4.5100000000000001E-2</v>
      </c>
      <c r="FB45" s="5">
        <v>0.77780000000000005</v>
      </c>
      <c r="FC45" s="5">
        <v>2.4500000000000001E-2</v>
      </c>
      <c r="FD45" s="5">
        <v>0.9889</v>
      </c>
      <c r="FE45" s="5">
        <v>1.7554000000000001</v>
      </c>
      <c r="FF45" s="4">
        <v>0.63249999999999995</v>
      </c>
      <c r="FG45" s="4">
        <v>0.6653</v>
      </c>
      <c r="FH45" s="4">
        <v>-0.1201</v>
      </c>
      <c r="FI45" s="4">
        <v>9.8400000000000001E-2</v>
      </c>
      <c r="FJ45" s="4">
        <v>0.77429999999999999</v>
      </c>
      <c r="FK45" s="4">
        <v>2.8299999999999999E-2</v>
      </c>
      <c r="FL45" s="4">
        <v>0.96970000000000001</v>
      </c>
      <c r="FM45" s="4">
        <v>1.5989</v>
      </c>
      <c r="FN45" s="5">
        <v>0.64149999999999996</v>
      </c>
      <c r="FO45" s="5">
        <v>0.68689999999999996</v>
      </c>
      <c r="FP45" s="5">
        <v>-0.1174</v>
      </c>
      <c r="FQ45" s="5">
        <v>0.1522</v>
      </c>
      <c r="FR45" s="5">
        <v>0.76459999999999995</v>
      </c>
      <c r="FS45" s="5">
        <v>3.3300000000000003E-2</v>
      </c>
      <c r="FT45" s="5">
        <v>0.9415</v>
      </c>
      <c r="FU45" s="5">
        <v>1.3736999999999999</v>
      </c>
      <c r="FV45" s="4">
        <v>0.65010000000000001</v>
      </c>
      <c r="FW45" s="4">
        <v>0.70940000000000003</v>
      </c>
      <c r="FX45" s="4">
        <v>-0.1002</v>
      </c>
      <c r="FY45" s="4">
        <v>0.20660000000000001</v>
      </c>
      <c r="FZ45" s="4">
        <v>0.75039999999999996</v>
      </c>
      <c r="GA45" s="4">
        <v>4.2599999999999999E-2</v>
      </c>
      <c r="GB45" s="4">
        <v>0.88380000000000003</v>
      </c>
      <c r="GC45" s="4">
        <v>0.76749999999999996</v>
      </c>
      <c r="GD45" s="5">
        <v>0.66720000000000002</v>
      </c>
      <c r="GE45" s="5">
        <v>0.76180000000000003</v>
      </c>
      <c r="GF45" s="5">
        <v>-5.2999999999999999E-2</v>
      </c>
      <c r="GG45" s="5">
        <v>0.28599999999999998</v>
      </c>
      <c r="GH45" s="5">
        <v>0.69330000000000003</v>
      </c>
      <c r="GI45" s="5">
        <v>6.8500000000000005E-2</v>
      </c>
      <c r="GJ45" s="5">
        <v>0.70440000000000003</v>
      </c>
      <c r="GK45" s="5">
        <v>0.33040000000000003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>
        <v>0.65259999999999996</v>
      </c>
      <c r="HK45" s="5">
        <v>0.71319999999999995</v>
      </c>
      <c r="HL45" s="5">
        <v>-9.8000000000000004E-2</v>
      </c>
      <c r="HM45" s="5">
        <v>0.19919999999999999</v>
      </c>
      <c r="HN45" s="5">
        <v>0.747</v>
      </c>
      <c r="HO45" s="5">
        <v>4.4200000000000003E-2</v>
      </c>
      <c r="HP45" s="5">
        <v>0.88570000000000004</v>
      </c>
      <c r="HQ45" s="5">
        <v>0.66830000000000001</v>
      </c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>
        <v>0.63870000000000005</v>
      </c>
      <c r="IQ45" s="5">
        <v>0.68020000000000003</v>
      </c>
      <c r="IR45" s="5">
        <v>-0.1148</v>
      </c>
      <c r="IS45" s="5">
        <v>0.1507</v>
      </c>
      <c r="IT45" s="5">
        <v>0.76449999999999996</v>
      </c>
      <c r="IU45" s="5">
        <v>3.3700000000000001E-2</v>
      </c>
      <c r="IV45" s="5">
        <v>0.94069999999999998</v>
      </c>
      <c r="IW45" s="5">
        <v>0.94979999999999998</v>
      </c>
      <c r="IX45" s="4">
        <v>0.65269999999999995</v>
      </c>
      <c r="IY45" s="4">
        <v>0.71409999999999996</v>
      </c>
      <c r="IZ45" s="4">
        <v>-9.8799999999999999E-2</v>
      </c>
      <c r="JA45" s="4">
        <v>0.19789999999999999</v>
      </c>
      <c r="JB45" s="4">
        <v>0.74709999999999999</v>
      </c>
      <c r="JC45" s="4">
        <v>4.4400000000000002E-2</v>
      </c>
      <c r="JD45" s="4">
        <v>0.88649999999999995</v>
      </c>
      <c r="JE45" s="4">
        <v>0.69969999999999999</v>
      </c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0.64177499999999987</v>
      </c>
      <c r="JO45" s="4">
        <f t="shared" si="9"/>
        <v>0.69052142857142862</v>
      </c>
      <c r="JP45" s="4">
        <f t="shared" si="10"/>
        <v>-0.10362142857142856</v>
      </c>
      <c r="JQ45" s="4">
        <f t="shared" si="11"/>
        <v>0.15825357142857141</v>
      </c>
      <c r="JR45" s="4">
        <f t="shared" si="12"/>
        <v>0.75377142857142876</v>
      </c>
      <c r="JS45" s="4">
        <f t="shared" si="13"/>
        <v>3.9296428571428572E-2</v>
      </c>
      <c r="JT45" s="4">
        <f t="shared" si="14"/>
        <v>0.90329642857142889</v>
      </c>
      <c r="JU45" s="4">
        <f t="shared" si="15"/>
        <v>1.2002035714285715</v>
      </c>
      <c r="JV45" s="1" t="e" cm="1">
        <f t="array" aca="1" ref="JV45" ca="1">CONCATENATE(INDIRECT(ADDRESS(1,MATCH(_xlfn.MINIFS(B45:JM45,metrics.rec,"MAE"),B45:JM45,0)+1)), ", ", INDIRECT(ADDRESS(2,MATCH(_xlfn.MINIFS(B45:JM45,metrics.rec,"MAE"),B45:JM45,0)+1)))</f>
        <v>#NAME?</v>
      </c>
      <c r="JW45" s="1" t="e" cm="1">
        <f t="array" aca="1" ref="JW45" ca="1">CONCATENATE(INDIRECT(ADDRESS(1,MATCH(_xlfn.MINIFS(B45:JM45,metrics.rec,"MSE"),B45:JM45,0)+1)), ", ", INDIRECT(ADDRESS(2,MATCH(_xlfn.MINIFS(B45:JM45,metrics.rec,"MSE"),B45:JM45,0)+1)))</f>
        <v>#NAME?</v>
      </c>
      <c r="JX45" s="1" t="e" cm="1">
        <f t="array" aca="1" ref="JX45" ca="1">CONCATENATE(INDIRECT(ADDRESS(1,MATCH(_xlfn.MAXIFS(B45:JM45,metrics.rec,"R"),B45:JM45,0)+1)), ", ", INDIRECT(ADDRESS(2,MATCH(_xlfn.MAXIFS(B45:JM45,metrics.rec,"R"),B45:JM45,0)+1)))</f>
        <v>#NAME?</v>
      </c>
      <c r="JY45" s="1" t="e" cm="1">
        <f t="array" aca="1" ref="JY45" ca="1">CONCATENATE(INDIRECT(ADDRESS(1,MATCH(_xlfn.MAXIFS(B45:JM45,metrics.rec,"Precision"),B45:JM45,0)+1)), ", ", INDIRECT(ADDRESS(2,MATCH(_xlfn.MAXIFS(B45:JM45,metrics.rec,"Precision"),B45:JM45,0)+1)))</f>
        <v>#NAME?</v>
      </c>
      <c r="JZ45" s="1" t="e" cm="1">
        <f t="array" aca="1" ref="JZ45" ca="1">CONCATENATE(INDIRECT(ADDRESS(1,MATCH(_xlfn.MAXIFS(B45:JM45,metrics.rec,"Recall"),B45:JM45,0)+1)), ", ", INDIRECT(ADDRESS(2,MATCH(_xlfn.MAXIFS(B45:JM45,metrics.rec,"Recall"),B45:JM45,0)+1)))</f>
        <v>#NAME?</v>
      </c>
      <c r="KA45" s="1" t="e" cm="1">
        <f t="array" aca="1" ref="KA45" ca="1">CONCATENATE(INDIRECT(ADDRESS(1,MATCH(_xlfn.MAXIFS(B45:JM45,metrics.rec,"Coverage"),B45:JM45,0)+1)), ", ", INDIRECT(ADDRESS(2,MATCH(_xlfn.MAXIFS(B45:JM45,metrics.rec,"Coverage"),B45:JM45,0)+1)))</f>
        <v>#NAME?</v>
      </c>
      <c r="KB45" s="1" t="e" cm="1">
        <f t="array" aca="1" ref="KB45" ca="1">CONCATENATE(INDIRECT(ADDRESS(1,MATCH(_xlfn.MAXIFS(B45:JM45,metrics.rec,"Recatio"),B45:JM45,0)+1)), ", ", INDIRECT(ADDRESS(2,MATCH(_xlfn.MAXIFS(B45:JM45,metrics.rec,"Recatio"),B45:JM45,0)+1)))</f>
        <v>#NAME?</v>
      </c>
      <c r="KC45" s="1" t="e" cm="1">
        <f t="array" aca="1" ref="KC45" ca="1">CONCATENATE(INDIRECT(ADDRESS(1,MATCH(_xlfn.MINIFS(B45:JM45,metrics.rec,"Time"),B45:JM45,0)+1)), ", ", INDIRECT(ADDRESS(2,MATCH(_xlfn.MINIFS(B45:JM45,metrics.rec,"Time"),B45:JM45,0)+1)))</f>
        <v>#NAME?</v>
      </c>
    </row>
    <row r="46" spans="1:289" x14ac:dyDescent="0.3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>
        <v>0.61080000000000001</v>
      </c>
      <c r="BW46" s="5">
        <v>0.62050000000000005</v>
      </c>
      <c r="BX46" s="5">
        <v>8.4699999999999998E-2</v>
      </c>
      <c r="BY46" s="5">
        <v>5.0000000000000001E-3</v>
      </c>
      <c r="BZ46" s="5">
        <v>0.70399999999999996</v>
      </c>
      <c r="CA46" s="5">
        <v>0.19919999999999999</v>
      </c>
      <c r="CB46" s="5">
        <v>0.99019999999999997</v>
      </c>
      <c r="CC46" s="5">
        <v>1.2365999999999999</v>
      </c>
      <c r="CD46" s="4">
        <v>0.61639999999999995</v>
      </c>
      <c r="CE46" s="4">
        <v>0.63500000000000001</v>
      </c>
      <c r="CF46" s="4">
        <v>0.1225</v>
      </c>
      <c r="CG46" s="4">
        <v>1.37E-2</v>
      </c>
      <c r="CH46" s="4">
        <v>0.72919999999999996</v>
      </c>
      <c r="CI46" s="4">
        <v>0.1923</v>
      </c>
      <c r="CJ46" s="4">
        <v>0.97250000000000003</v>
      </c>
      <c r="CK46" s="4">
        <v>1.1046</v>
      </c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>
        <v>0.60719999999999996</v>
      </c>
      <c r="DK46" s="4">
        <v>0.61080000000000001</v>
      </c>
      <c r="DL46" s="4">
        <v>9.2899999999999996E-2</v>
      </c>
      <c r="DM46" s="4">
        <v>4.8999999999999998E-3</v>
      </c>
      <c r="DN46" s="4">
        <v>0.7006</v>
      </c>
      <c r="DO46" s="4">
        <v>0.20319999999999999</v>
      </c>
      <c r="DP46" s="4">
        <v>0.99170000000000003</v>
      </c>
      <c r="DQ46" s="4">
        <v>3.2</v>
      </c>
      <c r="DR46" s="5">
        <v>0.61870000000000003</v>
      </c>
      <c r="DS46" s="5">
        <v>0.64459999999999995</v>
      </c>
      <c r="DT46" s="5">
        <v>0.12189999999999999</v>
      </c>
      <c r="DU46" s="5">
        <v>1.3899999999999999E-2</v>
      </c>
      <c r="DV46" s="5">
        <v>0.72960000000000003</v>
      </c>
      <c r="DW46" s="5">
        <v>0.18870000000000001</v>
      </c>
      <c r="DX46" s="5">
        <v>0.97099999999999997</v>
      </c>
      <c r="DY46" s="5">
        <v>1.6203000000000001</v>
      </c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>
        <v>0.61319999999999997</v>
      </c>
      <c r="EI46" s="5">
        <v>0.63759999999999994</v>
      </c>
      <c r="EJ46" s="5">
        <v>0.13800000000000001</v>
      </c>
      <c r="EK46" s="5">
        <v>6.6400000000000001E-2</v>
      </c>
      <c r="EL46" s="5">
        <v>0.79020000000000001</v>
      </c>
      <c r="EM46" s="5">
        <v>0.1389</v>
      </c>
      <c r="EN46" s="5">
        <v>0.88460000000000005</v>
      </c>
      <c r="EO46" s="5">
        <v>0.84330000000000005</v>
      </c>
      <c r="EP46" s="4">
        <v>0.64170000000000005</v>
      </c>
      <c r="EQ46" s="4">
        <v>0.70860000000000001</v>
      </c>
      <c r="ER46" s="4">
        <v>8.2799999999999999E-2</v>
      </c>
      <c r="ES46" s="4">
        <v>0.2283</v>
      </c>
      <c r="ET46" s="4">
        <v>0.73299999999999998</v>
      </c>
      <c r="EU46" s="4">
        <v>8.8099999999999998E-2</v>
      </c>
      <c r="EV46" s="4">
        <v>0.68420000000000003</v>
      </c>
      <c r="EW46" s="4">
        <v>0.2092</v>
      </c>
      <c r="EX46" s="5">
        <v>0.61040000000000005</v>
      </c>
      <c r="EY46" s="5">
        <v>0.61939999999999995</v>
      </c>
      <c r="EZ46" s="5">
        <v>8.9499999999999996E-2</v>
      </c>
      <c r="FA46" s="5">
        <v>4.8999999999999998E-3</v>
      </c>
      <c r="FB46" s="5">
        <v>0.69720000000000004</v>
      </c>
      <c r="FC46" s="5">
        <v>0.20039999999999999</v>
      </c>
      <c r="FD46" s="5">
        <v>0.99009999999999998</v>
      </c>
      <c r="FE46" s="5">
        <v>1.7405999999999999</v>
      </c>
      <c r="FF46" s="4">
        <v>0.62009999999999998</v>
      </c>
      <c r="FG46" s="4">
        <v>0.64400000000000002</v>
      </c>
      <c r="FH46" s="4">
        <v>0.123</v>
      </c>
      <c r="FI46" s="4">
        <v>1.38E-2</v>
      </c>
      <c r="FJ46" s="4">
        <v>0.72809999999999997</v>
      </c>
      <c r="FK46" s="4">
        <v>0.189</v>
      </c>
      <c r="FL46" s="4">
        <v>0.97070000000000001</v>
      </c>
      <c r="FM46" s="4">
        <v>1.5065</v>
      </c>
      <c r="FN46" s="5">
        <v>0.61739999999999995</v>
      </c>
      <c r="FO46" s="5">
        <v>0.64339999999999997</v>
      </c>
      <c r="FP46" s="5">
        <v>0.13750000000000001</v>
      </c>
      <c r="FQ46" s="5">
        <v>0.03</v>
      </c>
      <c r="FR46" s="5">
        <v>0.76649999999999996</v>
      </c>
      <c r="FS46" s="5">
        <v>0.16850000000000001</v>
      </c>
      <c r="FT46" s="5">
        <v>0.94210000000000005</v>
      </c>
      <c r="FU46" s="5">
        <v>1.1920999999999999</v>
      </c>
      <c r="FV46" s="4">
        <v>0.61350000000000005</v>
      </c>
      <c r="FW46" s="4">
        <v>0.63890000000000002</v>
      </c>
      <c r="FX46" s="4">
        <v>0.13289999999999999</v>
      </c>
      <c r="FY46" s="4">
        <v>6.6299999999999998E-2</v>
      </c>
      <c r="FZ46" s="4">
        <v>0.79159999999999997</v>
      </c>
      <c r="GA46" s="4">
        <v>0.13900000000000001</v>
      </c>
      <c r="GB46" s="4">
        <v>0.88449999999999995</v>
      </c>
      <c r="GC46" s="4">
        <v>0.62090000000000001</v>
      </c>
      <c r="GD46" s="5">
        <v>0.63959999999999995</v>
      </c>
      <c r="GE46" s="5">
        <v>0.70540000000000003</v>
      </c>
      <c r="GF46" s="5">
        <v>7.8799999999999995E-2</v>
      </c>
      <c r="GG46" s="5">
        <v>0.22819999999999999</v>
      </c>
      <c r="GH46" s="5">
        <v>0.73140000000000005</v>
      </c>
      <c r="GI46" s="5">
        <v>8.8700000000000001E-2</v>
      </c>
      <c r="GJ46" s="5">
        <v>0.68410000000000004</v>
      </c>
      <c r="GK46" s="5">
        <v>0.19769999999999999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>
        <v>0.61399999999999999</v>
      </c>
      <c r="HK46" s="5">
        <v>0.63970000000000005</v>
      </c>
      <c r="HL46" s="5">
        <v>0.13420000000000001</v>
      </c>
      <c r="HM46" s="5">
        <v>6.6100000000000006E-2</v>
      </c>
      <c r="HN46" s="5">
        <v>0.79039999999999999</v>
      </c>
      <c r="HO46" s="5">
        <v>0.13919999999999999</v>
      </c>
      <c r="HP46" s="5">
        <v>0.88419999999999999</v>
      </c>
      <c r="HQ46" s="5">
        <v>0.51070000000000004</v>
      </c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>
        <v>0.61509999999999998</v>
      </c>
      <c r="IQ46" s="5">
        <v>0.63949999999999996</v>
      </c>
      <c r="IR46" s="5">
        <v>0.13669999999999999</v>
      </c>
      <c r="IS46" s="5">
        <v>2.9899999999999999E-2</v>
      </c>
      <c r="IT46" s="5">
        <v>0.76770000000000005</v>
      </c>
      <c r="IU46" s="5">
        <v>0.16830000000000001</v>
      </c>
      <c r="IV46" s="5">
        <v>0.94240000000000002</v>
      </c>
      <c r="IW46" s="5">
        <v>0.66590000000000005</v>
      </c>
      <c r="IX46" s="4">
        <v>0.61350000000000005</v>
      </c>
      <c r="IY46" s="4">
        <v>0.63859999999999995</v>
      </c>
      <c r="IZ46" s="4">
        <v>0.1341</v>
      </c>
      <c r="JA46" s="4">
        <v>6.6500000000000004E-2</v>
      </c>
      <c r="JB46" s="4">
        <v>0.79069999999999996</v>
      </c>
      <c r="JC46" s="4">
        <v>0.13819999999999999</v>
      </c>
      <c r="JD46" s="4">
        <v>0.88519999999999999</v>
      </c>
      <c r="JE46" s="4">
        <v>0.45019999999999999</v>
      </c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0.6188892857142857</v>
      </c>
      <c r="JO46" s="4">
        <f t="shared" si="9"/>
        <v>0.64784285714285728</v>
      </c>
      <c r="JP46" s="4">
        <f t="shared" si="10"/>
        <v>0.1166464285714286</v>
      </c>
      <c r="JQ46" s="4">
        <f t="shared" si="11"/>
        <v>6.2435714285714296E-2</v>
      </c>
      <c r="JR46" s="4">
        <f t="shared" si="12"/>
        <v>0.75143928571428587</v>
      </c>
      <c r="JS46" s="4">
        <f t="shared" si="13"/>
        <v>0.15803571428571428</v>
      </c>
      <c r="JT46" s="4">
        <f t="shared" si="14"/>
        <v>0.90115000000000001</v>
      </c>
      <c r="JU46" s="4">
        <f t="shared" si="15"/>
        <v>1.0983321428571426</v>
      </c>
      <c r="JV46" s="1" t="e" cm="1">
        <f t="array" aca="1" ref="JV46" ca="1">CONCATENATE(INDIRECT(ADDRESS(1,MATCH(_xlfn.MINIFS(B46:JM46,metrics.rec,"MAE"),B46:JM46,0)+1)), ", ", INDIRECT(ADDRESS(2,MATCH(_xlfn.MINIFS(B46:JM46,metrics.rec,"MAE"),B46:JM46,0)+1)))</f>
        <v>#NAME?</v>
      </c>
      <c r="JW46" s="1" t="e" cm="1">
        <f t="array" aca="1" ref="JW46" ca="1">CONCATENATE(INDIRECT(ADDRESS(1,MATCH(_xlfn.MINIFS(B46:JM46,metrics.rec,"MSE"),B46:JM46,0)+1)), ", ", INDIRECT(ADDRESS(2,MATCH(_xlfn.MINIFS(B46:JM46,metrics.rec,"MSE"),B46:JM46,0)+1)))</f>
        <v>#NAME?</v>
      </c>
      <c r="JX46" s="1" t="e" cm="1">
        <f t="array" aca="1" ref="JX46" ca="1">CONCATENATE(INDIRECT(ADDRESS(1,MATCH(_xlfn.MAXIFS(B46:JM46,metrics.rec,"R"),B46:JM46,0)+1)), ", ", INDIRECT(ADDRESS(2,MATCH(_xlfn.MAXIFS(B46:JM46,metrics.rec,"R"),B46:JM46,0)+1)))</f>
        <v>#NAME?</v>
      </c>
      <c r="JY46" s="1" t="e" cm="1">
        <f t="array" aca="1" ref="JY46" ca="1">CONCATENATE(INDIRECT(ADDRESS(1,MATCH(_xlfn.MAXIFS(B46:JM46,metrics.rec,"Precision"),B46:JM46,0)+1)), ", ", INDIRECT(ADDRESS(2,MATCH(_xlfn.MAXIFS(B46:JM46,metrics.rec,"Precision"),B46:JM46,0)+1)))</f>
        <v>#NAME?</v>
      </c>
      <c r="JZ46" s="1" t="e" cm="1">
        <f t="array" aca="1" ref="JZ46" ca="1">CONCATENATE(INDIRECT(ADDRESS(1,MATCH(_xlfn.MAXIFS(B46:JM46,metrics.rec,"Recall"),B46:JM46,0)+1)), ", ", INDIRECT(ADDRESS(2,MATCH(_xlfn.MAXIFS(B46:JM46,metrics.rec,"Recall"),B46:JM46,0)+1)))</f>
        <v>#NAME?</v>
      </c>
      <c r="KA46" s="1" t="e" cm="1">
        <f t="array" aca="1" ref="KA46" ca="1">CONCATENATE(INDIRECT(ADDRESS(1,MATCH(_xlfn.MAXIFS(B46:JM46,metrics.rec,"Coverage"),B46:JM46,0)+1)), ", ", INDIRECT(ADDRESS(2,MATCH(_xlfn.MAXIFS(B46:JM46,metrics.rec,"Coverage"),B46:JM46,0)+1)))</f>
        <v>#NAME?</v>
      </c>
      <c r="KB46" s="1" t="e" cm="1">
        <f t="array" aca="1" ref="KB46" ca="1">CONCATENATE(INDIRECT(ADDRESS(1,MATCH(_xlfn.MAXIFS(B46:JM46,metrics.rec,"Recatio"),B46:JM46,0)+1)), ", ", INDIRECT(ADDRESS(2,MATCH(_xlfn.MAXIFS(B46:JM46,metrics.rec,"Recatio"),B46:JM46,0)+1)))</f>
        <v>#NAME?</v>
      </c>
      <c r="KC46" s="1" t="e" cm="1">
        <f t="array" aca="1" ref="KC46" ca="1">CONCATENATE(INDIRECT(ADDRESS(1,MATCH(_xlfn.MINIFS(B46:JM46,metrics.rec,"Time"),B46:JM46,0)+1)), ", ", INDIRECT(ADDRESS(2,MATCH(_xlfn.MINIFS(B46:JM46,metrics.rec,"Time"),B46:JM46,0)+1)))</f>
        <v>#NAME?</v>
      </c>
    </row>
    <row r="47" spans="1:289" x14ac:dyDescent="0.3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>
        <v>0.56410000000000005</v>
      </c>
      <c r="BW47" s="5">
        <v>0.54930000000000001</v>
      </c>
      <c r="BX47" s="5">
        <v>0.20319999999999999</v>
      </c>
      <c r="BY47" s="5">
        <v>3.2099999999999997E-2</v>
      </c>
      <c r="BZ47" s="5">
        <v>0.84770000000000001</v>
      </c>
      <c r="CA47" s="5">
        <v>3.7499999999999999E-2</v>
      </c>
      <c r="CB47" s="5">
        <v>0.98980000000000001</v>
      </c>
      <c r="CC47" s="5">
        <v>1.3108</v>
      </c>
      <c r="CD47" s="4">
        <v>0.57930000000000004</v>
      </c>
      <c r="CE47" s="4">
        <v>0.57540000000000002</v>
      </c>
      <c r="CF47" s="4">
        <v>0.19</v>
      </c>
      <c r="CG47" s="4">
        <v>7.17E-2</v>
      </c>
      <c r="CH47" s="4">
        <v>0.83069999999999999</v>
      </c>
      <c r="CI47" s="4">
        <v>4.1700000000000001E-2</v>
      </c>
      <c r="CJ47" s="4">
        <v>0.9708</v>
      </c>
      <c r="CK47" s="4">
        <v>1.1567000000000001</v>
      </c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>
        <v>0.6018</v>
      </c>
      <c r="CU47" s="4">
        <v>0.61729999999999996</v>
      </c>
      <c r="CV47" s="4">
        <v>0.14099999999999999</v>
      </c>
      <c r="CW47" s="4">
        <v>0.1784</v>
      </c>
      <c r="CX47" s="4">
        <v>0.77470000000000006</v>
      </c>
      <c r="CY47" s="4">
        <v>5.0900000000000001E-2</v>
      </c>
      <c r="CZ47" s="4">
        <v>0.8861</v>
      </c>
      <c r="DA47" s="4">
        <v>0.58560000000000001</v>
      </c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>
        <v>0.56410000000000005</v>
      </c>
      <c r="DK47" s="4">
        <v>0.54890000000000005</v>
      </c>
      <c r="DL47" s="4">
        <v>0.18790000000000001</v>
      </c>
      <c r="DM47" s="4">
        <v>3.2500000000000001E-2</v>
      </c>
      <c r="DN47" s="4">
        <v>0.84619999999999995</v>
      </c>
      <c r="DO47" s="4">
        <v>3.7100000000000001E-2</v>
      </c>
      <c r="DP47" s="4">
        <v>0.99109999999999998</v>
      </c>
      <c r="DQ47" s="4">
        <v>3.3965000000000001</v>
      </c>
      <c r="DR47" s="5">
        <v>0.58130000000000004</v>
      </c>
      <c r="DS47" s="5">
        <v>0.58379999999999999</v>
      </c>
      <c r="DT47" s="5">
        <v>0.19739999999999999</v>
      </c>
      <c r="DU47" s="5">
        <v>7.0999999999999994E-2</v>
      </c>
      <c r="DV47" s="5">
        <v>0.83179999999999998</v>
      </c>
      <c r="DW47" s="5">
        <v>4.2200000000000001E-2</v>
      </c>
      <c r="DX47" s="5">
        <v>0.97009999999999996</v>
      </c>
      <c r="DY47" s="5">
        <v>1.6546000000000001</v>
      </c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>
        <v>0.60060000000000002</v>
      </c>
      <c r="EI47" s="5">
        <v>0.61470000000000002</v>
      </c>
      <c r="EJ47" s="5">
        <v>0.13730000000000001</v>
      </c>
      <c r="EK47" s="5">
        <v>0.1759</v>
      </c>
      <c r="EL47" s="5">
        <v>0.7742</v>
      </c>
      <c r="EM47" s="5">
        <v>5.1299999999999998E-2</v>
      </c>
      <c r="EN47" s="5">
        <v>0.88360000000000005</v>
      </c>
      <c r="EO47" s="5">
        <v>0.96860000000000002</v>
      </c>
      <c r="EP47" s="4">
        <v>0.65110000000000001</v>
      </c>
      <c r="EQ47" s="4">
        <v>0.72960000000000003</v>
      </c>
      <c r="ER47" s="4">
        <v>6.7100000000000007E-2</v>
      </c>
      <c r="ES47" s="4">
        <v>0.2291</v>
      </c>
      <c r="ET47" s="4">
        <v>0.70050000000000001</v>
      </c>
      <c r="EU47" s="4">
        <v>8.4699999999999998E-2</v>
      </c>
      <c r="EV47" s="4">
        <v>0.69679999999999997</v>
      </c>
      <c r="EW47" s="4">
        <v>0.30399999999999999</v>
      </c>
      <c r="EX47" s="5">
        <v>0.56769999999999998</v>
      </c>
      <c r="EY47" s="5">
        <v>0.55530000000000002</v>
      </c>
      <c r="EZ47" s="5">
        <v>0.17710000000000001</v>
      </c>
      <c r="FA47" s="5">
        <v>3.1899999999999998E-2</v>
      </c>
      <c r="FB47" s="5">
        <v>0.84150000000000003</v>
      </c>
      <c r="FC47" s="5">
        <v>3.7499999999999999E-2</v>
      </c>
      <c r="FD47" s="5">
        <v>0.98950000000000005</v>
      </c>
      <c r="FE47" s="5">
        <v>1.7493000000000001</v>
      </c>
      <c r="FF47" s="4">
        <v>0.58230000000000004</v>
      </c>
      <c r="FG47" s="4">
        <v>0.58260000000000001</v>
      </c>
      <c r="FH47" s="4">
        <v>0.19209999999999999</v>
      </c>
      <c r="FI47" s="4">
        <v>7.1499999999999994E-2</v>
      </c>
      <c r="FJ47" s="4">
        <v>0.83140000000000003</v>
      </c>
      <c r="FK47" s="4">
        <v>4.1799999999999997E-2</v>
      </c>
      <c r="FL47" s="4">
        <v>0.9698</v>
      </c>
      <c r="FM47" s="4">
        <v>1.6060000000000001</v>
      </c>
      <c r="FN47" s="5">
        <v>0.58799999999999997</v>
      </c>
      <c r="FO47" s="5">
        <v>0.59199999999999997</v>
      </c>
      <c r="FP47" s="5">
        <v>0.1822</v>
      </c>
      <c r="FQ47" s="5">
        <v>0.1157</v>
      </c>
      <c r="FR47" s="5">
        <v>0.80959999999999999</v>
      </c>
      <c r="FS47" s="5">
        <v>4.6100000000000002E-2</v>
      </c>
      <c r="FT47" s="5">
        <v>0.94140000000000001</v>
      </c>
      <c r="FU47" s="5">
        <v>1.3943000000000001</v>
      </c>
      <c r="FV47" s="4">
        <v>0.60060000000000002</v>
      </c>
      <c r="FW47" s="4">
        <v>0.61660000000000004</v>
      </c>
      <c r="FX47" s="4">
        <v>0.1399</v>
      </c>
      <c r="FY47" s="4">
        <v>0.1764</v>
      </c>
      <c r="FZ47" s="4">
        <v>0.7752</v>
      </c>
      <c r="GA47" s="4">
        <v>5.11E-2</v>
      </c>
      <c r="GB47" s="4">
        <v>0.88360000000000005</v>
      </c>
      <c r="GC47" s="4">
        <v>0.69059999999999999</v>
      </c>
      <c r="GD47" s="5">
        <v>0.64849999999999997</v>
      </c>
      <c r="GE47" s="5">
        <v>0.72529999999999994</v>
      </c>
      <c r="GF47" s="5">
        <v>6.6299999999999998E-2</v>
      </c>
      <c r="GG47" s="5">
        <v>0.23089999999999999</v>
      </c>
      <c r="GH47" s="5">
        <v>0.69889999999999997</v>
      </c>
      <c r="GI47" s="5">
        <v>8.48E-2</v>
      </c>
      <c r="GJ47" s="5">
        <v>0.69879999999999998</v>
      </c>
      <c r="GK47" s="5">
        <v>0.32500000000000001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>
        <v>0.60160000000000002</v>
      </c>
      <c r="HK47" s="5">
        <v>0.61750000000000005</v>
      </c>
      <c r="HL47" s="5">
        <v>0.13830000000000001</v>
      </c>
      <c r="HM47" s="5">
        <v>0.17710000000000001</v>
      </c>
      <c r="HN47" s="5">
        <v>0.77490000000000003</v>
      </c>
      <c r="HO47" s="5">
        <v>5.0900000000000001E-2</v>
      </c>
      <c r="HP47" s="5">
        <v>0.8841</v>
      </c>
      <c r="HQ47" s="5">
        <v>0.82420000000000004</v>
      </c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>
        <v>0.58699999999999997</v>
      </c>
      <c r="IQ47" s="5">
        <v>0.59019999999999995</v>
      </c>
      <c r="IR47" s="5">
        <v>0.1799</v>
      </c>
      <c r="IS47" s="5">
        <v>0.1172</v>
      </c>
      <c r="IT47" s="5">
        <v>0.80940000000000001</v>
      </c>
      <c r="IU47" s="5">
        <v>4.5199999999999997E-2</v>
      </c>
      <c r="IV47" s="5">
        <v>0.94099999999999995</v>
      </c>
      <c r="IW47" s="5">
        <v>0.71799999999999997</v>
      </c>
      <c r="IX47" s="4">
        <v>0.60129999999999995</v>
      </c>
      <c r="IY47" s="4">
        <v>0.61660000000000004</v>
      </c>
      <c r="IZ47" s="4">
        <v>0.13769999999999999</v>
      </c>
      <c r="JA47" s="4">
        <v>0.17599999999999999</v>
      </c>
      <c r="JB47" s="4">
        <v>0.77500000000000002</v>
      </c>
      <c r="JC47" s="4">
        <v>5.1200000000000002E-2</v>
      </c>
      <c r="JD47" s="4">
        <v>0.88500000000000001</v>
      </c>
      <c r="JE47" s="4">
        <v>0.6875</v>
      </c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0.59631428571428569</v>
      </c>
      <c r="JO47" s="4">
        <f t="shared" si="9"/>
        <v>0.61084285714285713</v>
      </c>
      <c r="JP47" s="4">
        <f t="shared" si="10"/>
        <v>0.15554642857142853</v>
      </c>
      <c r="JQ47" s="4">
        <f t="shared" si="11"/>
        <v>0.12843571428571429</v>
      </c>
      <c r="JR47" s="4">
        <f t="shared" si="12"/>
        <v>0.79342142857142839</v>
      </c>
      <c r="JS47" s="4">
        <f t="shared" si="13"/>
        <v>5.0914285714285704E-2</v>
      </c>
      <c r="JT47" s="4">
        <f t="shared" si="14"/>
        <v>0.90247500000000003</v>
      </c>
      <c r="JU47" s="4">
        <f t="shared" si="15"/>
        <v>1.2369714285714284</v>
      </c>
      <c r="JV47" s="1" t="e" cm="1">
        <f t="array" aca="1" ref="JV47" ca="1">CONCATENATE(INDIRECT(ADDRESS(1,MATCH(_xlfn.MINIFS(B47:JM47,metrics.rec,"MAE"),B47:JM47,0)+1)), ", ", INDIRECT(ADDRESS(2,MATCH(_xlfn.MINIFS(B47:JM47,metrics.rec,"MAE"),B47:JM47,0)+1)))</f>
        <v>#NAME?</v>
      </c>
      <c r="JW47" s="1" t="e" cm="1">
        <f t="array" aca="1" ref="JW47" ca="1">CONCATENATE(INDIRECT(ADDRESS(1,MATCH(_xlfn.MINIFS(B47:JM47,metrics.rec,"MSE"),B47:JM47,0)+1)), ", ", INDIRECT(ADDRESS(2,MATCH(_xlfn.MINIFS(B47:JM47,metrics.rec,"MSE"),B47:JM47,0)+1)))</f>
        <v>#NAME?</v>
      </c>
      <c r="JX47" s="1" t="e" cm="1">
        <f t="array" aca="1" ref="JX47" ca="1">CONCATENATE(INDIRECT(ADDRESS(1,MATCH(_xlfn.MAXIFS(B47:JM47,metrics.rec,"R"),B47:JM47,0)+1)), ", ", INDIRECT(ADDRESS(2,MATCH(_xlfn.MAXIFS(B47:JM47,metrics.rec,"R"),B47:JM47,0)+1)))</f>
        <v>#NAME?</v>
      </c>
      <c r="JY47" s="1" t="e" cm="1">
        <f t="array" aca="1" ref="JY47" ca="1">CONCATENATE(INDIRECT(ADDRESS(1,MATCH(_xlfn.MAXIFS(B47:JM47,metrics.rec,"Precision"),B47:JM47,0)+1)), ", ", INDIRECT(ADDRESS(2,MATCH(_xlfn.MAXIFS(B47:JM47,metrics.rec,"Precision"),B47:JM47,0)+1)))</f>
        <v>#NAME?</v>
      </c>
      <c r="JZ47" s="1" t="e" cm="1">
        <f t="array" aca="1" ref="JZ47" ca="1">CONCATENATE(INDIRECT(ADDRESS(1,MATCH(_xlfn.MAXIFS(B47:JM47,metrics.rec,"Recall"),B47:JM47,0)+1)), ", ", INDIRECT(ADDRESS(2,MATCH(_xlfn.MAXIFS(B47:JM47,metrics.rec,"Recall"),B47:JM47,0)+1)))</f>
        <v>#NAME?</v>
      </c>
      <c r="KA47" s="1" t="e" cm="1">
        <f t="array" aca="1" ref="KA47" ca="1">CONCATENATE(INDIRECT(ADDRESS(1,MATCH(_xlfn.MAXIFS(B47:JM47,metrics.rec,"Coverage"),B47:JM47,0)+1)), ", ", INDIRECT(ADDRESS(2,MATCH(_xlfn.MAXIFS(B47:JM47,metrics.rec,"Coverage"),B47:JM47,0)+1)))</f>
        <v>#NAME?</v>
      </c>
      <c r="KB47" s="1" t="e" cm="1">
        <f t="array" aca="1" ref="KB47" ca="1">CONCATENATE(INDIRECT(ADDRESS(1,MATCH(_xlfn.MAXIFS(B47:JM47,metrics.rec,"Recatio"),B47:JM47,0)+1)), ", ", INDIRECT(ADDRESS(2,MATCH(_xlfn.MAXIFS(B47:JM47,metrics.rec,"Recatio"),B47:JM47,0)+1)))</f>
        <v>#NAME?</v>
      </c>
      <c r="KC47" s="1" t="e" cm="1">
        <f t="array" aca="1" ref="KC47" ca="1">CONCATENATE(INDIRECT(ADDRESS(1,MATCH(_xlfn.MINIFS(B47:JM47,metrics.rec,"Time"),B47:JM47,0)+1)), ", ", INDIRECT(ADDRESS(2,MATCH(_xlfn.MINIFS(B47:JM47,metrics.rec,"Time"),B47:JM47,0)+1)))</f>
        <v>#NAME?</v>
      </c>
    </row>
    <row r="48" spans="1:289" x14ac:dyDescent="0.3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>
        <v>0.55920000000000003</v>
      </c>
      <c r="BW48" s="5">
        <v>0.53390000000000004</v>
      </c>
      <c r="BX48" s="5">
        <v>0.22040000000000001</v>
      </c>
      <c r="BY48" s="5">
        <v>1.23E-2</v>
      </c>
      <c r="BZ48" s="5">
        <v>0.81630000000000003</v>
      </c>
      <c r="CA48" s="5">
        <v>9.2499999999999999E-2</v>
      </c>
      <c r="CB48" s="5">
        <v>0.95709999999999995</v>
      </c>
      <c r="CC48" s="5">
        <v>1.2551000000000001</v>
      </c>
      <c r="CD48" s="4">
        <v>0.58109999999999995</v>
      </c>
      <c r="CE48" s="4">
        <v>0.57210000000000005</v>
      </c>
      <c r="CF48" s="4">
        <v>0.1978</v>
      </c>
      <c r="CG48" s="4">
        <v>2.93E-2</v>
      </c>
      <c r="CH48" s="4">
        <v>0.80449999999999999</v>
      </c>
      <c r="CI48" s="4">
        <v>9.6699999999999994E-2</v>
      </c>
      <c r="CJ48" s="4">
        <v>0.91100000000000003</v>
      </c>
      <c r="CK48" s="4">
        <v>0.8841</v>
      </c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>
        <v>0.61609999999999998</v>
      </c>
      <c r="CU48" s="4">
        <v>0.63739999999999997</v>
      </c>
      <c r="CV48" s="4">
        <v>0.13070000000000001</v>
      </c>
      <c r="CW48" s="4">
        <v>0.1166</v>
      </c>
      <c r="CX48" s="4">
        <v>0.77549999999999997</v>
      </c>
      <c r="CY48" s="4">
        <v>7.3400000000000007E-2</v>
      </c>
      <c r="CZ48" s="4">
        <v>0.74109999999999998</v>
      </c>
      <c r="DA48" s="4">
        <v>0.4743</v>
      </c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>
        <v>0.55820000000000003</v>
      </c>
      <c r="DK48" s="4">
        <v>0.53159999999999996</v>
      </c>
      <c r="DL48" s="4">
        <v>0.20280000000000001</v>
      </c>
      <c r="DM48" s="4">
        <v>1.24E-2</v>
      </c>
      <c r="DN48" s="4">
        <v>0.81679999999999997</v>
      </c>
      <c r="DO48" s="4">
        <v>9.2100000000000001E-2</v>
      </c>
      <c r="DP48" s="4">
        <v>0.9607</v>
      </c>
      <c r="DQ48" s="4">
        <v>3.2103999999999999</v>
      </c>
      <c r="DR48" s="5">
        <v>0.5847</v>
      </c>
      <c r="DS48" s="5">
        <v>0.58209999999999995</v>
      </c>
      <c r="DT48" s="5">
        <v>0.19389999999999999</v>
      </c>
      <c r="DU48" s="5">
        <v>2.9399999999999999E-2</v>
      </c>
      <c r="DV48" s="5">
        <v>0.80369999999999997</v>
      </c>
      <c r="DW48" s="5">
        <v>9.6100000000000005E-2</v>
      </c>
      <c r="DX48" s="5">
        <v>0.90749999999999997</v>
      </c>
      <c r="DY48" s="5">
        <v>1.5561</v>
      </c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>
        <v>0.61570000000000003</v>
      </c>
      <c r="EI48" s="5">
        <v>0.63590000000000002</v>
      </c>
      <c r="EJ48" s="5">
        <v>0.13170000000000001</v>
      </c>
      <c r="EK48" s="5">
        <v>0.1168</v>
      </c>
      <c r="EL48" s="5">
        <v>0.77669999999999995</v>
      </c>
      <c r="EM48" s="5">
        <v>7.3200000000000001E-2</v>
      </c>
      <c r="EN48" s="5">
        <v>0.73980000000000001</v>
      </c>
      <c r="EO48" s="5">
        <v>0.78439999999999999</v>
      </c>
      <c r="EP48" s="4">
        <v>0.66080000000000005</v>
      </c>
      <c r="EQ48" s="4">
        <v>0.72850000000000004</v>
      </c>
      <c r="ER48" s="4">
        <v>7.8100000000000003E-2</v>
      </c>
      <c r="ES48" s="4">
        <v>0.27229999999999999</v>
      </c>
      <c r="ET48" s="4">
        <v>0.70660000000000001</v>
      </c>
      <c r="EU48" s="4">
        <v>5.6399999999999999E-2</v>
      </c>
      <c r="EV48" s="4">
        <v>0.44290000000000002</v>
      </c>
      <c r="EW48" s="4">
        <v>0.2495</v>
      </c>
      <c r="EX48" s="5">
        <v>0.56230000000000002</v>
      </c>
      <c r="EY48" s="5">
        <v>0.53779999999999994</v>
      </c>
      <c r="EZ48" s="5">
        <v>0.21110000000000001</v>
      </c>
      <c r="FA48" s="5">
        <v>1.24E-2</v>
      </c>
      <c r="FB48" s="5">
        <v>0.81340000000000001</v>
      </c>
      <c r="FC48" s="5">
        <v>9.1200000000000003E-2</v>
      </c>
      <c r="FD48" s="5">
        <v>0.95779999999999998</v>
      </c>
      <c r="FE48" s="5">
        <v>1.8048</v>
      </c>
      <c r="FF48" s="4">
        <v>0.58460000000000001</v>
      </c>
      <c r="FG48" s="4">
        <v>0.57809999999999995</v>
      </c>
      <c r="FH48" s="4">
        <v>0.19670000000000001</v>
      </c>
      <c r="FI48" s="4">
        <v>2.9399999999999999E-2</v>
      </c>
      <c r="FJ48" s="4">
        <v>0.80320000000000003</v>
      </c>
      <c r="FK48" s="4">
        <v>9.5799999999999996E-2</v>
      </c>
      <c r="FL48" s="4">
        <v>0.90939999999999999</v>
      </c>
      <c r="FM48" s="4">
        <v>1.4903</v>
      </c>
      <c r="FN48" s="5">
        <v>0.60429999999999995</v>
      </c>
      <c r="FO48" s="5">
        <v>0.61419999999999997</v>
      </c>
      <c r="FP48" s="5">
        <v>0.1633</v>
      </c>
      <c r="FQ48" s="5">
        <v>5.6000000000000001E-2</v>
      </c>
      <c r="FR48" s="5">
        <v>0.78869999999999996</v>
      </c>
      <c r="FS48" s="5">
        <v>8.9800000000000005E-2</v>
      </c>
      <c r="FT48" s="5">
        <v>0.84570000000000001</v>
      </c>
      <c r="FU48" s="5">
        <v>1.1445000000000001</v>
      </c>
      <c r="FV48" s="4">
        <v>0.61639999999999995</v>
      </c>
      <c r="FW48" s="4">
        <v>0.63800000000000001</v>
      </c>
      <c r="FX48" s="4">
        <v>0.12590000000000001</v>
      </c>
      <c r="FY48" s="4">
        <v>0.115</v>
      </c>
      <c r="FZ48" s="4">
        <v>0.77700000000000002</v>
      </c>
      <c r="GA48" s="4">
        <v>7.3800000000000004E-2</v>
      </c>
      <c r="GB48" s="4">
        <v>0.73980000000000001</v>
      </c>
      <c r="GC48" s="4">
        <v>0.54849999999999999</v>
      </c>
      <c r="GD48" s="5">
        <v>0.65939999999999999</v>
      </c>
      <c r="GE48" s="5">
        <v>0.72589999999999999</v>
      </c>
      <c r="GF48" s="5">
        <v>7.2700000000000001E-2</v>
      </c>
      <c r="GG48" s="5">
        <v>0.27360000000000001</v>
      </c>
      <c r="GH48" s="5">
        <v>0.70530000000000004</v>
      </c>
      <c r="GI48" s="5">
        <v>5.6399999999999999E-2</v>
      </c>
      <c r="GJ48" s="5">
        <v>0.44269999999999998</v>
      </c>
      <c r="GK48" s="5">
        <v>0.1943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>
        <v>0.61729999999999996</v>
      </c>
      <c r="HK48" s="5">
        <v>0.63990000000000002</v>
      </c>
      <c r="HL48" s="5">
        <v>0.1303</v>
      </c>
      <c r="HM48" s="5">
        <v>0.11600000000000001</v>
      </c>
      <c r="HN48" s="5">
        <v>0.77710000000000001</v>
      </c>
      <c r="HO48" s="5">
        <v>7.3400000000000007E-2</v>
      </c>
      <c r="HP48" s="5">
        <v>0.73939999999999995</v>
      </c>
      <c r="HQ48" s="5">
        <v>0.70330000000000004</v>
      </c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14">
        <v>0.60319999999999996</v>
      </c>
      <c r="IQ48" s="14">
        <v>0.61240000000000006</v>
      </c>
      <c r="IR48" s="14">
        <v>0.16020000000000001</v>
      </c>
      <c r="IS48" s="14">
        <v>5.6000000000000001E-2</v>
      </c>
      <c r="IT48" s="14">
        <v>0.78759999999999997</v>
      </c>
      <c r="IU48" s="14">
        <v>8.9300000000000004E-2</v>
      </c>
      <c r="IV48" s="14">
        <v>0.84770000000000001</v>
      </c>
      <c r="IW48" s="14">
        <v>0.92100000000000004</v>
      </c>
      <c r="IX48" s="4">
        <v>0.61560000000000004</v>
      </c>
      <c r="IY48" s="4">
        <v>0.63690000000000002</v>
      </c>
      <c r="IZ48" s="4">
        <v>0.13159999999999999</v>
      </c>
      <c r="JA48" s="4">
        <v>0.11559999999999999</v>
      </c>
      <c r="JB48" s="4">
        <v>0.77690000000000003</v>
      </c>
      <c r="JC48" s="4">
        <v>7.3599999999999999E-2</v>
      </c>
      <c r="JD48" s="4">
        <v>0.7409</v>
      </c>
      <c r="JE48" s="4">
        <v>0.42859999999999998</v>
      </c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0.60520357142857151</v>
      </c>
      <c r="JO48" s="4">
        <f t="shared" si="9"/>
        <v>0.6182321428571429</v>
      </c>
      <c r="JP48" s="4">
        <f t="shared" si="10"/>
        <v>0.15509999999999999</v>
      </c>
      <c r="JQ48" s="4">
        <f t="shared" si="11"/>
        <v>9.2996428571428577E-2</v>
      </c>
      <c r="JR48" s="4">
        <f t="shared" si="12"/>
        <v>0.78005000000000013</v>
      </c>
      <c r="JS48" s="4">
        <f t="shared" si="13"/>
        <v>8.2117857142857145E-2</v>
      </c>
      <c r="JT48" s="4">
        <f t="shared" si="14"/>
        <v>0.78617142857142852</v>
      </c>
      <c r="JU48" s="4">
        <f t="shared" si="15"/>
        <v>1.0956357142857145</v>
      </c>
      <c r="JV48" s="1" t="e" cm="1">
        <f t="array" aca="1" ref="JV48" ca="1">CONCATENATE(INDIRECT(ADDRESS(1,MATCH(_xlfn.MINIFS(B48:JM48,metrics.rec,"MAE"),B48:JM48,0)+1)), ", ", INDIRECT(ADDRESS(2,MATCH(_xlfn.MINIFS(B48:JM48,metrics.rec,"MAE"),B48:JM48,0)+1)))</f>
        <v>#NAME?</v>
      </c>
      <c r="JW48" s="1" t="e" cm="1">
        <f t="array" aca="1" ref="JW48" ca="1">CONCATENATE(INDIRECT(ADDRESS(1,MATCH(_xlfn.MINIFS(B48:JM48,metrics.rec,"MSE"),B48:JM48,0)+1)), ", ", INDIRECT(ADDRESS(2,MATCH(_xlfn.MINIFS(B48:JM48,metrics.rec,"MSE"),B48:JM48,0)+1)))</f>
        <v>#NAME?</v>
      </c>
      <c r="JX48" s="1" t="e" cm="1">
        <f t="array" aca="1" ref="JX48" ca="1">CONCATENATE(INDIRECT(ADDRESS(1,MATCH(_xlfn.MAXIFS(B48:JM48,metrics.rec,"R"),B48:JM48,0)+1)), ", ", INDIRECT(ADDRESS(2,MATCH(_xlfn.MAXIFS(B48:JM48,metrics.rec,"R"),B48:JM48,0)+1)))</f>
        <v>#NAME?</v>
      </c>
      <c r="JY48" s="1" t="e" cm="1">
        <f t="array" aca="1" ref="JY48" ca="1">CONCATENATE(INDIRECT(ADDRESS(1,MATCH(_xlfn.MAXIFS(B48:JM48,metrics.rec,"Precision"),B48:JM48,0)+1)), ", ", INDIRECT(ADDRESS(2,MATCH(_xlfn.MAXIFS(B48:JM48,metrics.rec,"Precision"),B48:JM48,0)+1)))</f>
        <v>#NAME?</v>
      </c>
      <c r="JZ48" s="1" t="e" cm="1">
        <f t="array" aca="1" ref="JZ48" ca="1">CONCATENATE(INDIRECT(ADDRESS(1,MATCH(_xlfn.MAXIFS(B48:JM48,metrics.rec,"Recall"),B48:JM48,0)+1)), ", ", INDIRECT(ADDRESS(2,MATCH(_xlfn.MAXIFS(B48:JM48,metrics.rec,"Recall"),B48:JM48,0)+1)))</f>
        <v>#NAME?</v>
      </c>
      <c r="KA48" s="1" t="e" cm="1">
        <f t="array" aca="1" ref="KA48" ca="1">CONCATENATE(INDIRECT(ADDRESS(1,MATCH(_xlfn.MAXIFS(B48:JM48,metrics.rec,"Coverage"),B48:JM48,0)+1)), ", ", INDIRECT(ADDRESS(2,MATCH(_xlfn.MAXIFS(B48:JM48,metrics.rec,"Coverage"),B48:JM48,0)+1)))</f>
        <v>#NAME?</v>
      </c>
      <c r="KB48" s="1" t="e" cm="1">
        <f t="array" aca="1" ref="KB48" ca="1">CONCATENATE(INDIRECT(ADDRESS(1,MATCH(_xlfn.MAXIFS(B48:JM48,metrics.rec,"Recatio"),B48:JM48,0)+1)), ", ", INDIRECT(ADDRESS(2,MATCH(_xlfn.MAXIFS(B48:JM48,metrics.rec,"Recatio"),B48:JM48,0)+1)))</f>
        <v>#NAME?</v>
      </c>
      <c r="KC48" s="1" t="e" cm="1">
        <f t="array" aca="1" ref="KC48" ca="1">CONCATENATE(INDIRECT(ADDRESS(1,MATCH(_xlfn.MINIFS(B48:JM48,metrics.rec,"Time"),B48:JM48,0)+1)), ", ", INDIRECT(ADDRESS(2,MATCH(_xlfn.MINIFS(B48:JM48,metrics.rec,"Time"),B48:JM48,0)+1)))</f>
        <v>#NAME?</v>
      </c>
    </row>
    <row r="49" spans="1:289" x14ac:dyDescent="0.3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>
        <v>0.58160000000000001</v>
      </c>
      <c r="BW49" s="5">
        <v>0.5696</v>
      </c>
      <c r="BX49" s="5">
        <v>0.1394</v>
      </c>
      <c r="BY49" s="5">
        <v>8.3000000000000001E-3</v>
      </c>
      <c r="BZ49" s="5">
        <v>0.77890000000000004</v>
      </c>
      <c r="CA49" s="5">
        <v>0.1326</v>
      </c>
      <c r="CB49" s="5">
        <v>0.99</v>
      </c>
      <c r="CC49" s="5">
        <v>1.2045999999999999</v>
      </c>
      <c r="CD49" s="4">
        <v>0.59799999999999998</v>
      </c>
      <c r="CE49" s="4">
        <v>0.60140000000000005</v>
      </c>
      <c r="CF49" s="4">
        <v>0.15010000000000001</v>
      </c>
      <c r="CG49" s="4">
        <v>2.12E-2</v>
      </c>
      <c r="CH49" s="4">
        <v>0.77659999999999996</v>
      </c>
      <c r="CI49" s="4">
        <v>0.1321</v>
      </c>
      <c r="CJ49" s="4">
        <v>0.97209999999999996</v>
      </c>
      <c r="CK49" s="4">
        <v>1.4886999999999999</v>
      </c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>
        <v>0.61129999999999995</v>
      </c>
      <c r="CU49" s="4">
        <v>0.63470000000000004</v>
      </c>
      <c r="CV49" s="4">
        <v>0.14180000000000001</v>
      </c>
      <c r="CW49" s="4">
        <v>8.6400000000000005E-2</v>
      </c>
      <c r="CX49" s="4">
        <v>0.78180000000000005</v>
      </c>
      <c r="CY49" s="4">
        <v>0.106</v>
      </c>
      <c r="CZ49" s="4">
        <v>0.88539999999999996</v>
      </c>
      <c r="DA49" s="4">
        <v>0.48549999999999999</v>
      </c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>
        <v>0.5766</v>
      </c>
      <c r="DK49" s="4">
        <v>0.55840000000000001</v>
      </c>
      <c r="DL49" s="4">
        <v>0.13450000000000001</v>
      </c>
      <c r="DM49" s="4">
        <v>8.2000000000000007E-3</v>
      </c>
      <c r="DN49" s="4">
        <v>0.77380000000000004</v>
      </c>
      <c r="DO49" s="4">
        <v>0.13370000000000001</v>
      </c>
      <c r="DP49" s="4">
        <v>0.99119999999999997</v>
      </c>
      <c r="DQ49" s="4">
        <v>3.2004999999999999</v>
      </c>
      <c r="DR49" s="5">
        <v>0.6</v>
      </c>
      <c r="DS49" s="5">
        <v>0.60919999999999996</v>
      </c>
      <c r="DT49" s="5">
        <v>0.14810000000000001</v>
      </c>
      <c r="DU49" s="5">
        <v>2.12E-2</v>
      </c>
      <c r="DV49" s="5">
        <v>0.77339999999999998</v>
      </c>
      <c r="DW49" s="5">
        <v>0.13139999999999999</v>
      </c>
      <c r="DX49" s="5">
        <v>0.97030000000000005</v>
      </c>
      <c r="DY49" s="5">
        <v>1.4814000000000001</v>
      </c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>
        <v>0.61150000000000004</v>
      </c>
      <c r="EI49" s="5">
        <v>0.63370000000000004</v>
      </c>
      <c r="EJ49" s="5">
        <v>0.1391</v>
      </c>
      <c r="EK49" s="5">
        <v>8.5400000000000004E-2</v>
      </c>
      <c r="EL49" s="5">
        <v>0.78339999999999999</v>
      </c>
      <c r="EM49" s="5">
        <v>0.1071</v>
      </c>
      <c r="EN49" s="5">
        <v>0.88339999999999996</v>
      </c>
      <c r="EO49" s="5">
        <v>0.80489999999999995</v>
      </c>
      <c r="EP49" s="4">
        <v>0.64380000000000004</v>
      </c>
      <c r="EQ49" s="4">
        <v>0.71179999999999999</v>
      </c>
      <c r="ER49" s="4">
        <v>8.0199999999999994E-2</v>
      </c>
      <c r="ES49" s="4">
        <v>0.24429999999999999</v>
      </c>
      <c r="ET49" s="4">
        <v>0.73119999999999996</v>
      </c>
      <c r="EU49" s="4">
        <v>8.1799999999999998E-2</v>
      </c>
      <c r="EV49" s="4">
        <v>0.68079999999999996</v>
      </c>
      <c r="EW49" s="4">
        <v>0.2036</v>
      </c>
      <c r="EX49" s="5">
        <v>0.5847</v>
      </c>
      <c r="EY49" s="5">
        <v>0.57550000000000001</v>
      </c>
      <c r="EZ49" s="5">
        <v>0.12670000000000001</v>
      </c>
      <c r="FA49" s="5">
        <v>8.2000000000000007E-3</v>
      </c>
      <c r="FB49" s="5">
        <v>0.7722</v>
      </c>
      <c r="FC49" s="5">
        <v>0.1336</v>
      </c>
      <c r="FD49" s="5">
        <v>0.99</v>
      </c>
      <c r="FE49" s="5">
        <v>1.9158999999999999</v>
      </c>
      <c r="FF49" s="4">
        <v>0.60189999999999999</v>
      </c>
      <c r="FG49" s="4">
        <v>0.60950000000000004</v>
      </c>
      <c r="FH49" s="4">
        <v>0.1447</v>
      </c>
      <c r="FI49" s="4">
        <v>2.1299999999999999E-2</v>
      </c>
      <c r="FJ49" s="4">
        <v>0.77459999999999996</v>
      </c>
      <c r="FK49" s="4">
        <v>0.13089999999999999</v>
      </c>
      <c r="FL49" s="4">
        <v>0.97019999999999995</v>
      </c>
      <c r="FM49" s="4">
        <v>1.5404</v>
      </c>
      <c r="FN49" s="5">
        <v>0.60960000000000003</v>
      </c>
      <c r="FO49" s="5">
        <v>0.62690000000000001</v>
      </c>
      <c r="FP49" s="5">
        <v>0.1467</v>
      </c>
      <c r="FQ49" s="5">
        <v>4.1700000000000001E-2</v>
      </c>
      <c r="FR49" s="5">
        <v>0.77959999999999996</v>
      </c>
      <c r="FS49" s="5">
        <v>0.1231</v>
      </c>
      <c r="FT49" s="5">
        <v>0.94120000000000004</v>
      </c>
      <c r="FU49" s="5">
        <v>1.1960999999999999</v>
      </c>
      <c r="FV49" s="4">
        <v>0.61180000000000001</v>
      </c>
      <c r="FW49" s="4">
        <v>0.63439999999999996</v>
      </c>
      <c r="FX49" s="4">
        <v>0.13469999999999999</v>
      </c>
      <c r="FY49" s="4">
        <v>8.5400000000000004E-2</v>
      </c>
      <c r="FZ49" s="4">
        <v>0.78400000000000003</v>
      </c>
      <c r="GA49" s="4">
        <v>0.10680000000000001</v>
      </c>
      <c r="GB49" s="4">
        <v>0.88260000000000005</v>
      </c>
      <c r="GC49" s="4">
        <v>0.5595</v>
      </c>
      <c r="GD49" s="5">
        <v>0.64139999999999997</v>
      </c>
      <c r="GE49" s="5">
        <v>0.7077</v>
      </c>
      <c r="GF49" s="5">
        <v>7.8100000000000003E-2</v>
      </c>
      <c r="GG49" s="5">
        <v>0.2447</v>
      </c>
      <c r="GH49" s="5">
        <v>0.72989999999999999</v>
      </c>
      <c r="GI49" s="5">
        <v>8.2199999999999995E-2</v>
      </c>
      <c r="GJ49" s="5">
        <v>0.68069999999999997</v>
      </c>
      <c r="GK49" s="5">
        <v>0.19670000000000001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>
        <v>0.61219999999999997</v>
      </c>
      <c r="HK49" s="5">
        <v>0.63470000000000004</v>
      </c>
      <c r="HL49" s="5">
        <v>0.1363</v>
      </c>
      <c r="HM49" s="5">
        <v>8.5099999999999995E-2</v>
      </c>
      <c r="HN49" s="5">
        <v>0.78390000000000004</v>
      </c>
      <c r="HO49" s="5">
        <v>0.1072</v>
      </c>
      <c r="HP49" s="5">
        <v>0.88270000000000004</v>
      </c>
      <c r="HQ49" s="5">
        <v>0.54869999999999997</v>
      </c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>
        <v>0.6119</v>
      </c>
      <c r="IY49" s="4">
        <v>0.63419999999999999</v>
      </c>
      <c r="IZ49" s="4">
        <v>0.13800000000000001</v>
      </c>
      <c r="JA49" s="4">
        <v>8.5400000000000004E-2</v>
      </c>
      <c r="JB49" s="4">
        <v>0.7843</v>
      </c>
      <c r="JC49" s="4">
        <v>0.1067</v>
      </c>
      <c r="JD49" s="4">
        <v>0.88360000000000005</v>
      </c>
      <c r="JE49" s="4">
        <v>0.40260000000000001</v>
      </c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0.60904444444444439</v>
      </c>
      <c r="JO49" s="4">
        <f t="shared" si="9"/>
        <v>0.62891481481481482</v>
      </c>
      <c r="JP49" s="4">
        <f t="shared" si="10"/>
        <v>0.1309888888888889</v>
      </c>
      <c r="JQ49" s="4">
        <f t="shared" si="11"/>
        <v>7.6085185185185186E-2</v>
      </c>
      <c r="JR49" s="4">
        <f t="shared" si="12"/>
        <v>0.77151851851851838</v>
      </c>
      <c r="JS49" s="4">
        <f t="shared" si="13"/>
        <v>0.11558148148148148</v>
      </c>
      <c r="JT49" s="4">
        <f t="shared" si="14"/>
        <v>0.8983148148148149</v>
      </c>
      <c r="JU49" s="4">
        <f t="shared" si="15"/>
        <v>1.1182444444444444</v>
      </c>
      <c r="JV49" s="1" t="e" cm="1">
        <f t="array" aca="1" ref="JV49" ca="1">CONCATENATE(INDIRECT(ADDRESS(1,MATCH(_xlfn.MINIFS(B49:JM49,metrics.rec,"MAE"),B49:JM49,0)+1)), ", ", INDIRECT(ADDRESS(2,MATCH(_xlfn.MINIFS(B49:JM49,metrics.rec,"MAE"),B49:JM49,0)+1)))</f>
        <v>#NAME?</v>
      </c>
      <c r="JW49" s="1" t="e" cm="1">
        <f t="array" aca="1" ref="JW49" ca="1">CONCATENATE(INDIRECT(ADDRESS(1,MATCH(_xlfn.MINIFS(B49:JM49,metrics.rec,"MSE"),B49:JM49,0)+1)), ", ", INDIRECT(ADDRESS(2,MATCH(_xlfn.MINIFS(B49:JM49,metrics.rec,"MSE"),B49:JM49,0)+1)))</f>
        <v>#NAME?</v>
      </c>
      <c r="JX49" s="1" t="e" cm="1">
        <f t="array" aca="1" ref="JX49" ca="1">CONCATENATE(INDIRECT(ADDRESS(1,MATCH(_xlfn.MAXIFS(B49:JM49,metrics.rec,"R"),B49:JM49,0)+1)), ", ", INDIRECT(ADDRESS(2,MATCH(_xlfn.MAXIFS(B49:JM49,metrics.rec,"R"),B49:JM49,0)+1)))</f>
        <v>#NAME?</v>
      </c>
      <c r="JY49" s="1" t="e" cm="1">
        <f t="array" aca="1" ref="JY49" ca="1">CONCATENATE(INDIRECT(ADDRESS(1,MATCH(_xlfn.MAXIFS(B49:JM49,metrics.rec,"Precision"),B49:JM49,0)+1)), ", ", INDIRECT(ADDRESS(2,MATCH(_xlfn.MAXIFS(B49:JM49,metrics.rec,"Precision"),B49:JM49,0)+1)))</f>
        <v>#NAME?</v>
      </c>
      <c r="JZ49" s="1" t="e" cm="1">
        <f t="array" aca="1" ref="JZ49" ca="1">CONCATENATE(INDIRECT(ADDRESS(1,MATCH(_xlfn.MAXIFS(B49:JM49,metrics.rec,"Recall"),B49:JM49,0)+1)), ", ", INDIRECT(ADDRESS(2,MATCH(_xlfn.MAXIFS(B49:JM49,metrics.rec,"Recall"),B49:JM49,0)+1)))</f>
        <v>#NAME?</v>
      </c>
      <c r="KA49" s="1" t="e" cm="1">
        <f t="array" aca="1" ref="KA49" ca="1">CONCATENATE(INDIRECT(ADDRESS(1,MATCH(_xlfn.MAXIFS(B49:JM49,metrics.rec,"Coverage"),B49:JM49,0)+1)), ", ", INDIRECT(ADDRESS(2,MATCH(_xlfn.MAXIFS(B49:JM49,metrics.rec,"Coverage"),B49:JM49,0)+1)))</f>
        <v>#NAME?</v>
      </c>
      <c r="KB49" s="1" t="e" cm="1">
        <f t="array" aca="1" ref="KB49" ca="1">CONCATENATE(INDIRECT(ADDRESS(1,MATCH(_xlfn.MAXIFS(B49:JM49,metrics.rec,"Recatio"),B49:JM49,0)+1)), ", ", INDIRECT(ADDRESS(2,MATCH(_xlfn.MAXIFS(B49:JM49,metrics.rec,"Recatio"),B49:JM49,0)+1)))</f>
        <v>#NAME?</v>
      </c>
      <c r="KC49" s="1" t="e" cm="1">
        <f t="array" aca="1" ref="KC49" ca="1">CONCATENATE(INDIRECT(ADDRESS(1,MATCH(_xlfn.MINIFS(B49:JM49,metrics.rec,"Time"),B49:JM49,0)+1)), ", ", INDIRECT(ADDRESS(2,MATCH(_xlfn.MINIFS(B49:JM49,metrics.rec,"Time"),B49:JM49,0)+1)))</f>
        <v>#NAME?</v>
      </c>
    </row>
    <row r="50" spans="1:289" x14ac:dyDescent="0.3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>
        <v>0.57089999999999996</v>
      </c>
      <c r="BW50" s="5">
        <v>0.56620000000000004</v>
      </c>
      <c r="BX50" s="5">
        <v>0.17810000000000001</v>
      </c>
      <c r="BY50" s="5">
        <v>3.3099999999999997E-2</v>
      </c>
      <c r="BZ50" s="5">
        <v>0.86</v>
      </c>
      <c r="CA50" s="5">
        <v>3.6900000000000002E-2</v>
      </c>
      <c r="CB50" s="5">
        <v>0.99019999999999997</v>
      </c>
      <c r="CC50" s="5">
        <v>1.0543</v>
      </c>
      <c r="CD50" s="4">
        <v>0.58420000000000005</v>
      </c>
      <c r="CE50" s="4">
        <v>0.5877</v>
      </c>
      <c r="CF50" s="4">
        <v>0.1709</v>
      </c>
      <c r="CG50" s="4">
        <v>7.4800000000000005E-2</v>
      </c>
      <c r="CH50" s="4">
        <v>0.84299999999999997</v>
      </c>
      <c r="CI50" s="4">
        <v>4.0599999999999997E-2</v>
      </c>
      <c r="CJ50" s="4">
        <v>0.9718</v>
      </c>
      <c r="CK50" s="4">
        <v>1.5690999999999999</v>
      </c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>
        <v>0.60409999999999997</v>
      </c>
      <c r="CU50" s="4">
        <v>0.62829999999999997</v>
      </c>
      <c r="CV50" s="4">
        <v>0.13270000000000001</v>
      </c>
      <c r="CW50" s="4">
        <v>0.183</v>
      </c>
      <c r="CX50" s="4">
        <v>0.78910000000000002</v>
      </c>
      <c r="CY50" s="4">
        <v>5.0500000000000003E-2</v>
      </c>
      <c r="CZ50" s="4">
        <v>0.88870000000000005</v>
      </c>
      <c r="DA50" s="4">
        <v>0.60099999999999998</v>
      </c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>
        <v>0.57040000000000002</v>
      </c>
      <c r="DK50" s="4">
        <v>0.56530000000000002</v>
      </c>
      <c r="DL50" s="4">
        <v>0.16089999999999999</v>
      </c>
      <c r="DM50" s="4">
        <v>3.3500000000000002E-2</v>
      </c>
      <c r="DN50" s="4">
        <v>0.85729999999999995</v>
      </c>
      <c r="DO50" s="4">
        <v>3.6400000000000002E-2</v>
      </c>
      <c r="DP50" s="4">
        <v>0.99129999999999996</v>
      </c>
      <c r="DQ50" s="4">
        <v>3.2825000000000002</v>
      </c>
      <c r="DR50" s="5">
        <v>0.58689999999999998</v>
      </c>
      <c r="DS50" s="5">
        <v>0.59870000000000001</v>
      </c>
      <c r="DT50" s="5">
        <v>0.17949999999999999</v>
      </c>
      <c r="DU50" s="5">
        <v>7.4099999999999999E-2</v>
      </c>
      <c r="DV50" s="5">
        <v>0.84330000000000005</v>
      </c>
      <c r="DW50" s="5">
        <v>4.1000000000000002E-2</v>
      </c>
      <c r="DX50" s="5">
        <v>0.97099999999999997</v>
      </c>
      <c r="DY50" s="5">
        <v>1.7511000000000001</v>
      </c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>
        <v>0.60350000000000004</v>
      </c>
      <c r="EI50" s="5">
        <v>0.62709999999999999</v>
      </c>
      <c r="EJ50" s="5">
        <v>0.13170000000000001</v>
      </c>
      <c r="EK50" s="5">
        <v>0.18160000000000001</v>
      </c>
      <c r="EL50" s="5">
        <v>0.79010000000000002</v>
      </c>
      <c r="EM50" s="5">
        <v>5.0799999999999998E-2</v>
      </c>
      <c r="EN50" s="5">
        <v>0.88549999999999995</v>
      </c>
      <c r="EO50" s="5">
        <v>0.9899</v>
      </c>
      <c r="EP50" s="4">
        <v>0.65700000000000003</v>
      </c>
      <c r="EQ50" s="4">
        <v>0.75109999999999999</v>
      </c>
      <c r="ER50" s="4">
        <v>6.1699999999999998E-2</v>
      </c>
      <c r="ES50" s="4">
        <v>0.2389</v>
      </c>
      <c r="ET50" s="4">
        <v>0.70909999999999995</v>
      </c>
      <c r="EU50" s="4">
        <v>8.2400000000000001E-2</v>
      </c>
      <c r="EV50" s="4">
        <v>0.69840000000000002</v>
      </c>
      <c r="EW50" s="4">
        <v>0.29909999999999998</v>
      </c>
      <c r="EX50" s="5">
        <v>0.57420000000000004</v>
      </c>
      <c r="EY50" s="5">
        <v>0.57099999999999995</v>
      </c>
      <c r="EZ50" s="5">
        <v>0.16309999999999999</v>
      </c>
      <c r="FA50" s="5">
        <v>3.3099999999999997E-2</v>
      </c>
      <c r="FB50" s="5">
        <v>0.8538</v>
      </c>
      <c r="FC50" s="5">
        <v>3.6700000000000003E-2</v>
      </c>
      <c r="FD50" s="5">
        <v>0.98960000000000004</v>
      </c>
      <c r="FE50" s="5">
        <v>1.6986000000000001</v>
      </c>
      <c r="FF50" s="4">
        <v>0.58750000000000002</v>
      </c>
      <c r="FG50" s="4">
        <v>0.59650000000000003</v>
      </c>
      <c r="FH50" s="4">
        <v>0.17810000000000001</v>
      </c>
      <c r="FI50" s="4">
        <v>7.4399999999999994E-2</v>
      </c>
      <c r="FJ50" s="4">
        <v>0.84289999999999998</v>
      </c>
      <c r="FK50" s="4">
        <v>4.0800000000000003E-2</v>
      </c>
      <c r="FL50" s="4">
        <v>0.97030000000000005</v>
      </c>
      <c r="FM50" s="4">
        <v>1.6153999999999999</v>
      </c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>
        <v>0.60460000000000003</v>
      </c>
      <c r="FW50" s="4">
        <v>0.63139999999999996</v>
      </c>
      <c r="FX50" s="4">
        <v>0.12889999999999999</v>
      </c>
      <c r="FY50" s="4">
        <v>0.1812</v>
      </c>
      <c r="FZ50" s="4">
        <v>0.79100000000000004</v>
      </c>
      <c r="GA50" s="4">
        <v>5.0799999999999998E-2</v>
      </c>
      <c r="GB50" s="4">
        <v>0.88549999999999995</v>
      </c>
      <c r="GC50" s="4">
        <v>0.68879999999999997</v>
      </c>
      <c r="GD50" s="5">
        <v>0.65459999999999996</v>
      </c>
      <c r="GE50" s="5">
        <v>0.74639999999999995</v>
      </c>
      <c r="GF50" s="5">
        <v>6.54E-2</v>
      </c>
      <c r="GG50" s="5">
        <v>0.2399</v>
      </c>
      <c r="GH50" s="5">
        <v>0.70720000000000005</v>
      </c>
      <c r="GI50" s="5">
        <v>8.2699999999999996E-2</v>
      </c>
      <c r="GJ50" s="5">
        <v>0.69979999999999998</v>
      </c>
      <c r="GK50" s="5">
        <v>0.32319999999999999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>
        <v>0.60429999999999995</v>
      </c>
      <c r="HK50" s="5">
        <v>0.62990000000000002</v>
      </c>
      <c r="HL50" s="5">
        <v>0.13320000000000001</v>
      </c>
      <c r="HM50" s="5">
        <v>0.18190000000000001</v>
      </c>
      <c r="HN50" s="5">
        <v>0.79020000000000001</v>
      </c>
      <c r="HO50" s="5">
        <v>5.0599999999999999E-2</v>
      </c>
      <c r="HP50" s="5">
        <v>0.88629999999999998</v>
      </c>
      <c r="HQ50" s="5">
        <v>0.37330000000000002</v>
      </c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>
        <v>0.60440000000000005</v>
      </c>
      <c r="IY50" s="4">
        <v>0.62939999999999996</v>
      </c>
      <c r="IZ50" s="4">
        <v>0.1303</v>
      </c>
      <c r="JA50" s="4">
        <v>0.18090000000000001</v>
      </c>
      <c r="JB50" s="4">
        <v>0.7903</v>
      </c>
      <c r="JC50" s="4">
        <v>5.0799999999999998E-2</v>
      </c>
      <c r="JD50" s="4">
        <v>0.88729999999999998</v>
      </c>
      <c r="JE50" s="4">
        <v>0.66279999999999994</v>
      </c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0.60106071428571439</v>
      </c>
      <c r="JO50" s="4">
        <f t="shared" si="9"/>
        <v>0.62575714285714279</v>
      </c>
      <c r="JP50" s="4">
        <f t="shared" si="10"/>
        <v>0.14290357142857141</v>
      </c>
      <c r="JQ50" s="4">
        <f t="shared" si="11"/>
        <v>0.13207142857142859</v>
      </c>
      <c r="JR50" s="4">
        <f t="shared" si="12"/>
        <v>0.80183571428571432</v>
      </c>
      <c r="JS50" s="4">
        <f t="shared" si="13"/>
        <v>5.0071428571428558E-2</v>
      </c>
      <c r="JT50" s="4">
        <f t="shared" si="14"/>
        <v>0.90397499999999997</v>
      </c>
      <c r="JU50" s="4">
        <f t="shared" si="15"/>
        <v>1.1082714285714288</v>
      </c>
      <c r="JV50" s="1" t="e" cm="1">
        <f t="array" aca="1" ref="JV50" ca="1">CONCATENATE(INDIRECT(ADDRESS(1,MATCH(_xlfn.MINIFS(B50:JM50,metrics.rec,"MAE"),B50:JM50,0)+1)), ", ", INDIRECT(ADDRESS(2,MATCH(_xlfn.MINIFS(B50:JM50,metrics.rec,"MAE"),B50:JM50,0)+1)))</f>
        <v>#NAME?</v>
      </c>
      <c r="JW50" s="1" t="e" cm="1">
        <f t="array" aca="1" ref="JW50" ca="1">CONCATENATE(INDIRECT(ADDRESS(1,MATCH(_xlfn.MINIFS(B50:JM50,metrics.rec,"MSE"),B50:JM50,0)+1)), ", ", INDIRECT(ADDRESS(2,MATCH(_xlfn.MINIFS(B50:JM50,metrics.rec,"MSE"),B50:JM50,0)+1)))</f>
        <v>#NAME?</v>
      </c>
      <c r="JX50" s="1" t="e" cm="1">
        <f t="array" aca="1" ref="JX50" ca="1">CONCATENATE(INDIRECT(ADDRESS(1,MATCH(_xlfn.MAXIFS(B50:JM50,metrics.rec,"R"),B50:JM50,0)+1)), ", ", INDIRECT(ADDRESS(2,MATCH(_xlfn.MAXIFS(B50:JM50,metrics.rec,"R"),B50:JM50,0)+1)))</f>
        <v>#NAME?</v>
      </c>
      <c r="JY50" s="1" t="e" cm="1">
        <f t="array" aca="1" ref="JY50" ca="1">CONCATENATE(INDIRECT(ADDRESS(1,MATCH(_xlfn.MAXIFS(B50:JM50,metrics.rec,"Precision"),B50:JM50,0)+1)), ", ", INDIRECT(ADDRESS(2,MATCH(_xlfn.MAXIFS(B50:JM50,metrics.rec,"Precision"),B50:JM50,0)+1)))</f>
        <v>#NAME?</v>
      </c>
      <c r="JZ50" s="1" t="e" cm="1">
        <f t="array" aca="1" ref="JZ50" ca="1">CONCATENATE(INDIRECT(ADDRESS(1,MATCH(_xlfn.MAXIFS(B50:JM50,metrics.rec,"Recall"),B50:JM50,0)+1)), ", ", INDIRECT(ADDRESS(2,MATCH(_xlfn.MAXIFS(B50:JM50,metrics.rec,"Recall"),B50:JM50,0)+1)))</f>
        <v>#NAME?</v>
      </c>
      <c r="KA50" s="1" t="e" cm="1">
        <f t="array" aca="1" ref="KA50" ca="1">CONCATENATE(INDIRECT(ADDRESS(1,MATCH(_xlfn.MAXIFS(B50:JM50,metrics.rec,"Coverage"),B50:JM50,0)+1)), ", ", INDIRECT(ADDRESS(2,MATCH(_xlfn.MAXIFS(B50:JM50,metrics.rec,"Coverage"),B50:JM50,0)+1)))</f>
        <v>#NAME?</v>
      </c>
      <c r="KB50" s="1" t="e" cm="1">
        <f t="array" aca="1" ref="KB50" ca="1">CONCATENATE(INDIRECT(ADDRESS(1,MATCH(_xlfn.MAXIFS(B50:JM50,metrics.rec,"Recatio"),B50:JM50,0)+1)), ", ", INDIRECT(ADDRESS(2,MATCH(_xlfn.MAXIFS(B50:JM50,metrics.rec,"Recatio"),B50:JM50,0)+1)))</f>
        <v>#NAME?</v>
      </c>
      <c r="KC50" s="1" t="e" cm="1">
        <f t="array" aca="1" ref="KC50" ca="1">CONCATENATE(INDIRECT(ADDRESS(1,MATCH(_xlfn.MINIFS(B50:JM50,metrics.rec,"Time"),B50:JM50,0)+1)), ", ", INDIRECT(ADDRESS(2,MATCH(_xlfn.MINIFS(B50:JM50,metrics.rec,"Time"),B50:JM50,0)+1)))</f>
        <v>#NAME?</v>
      </c>
    </row>
    <row r="51" spans="1:289" x14ac:dyDescent="0.3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>
        <v>0.57020000000000004</v>
      </c>
      <c r="BW51" s="5">
        <v>0.55800000000000005</v>
      </c>
      <c r="BX51" s="5">
        <v>0.18310000000000001</v>
      </c>
      <c r="BY51" s="5">
        <v>3.3300000000000003E-2</v>
      </c>
      <c r="BZ51" s="5">
        <v>0.85760000000000003</v>
      </c>
      <c r="CA51" s="5">
        <v>3.6600000000000001E-2</v>
      </c>
      <c r="CB51" s="5">
        <v>0.98929999999999996</v>
      </c>
      <c r="CC51" s="5">
        <v>0.99239999999999995</v>
      </c>
      <c r="CD51" s="4">
        <v>0.58299999999999996</v>
      </c>
      <c r="CE51" s="4">
        <v>0.58020000000000005</v>
      </c>
      <c r="CF51" s="4">
        <v>0.18190000000000001</v>
      </c>
      <c r="CG51" s="4">
        <v>7.8799999999999995E-2</v>
      </c>
      <c r="CH51" s="4">
        <v>0.84030000000000005</v>
      </c>
      <c r="CI51" s="4">
        <v>3.8399999999999997E-2</v>
      </c>
      <c r="CJ51" s="4">
        <v>0.97030000000000005</v>
      </c>
      <c r="CK51" s="4">
        <v>1.5089999999999999</v>
      </c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>
        <v>0.60340000000000005</v>
      </c>
      <c r="CU51" s="4">
        <v>0.61970000000000003</v>
      </c>
      <c r="CV51" s="4">
        <v>0.13600000000000001</v>
      </c>
      <c r="CW51" s="4">
        <v>0.20039999999999999</v>
      </c>
      <c r="CX51" s="4">
        <v>0.78249999999999997</v>
      </c>
      <c r="CY51" s="4">
        <v>4.5699999999999998E-2</v>
      </c>
      <c r="CZ51" s="4">
        <v>0.88400000000000001</v>
      </c>
      <c r="DA51" s="4">
        <v>0.51139999999999997</v>
      </c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>
        <v>0.56940000000000002</v>
      </c>
      <c r="DK51" s="4">
        <v>0.55640000000000001</v>
      </c>
      <c r="DL51" s="4">
        <v>0.17169999999999999</v>
      </c>
      <c r="DM51" s="4">
        <v>3.3700000000000001E-2</v>
      </c>
      <c r="DN51" s="4">
        <v>0.85589999999999999</v>
      </c>
      <c r="DO51" s="4">
        <v>3.6200000000000003E-2</v>
      </c>
      <c r="DP51" s="4">
        <v>0.99009999999999998</v>
      </c>
      <c r="DQ51" s="4">
        <v>3.5387</v>
      </c>
      <c r="DR51" s="5">
        <v>0.58550000000000002</v>
      </c>
      <c r="DS51" s="5">
        <v>0.5897</v>
      </c>
      <c r="DT51" s="5">
        <v>0.18590000000000001</v>
      </c>
      <c r="DU51" s="5">
        <v>7.8E-2</v>
      </c>
      <c r="DV51" s="5">
        <v>0.84050000000000002</v>
      </c>
      <c r="DW51" s="5">
        <v>3.8800000000000001E-2</v>
      </c>
      <c r="DX51" s="5">
        <v>0.96909999999999996</v>
      </c>
      <c r="DY51" s="5">
        <v>1.5423</v>
      </c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>
        <v>0.60309999999999997</v>
      </c>
      <c r="EI51" s="5">
        <v>0.61909999999999998</v>
      </c>
      <c r="EJ51" s="5">
        <v>0.13159999999999999</v>
      </c>
      <c r="EK51" s="5">
        <v>0.19789999999999999</v>
      </c>
      <c r="EL51" s="5">
        <v>0.78320000000000001</v>
      </c>
      <c r="EM51" s="5">
        <v>4.6199999999999998E-2</v>
      </c>
      <c r="EN51" s="5">
        <v>0.88100000000000001</v>
      </c>
      <c r="EO51" s="5">
        <v>0.82899999999999996</v>
      </c>
      <c r="EP51" s="4">
        <v>0.65300000000000002</v>
      </c>
      <c r="EQ51" s="4">
        <v>0.73019999999999996</v>
      </c>
      <c r="ER51" s="4">
        <v>6.2600000000000003E-2</v>
      </c>
      <c r="ES51" s="4">
        <v>0.2999</v>
      </c>
      <c r="ET51" s="4">
        <v>0.69699999999999995</v>
      </c>
      <c r="EU51" s="4">
        <v>6.3600000000000004E-2</v>
      </c>
      <c r="EV51" s="4">
        <v>0.68179999999999996</v>
      </c>
      <c r="EW51" s="4">
        <v>0.20399999999999999</v>
      </c>
      <c r="EX51" s="5">
        <v>0.57330000000000003</v>
      </c>
      <c r="EY51" s="5">
        <v>0.56289999999999996</v>
      </c>
      <c r="EZ51" s="5">
        <v>0.16980000000000001</v>
      </c>
      <c r="FA51" s="5">
        <v>3.3099999999999997E-2</v>
      </c>
      <c r="FB51" s="5">
        <v>0.85219999999999996</v>
      </c>
      <c r="FC51" s="5">
        <v>3.6499999999999998E-2</v>
      </c>
      <c r="FD51" s="5">
        <v>0.98860000000000003</v>
      </c>
      <c r="FE51" s="5">
        <v>1.6628000000000001</v>
      </c>
      <c r="FF51" s="4">
        <v>0.58589999999999998</v>
      </c>
      <c r="FG51" s="4">
        <v>0.58689999999999998</v>
      </c>
      <c r="FH51" s="4">
        <v>0.1827</v>
      </c>
      <c r="FI51" s="4">
        <v>7.8100000000000003E-2</v>
      </c>
      <c r="FJ51" s="4">
        <v>0.84099999999999997</v>
      </c>
      <c r="FK51" s="4">
        <v>3.8699999999999998E-2</v>
      </c>
      <c r="FL51" s="4">
        <v>0.96870000000000001</v>
      </c>
      <c r="FM51" s="4">
        <v>1.4761</v>
      </c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>
        <v>0.60370000000000001</v>
      </c>
      <c r="FW51" s="4">
        <v>0.62209999999999999</v>
      </c>
      <c r="FX51" s="4">
        <v>0.13289999999999999</v>
      </c>
      <c r="FY51" s="4">
        <v>0.1983</v>
      </c>
      <c r="FZ51" s="4">
        <v>0.78449999999999998</v>
      </c>
      <c r="GA51" s="4">
        <v>4.5999999999999999E-2</v>
      </c>
      <c r="GB51" s="4">
        <v>0.88109999999999999</v>
      </c>
      <c r="GC51" s="4">
        <v>0.55479999999999996</v>
      </c>
      <c r="GD51" s="5">
        <v>0.65049999999999997</v>
      </c>
      <c r="GE51" s="5">
        <v>0.72519999999999996</v>
      </c>
      <c r="GF51" s="5">
        <v>6.0699999999999997E-2</v>
      </c>
      <c r="GG51" s="5">
        <v>0.30120000000000002</v>
      </c>
      <c r="GH51" s="5">
        <v>0.69520000000000004</v>
      </c>
      <c r="GI51" s="5">
        <v>6.3700000000000007E-2</v>
      </c>
      <c r="GJ51" s="5">
        <v>0.68120000000000003</v>
      </c>
      <c r="GK51" s="5">
        <v>0.1918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>
        <v>0.60350000000000004</v>
      </c>
      <c r="HK51" s="5">
        <v>0.62119999999999997</v>
      </c>
      <c r="HL51" s="5">
        <v>0.13400000000000001</v>
      </c>
      <c r="HM51" s="5">
        <v>0.19869999999999999</v>
      </c>
      <c r="HN51" s="5">
        <v>0.78410000000000002</v>
      </c>
      <c r="HO51" s="5">
        <v>4.5900000000000003E-2</v>
      </c>
      <c r="HP51" s="5">
        <v>0.88070000000000004</v>
      </c>
      <c r="HQ51" s="5">
        <v>0.31929999999999997</v>
      </c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>
        <v>0.60370000000000001</v>
      </c>
      <c r="IY51" s="4">
        <v>0.62050000000000005</v>
      </c>
      <c r="IZ51" s="4">
        <v>0.1321</v>
      </c>
      <c r="JA51" s="4">
        <v>0.1978</v>
      </c>
      <c r="JB51" s="4">
        <v>0.7843</v>
      </c>
      <c r="JC51" s="4">
        <v>4.5999999999999999E-2</v>
      </c>
      <c r="JD51" s="4">
        <v>0.88190000000000002</v>
      </c>
      <c r="JE51" s="4">
        <v>0.47299999999999998</v>
      </c>
      <c r="JF51" s="5"/>
      <c r="JG51" s="5"/>
      <c r="JH51" s="5"/>
      <c r="JI51" s="5"/>
      <c r="JJ51" s="5"/>
      <c r="JK51" s="5"/>
      <c r="JL51" s="5"/>
      <c r="JM51" s="5"/>
      <c r="JN51" s="4">
        <f t="shared" si="8"/>
        <v>0.59972142857142863</v>
      </c>
      <c r="JO51" s="4">
        <f t="shared" si="9"/>
        <v>0.61569285714285704</v>
      </c>
      <c r="JP51" s="4">
        <f t="shared" si="10"/>
        <v>0.14733928571428576</v>
      </c>
      <c r="JQ51" s="4">
        <f t="shared" si="11"/>
        <v>0.14938571428571432</v>
      </c>
      <c r="JR51" s="4">
        <f t="shared" si="12"/>
        <v>0.80116785714285699</v>
      </c>
      <c r="JS51" s="4">
        <f t="shared" si="13"/>
        <v>4.4699999999999997E-2</v>
      </c>
      <c r="JT51" s="4">
        <f t="shared" si="14"/>
        <v>0.89878214285714286</v>
      </c>
      <c r="JU51" s="4">
        <f t="shared" si="15"/>
        <v>0.98694999999999999</v>
      </c>
      <c r="JV51" s="1" t="e" cm="1">
        <f t="array" aca="1" ref="JV51" ca="1">CONCATENATE(INDIRECT(ADDRESS(1,MATCH(_xlfn.MINIFS(B51:JM51,metrics.rec,"MAE"),B51:JM51,0)+1)), ", ", INDIRECT(ADDRESS(2,MATCH(_xlfn.MINIFS(B51:JM51,metrics.rec,"MAE"),B51:JM51,0)+1)))</f>
        <v>#NAME?</v>
      </c>
      <c r="JW51" s="1" t="e" cm="1">
        <f t="array" aca="1" ref="JW51" ca="1">CONCATENATE(INDIRECT(ADDRESS(1,MATCH(_xlfn.MINIFS(B51:JM51,metrics.rec,"MSE"),B51:JM51,0)+1)), ", ", INDIRECT(ADDRESS(2,MATCH(_xlfn.MINIFS(B51:JM51,metrics.rec,"MSE"),B51:JM51,0)+1)))</f>
        <v>#NAME?</v>
      </c>
      <c r="JX51" s="1" t="e" cm="1">
        <f t="array" aca="1" ref="JX51" ca="1">CONCATENATE(INDIRECT(ADDRESS(1,MATCH(_xlfn.MAXIFS(B51:JM51,metrics.rec,"R"),B51:JM51,0)+1)), ", ", INDIRECT(ADDRESS(2,MATCH(_xlfn.MAXIFS(B51:JM51,metrics.rec,"R"),B51:JM51,0)+1)))</f>
        <v>#NAME?</v>
      </c>
      <c r="JY51" s="1" t="e" cm="1">
        <f t="array" aca="1" ref="JY51" ca="1">CONCATENATE(INDIRECT(ADDRESS(1,MATCH(_xlfn.MAXIFS(B51:JM51,metrics.rec,"Precision"),B51:JM51,0)+1)), ", ", INDIRECT(ADDRESS(2,MATCH(_xlfn.MAXIFS(B51:JM51,metrics.rec,"Precision"),B51:JM51,0)+1)))</f>
        <v>#NAME?</v>
      </c>
      <c r="JZ51" s="1" t="e" cm="1">
        <f t="array" aca="1" ref="JZ51" ca="1">CONCATENATE(INDIRECT(ADDRESS(1,MATCH(_xlfn.MAXIFS(B51:JM51,metrics.rec,"Recall"),B51:JM51,0)+1)), ", ", INDIRECT(ADDRESS(2,MATCH(_xlfn.MAXIFS(B51:JM51,metrics.rec,"Recall"),B51:JM51,0)+1)))</f>
        <v>#NAME?</v>
      </c>
      <c r="KA51" s="1" t="e" cm="1">
        <f t="array" aca="1" ref="KA51" ca="1">CONCATENATE(INDIRECT(ADDRESS(1,MATCH(_xlfn.MAXIFS(B51:JM51,metrics.rec,"Coverage"),B51:JM51,0)+1)), ", ", INDIRECT(ADDRESS(2,MATCH(_xlfn.MAXIFS(B51:JM51,metrics.rec,"Coverage"),B51:JM51,0)+1)))</f>
        <v>#NAME?</v>
      </c>
      <c r="KB51" s="1" t="e" cm="1">
        <f t="array" aca="1" ref="KB51" ca="1">CONCATENATE(INDIRECT(ADDRESS(1,MATCH(_xlfn.MAXIFS(B51:JM51,metrics.rec,"Recatio"),B51:JM51,0)+1)), ", ", INDIRECT(ADDRESS(2,MATCH(_xlfn.MAXIFS(B51:JM51,metrics.rec,"Recatio"),B51:JM51,0)+1)))</f>
        <v>#NAME?</v>
      </c>
      <c r="KC51" s="1" t="e" cm="1">
        <f t="array" aca="1" ref="KC51" ca="1">CONCATENATE(INDIRECT(ADDRESS(1,MATCH(_xlfn.MINIFS(B51:JM51,metrics.rec,"Time"),B51:JM51,0)+1)), ", ", INDIRECT(ADDRESS(2,MATCH(_xlfn.MINIFS(B51:JM51,metrics.rec,"Time"),B51:JM51,0)+1)))</f>
        <v>#NAME?</v>
      </c>
    </row>
    <row r="52" spans="1:289" x14ac:dyDescent="0.3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>
        <v>0.57210000000000005</v>
      </c>
      <c r="BW52" s="5">
        <v>0.55549999999999999</v>
      </c>
      <c r="BX52" s="5">
        <v>0.1653</v>
      </c>
      <c r="BY52" s="5">
        <v>8.3000000000000001E-3</v>
      </c>
      <c r="BZ52" s="5">
        <v>0.81669999999999998</v>
      </c>
      <c r="CA52" s="5">
        <v>0.13930000000000001</v>
      </c>
      <c r="CB52" s="5">
        <v>0.99019999999999997</v>
      </c>
      <c r="CC52" s="5">
        <v>1.7844</v>
      </c>
      <c r="CD52" s="4">
        <v>0.58960000000000001</v>
      </c>
      <c r="CE52" s="4">
        <v>0.58779999999999999</v>
      </c>
      <c r="CF52" s="4">
        <v>0.16689999999999999</v>
      </c>
      <c r="CG52" s="4">
        <v>2.1600000000000001E-2</v>
      </c>
      <c r="CH52" s="4">
        <v>0.80720000000000003</v>
      </c>
      <c r="CI52" s="4">
        <v>0.13489999999999999</v>
      </c>
      <c r="CJ52" s="4">
        <v>0.97240000000000004</v>
      </c>
      <c r="CK52" s="4">
        <v>1.6175999999999999</v>
      </c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>
        <v>0.6119</v>
      </c>
      <c r="CU52" s="4">
        <v>0.63529999999999998</v>
      </c>
      <c r="CV52" s="4">
        <v>0.1406</v>
      </c>
      <c r="CW52" s="4">
        <v>8.6300000000000002E-2</v>
      </c>
      <c r="CX52" s="4">
        <v>0.78600000000000003</v>
      </c>
      <c r="CY52" s="4">
        <v>0.1067</v>
      </c>
      <c r="CZ52" s="4">
        <v>0.88719999999999999</v>
      </c>
      <c r="DA52" s="4">
        <v>0.51290000000000002</v>
      </c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>
        <v>0.56899999999999995</v>
      </c>
      <c r="DK52" s="4">
        <v>0.54879999999999995</v>
      </c>
      <c r="DL52" s="4">
        <v>0.15160000000000001</v>
      </c>
      <c r="DM52" s="4">
        <v>8.2000000000000007E-3</v>
      </c>
      <c r="DN52" s="4">
        <v>0.81310000000000004</v>
      </c>
      <c r="DO52" s="4">
        <v>0.14050000000000001</v>
      </c>
      <c r="DP52" s="4">
        <v>0.99170000000000003</v>
      </c>
      <c r="DQ52" s="4">
        <v>2.2591000000000001</v>
      </c>
      <c r="DR52" s="5">
        <v>0.59309999999999996</v>
      </c>
      <c r="DS52" s="5">
        <v>0.59830000000000005</v>
      </c>
      <c r="DT52" s="5">
        <v>0.16</v>
      </c>
      <c r="DU52" s="5">
        <v>2.1600000000000001E-2</v>
      </c>
      <c r="DV52" s="5">
        <v>0.8054</v>
      </c>
      <c r="DW52" s="5">
        <v>0.13420000000000001</v>
      </c>
      <c r="DX52" s="5">
        <v>0.97099999999999997</v>
      </c>
      <c r="DY52" s="5">
        <v>1.5074000000000001</v>
      </c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>
        <v>0.61070000000000002</v>
      </c>
      <c r="EI52" s="5">
        <v>0.63180000000000003</v>
      </c>
      <c r="EJ52" s="5">
        <v>0.14099999999999999</v>
      </c>
      <c r="EK52" s="5">
        <v>8.5199999999999998E-2</v>
      </c>
      <c r="EL52" s="5">
        <v>0.78659999999999997</v>
      </c>
      <c r="EM52" s="5">
        <v>0.1077</v>
      </c>
      <c r="EN52" s="5">
        <v>0.88460000000000005</v>
      </c>
      <c r="EO52" s="5">
        <v>0.8125</v>
      </c>
      <c r="EP52" s="4">
        <v>0.64370000000000005</v>
      </c>
      <c r="EQ52" s="4">
        <v>0.70920000000000005</v>
      </c>
      <c r="ER52" s="4">
        <v>7.9200000000000007E-2</v>
      </c>
      <c r="ES52" s="4">
        <v>0.24340000000000001</v>
      </c>
      <c r="ET52" s="4">
        <v>0.72699999999999998</v>
      </c>
      <c r="EU52" s="4">
        <v>8.1900000000000001E-2</v>
      </c>
      <c r="EV52" s="4">
        <v>0.68440000000000001</v>
      </c>
      <c r="EW52" s="4">
        <v>0.21029999999999999</v>
      </c>
      <c r="EX52" s="5">
        <v>0.57440000000000002</v>
      </c>
      <c r="EY52" s="5">
        <v>0.55820000000000003</v>
      </c>
      <c r="EZ52" s="5">
        <v>0.14680000000000001</v>
      </c>
      <c r="FA52" s="5">
        <v>8.2000000000000007E-3</v>
      </c>
      <c r="FB52" s="5">
        <v>0.81179999999999997</v>
      </c>
      <c r="FC52" s="5">
        <v>0.1404</v>
      </c>
      <c r="FD52" s="5">
        <v>0.99009999999999998</v>
      </c>
      <c r="FE52" s="5">
        <v>1.7224999999999999</v>
      </c>
      <c r="FF52" s="4">
        <v>0.59370000000000001</v>
      </c>
      <c r="FG52" s="4">
        <v>0.59519999999999995</v>
      </c>
      <c r="FH52" s="4">
        <v>0.1585</v>
      </c>
      <c r="FI52" s="4">
        <v>2.1700000000000001E-2</v>
      </c>
      <c r="FJ52" s="4">
        <v>0.80520000000000003</v>
      </c>
      <c r="FK52" s="4">
        <v>0.13339999999999999</v>
      </c>
      <c r="FL52" s="4">
        <v>0.97070000000000001</v>
      </c>
      <c r="FM52" s="4">
        <v>1.4005000000000001</v>
      </c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>
        <v>0.61129999999999995</v>
      </c>
      <c r="FW52" s="4">
        <v>0.63329999999999997</v>
      </c>
      <c r="FX52" s="4">
        <v>0.13819999999999999</v>
      </c>
      <c r="FY52" s="4">
        <v>8.5300000000000001E-2</v>
      </c>
      <c r="FZ52" s="4">
        <v>0.78800000000000003</v>
      </c>
      <c r="GA52" s="4">
        <v>0.1075</v>
      </c>
      <c r="GB52" s="4">
        <v>0.88439999999999996</v>
      </c>
      <c r="GC52" s="4">
        <v>0.69589999999999996</v>
      </c>
      <c r="GD52" s="5">
        <v>0.64119999999999999</v>
      </c>
      <c r="GE52" s="5">
        <v>0.7056</v>
      </c>
      <c r="GF52" s="5">
        <v>7.6499999999999999E-2</v>
      </c>
      <c r="GG52" s="5">
        <v>0.2437</v>
      </c>
      <c r="GH52" s="5">
        <v>0.72540000000000004</v>
      </c>
      <c r="GI52" s="5">
        <v>8.2400000000000001E-2</v>
      </c>
      <c r="GJ52" s="5">
        <v>0.68410000000000004</v>
      </c>
      <c r="GK52" s="5">
        <v>0.19589999999999999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>
        <v>0.61209999999999998</v>
      </c>
      <c r="HK52" s="5">
        <v>0.63429999999999997</v>
      </c>
      <c r="HL52" s="5">
        <v>0.13750000000000001</v>
      </c>
      <c r="HM52" s="5">
        <v>8.4900000000000003E-2</v>
      </c>
      <c r="HN52" s="5">
        <v>0.78700000000000003</v>
      </c>
      <c r="HO52" s="5">
        <v>0.1079</v>
      </c>
      <c r="HP52" s="5">
        <v>0.88419999999999999</v>
      </c>
      <c r="HQ52" s="5">
        <v>0.42909999999999998</v>
      </c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>
        <v>0.61160000000000003</v>
      </c>
      <c r="IY52" s="4">
        <v>0.63329999999999997</v>
      </c>
      <c r="IZ52" s="4">
        <v>0.13800000000000001</v>
      </c>
      <c r="JA52" s="4">
        <v>8.5300000000000001E-2</v>
      </c>
      <c r="JB52" s="4">
        <v>0.78779999999999994</v>
      </c>
      <c r="JC52" s="4">
        <v>0.1074</v>
      </c>
      <c r="JD52" s="4">
        <v>0.88519999999999999</v>
      </c>
      <c r="JE52" s="4">
        <v>0.32529999999999998</v>
      </c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0.60521785714285703</v>
      </c>
      <c r="JO52" s="4">
        <f t="shared" si="9"/>
        <v>0.62181785714285709</v>
      </c>
      <c r="JP52" s="4">
        <f t="shared" si="10"/>
        <v>0.13980357142857142</v>
      </c>
      <c r="JQ52" s="4">
        <f t="shared" si="11"/>
        <v>7.485E-2</v>
      </c>
      <c r="JR52" s="4">
        <f t="shared" si="12"/>
        <v>0.78797857142857153</v>
      </c>
      <c r="JS52" s="4">
        <f t="shared" si="13"/>
        <v>0.11782857142857142</v>
      </c>
      <c r="JT52" s="4">
        <f t="shared" si="14"/>
        <v>0.90115714285714288</v>
      </c>
      <c r="JU52" s="4">
        <f t="shared" si="15"/>
        <v>0.99765714285714291</v>
      </c>
      <c r="JV52" s="1" t="e" cm="1">
        <f t="array" aca="1" ref="JV52" ca="1">CONCATENATE(INDIRECT(ADDRESS(1,MATCH(_xlfn.MINIFS(B52:JM52,metrics.rec,"MAE"),B52:JM52,0)+1)), ", ", INDIRECT(ADDRESS(2,MATCH(_xlfn.MINIFS(B52:JM52,metrics.rec,"MAE"),B52:JM52,0)+1)))</f>
        <v>#NAME?</v>
      </c>
      <c r="JW52" s="1" t="e" cm="1">
        <f t="array" aca="1" ref="JW52" ca="1">CONCATENATE(INDIRECT(ADDRESS(1,MATCH(_xlfn.MINIFS(B52:JM52,metrics.rec,"MSE"),B52:JM52,0)+1)), ", ", INDIRECT(ADDRESS(2,MATCH(_xlfn.MINIFS(B52:JM52,metrics.rec,"MSE"),B52:JM52,0)+1)))</f>
        <v>#NAME?</v>
      </c>
      <c r="JX52" s="1" t="e" cm="1">
        <f t="array" aca="1" ref="JX52" ca="1">CONCATENATE(INDIRECT(ADDRESS(1,MATCH(_xlfn.MAXIFS(B52:JM52,metrics.rec,"R"),B52:JM52,0)+1)), ", ", INDIRECT(ADDRESS(2,MATCH(_xlfn.MAXIFS(B52:JM52,metrics.rec,"R"),B52:JM52,0)+1)))</f>
        <v>#NAME?</v>
      </c>
      <c r="JY52" s="1" t="e" cm="1">
        <f t="array" aca="1" ref="JY52" ca="1">CONCATENATE(INDIRECT(ADDRESS(1,MATCH(_xlfn.MAXIFS(B52:JM52,metrics.rec,"Precision"),B52:JM52,0)+1)), ", ", INDIRECT(ADDRESS(2,MATCH(_xlfn.MAXIFS(B52:JM52,metrics.rec,"Precision"),B52:JM52,0)+1)))</f>
        <v>#NAME?</v>
      </c>
      <c r="JZ52" s="1" t="e" cm="1">
        <f t="array" aca="1" ref="JZ52" ca="1">CONCATENATE(INDIRECT(ADDRESS(1,MATCH(_xlfn.MAXIFS(B52:JM52,metrics.rec,"Recall"),B52:JM52,0)+1)), ", ", INDIRECT(ADDRESS(2,MATCH(_xlfn.MAXIFS(B52:JM52,metrics.rec,"Recall"),B52:JM52,0)+1)))</f>
        <v>#NAME?</v>
      </c>
      <c r="KA52" s="1" t="e" cm="1">
        <f t="array" aca="1" ref="KA52" ca="1">CONCATENATE(INDIRECT(ADDRESS(1,MATCH(_xlfn.MAXIFS(B52:JM52,metrics.rec,"Coverage"),B52:JM52,0)+1)), ", ", INDIRECT(ADDRESS(2,MATCH(_xlfn.MAXIFS(B52:JM52,metrics.rec,"Coverage"),B52:JM52,0)+1)))</f>
        <v>#NAME?</v>
      </c>
      <c r="KB52" s="1" t="e" cm="1">
        <f t="array" aca="1" ref="KB52" ca="1">CONCATENATE(INDIRECT(ADDRESS(1,MATCH(_xlfn.MAXIFS(B52:JM52,metrics.rec,"Recatio"),B52:JM52,0)+1)), ", ", INDIRECT(ADDRESS(2,MATCH(_xlfn.MAXIFS(B52:JM52,metrics.rec,"Recatio"),B52:JM52,0)+1)))</f>
        <v>#NAME?</v>
      </c>
      <c r="KC52" s="1" t="e" cm="1">
        <f t="array" aca="1" ref="KC52" ca="1">CONCATENATE(INDIRECT(ADDRESS(1,MATCH(_xlfn.MINIFS(B52:JM52,metrics.rec,"Time"),B52:JM52,0)+1)), ", ", INDIRECT(ADDRESS(2,MATCH(_xlfn.MINIFS(B52:JM52,metrics.rec,"Time"),B52:JM52,0)+1)))</f>
        <v>#NAME?</v>
      </c>
    </row>
    <row r="53" spans="1:289" x14ac:dyDescent="0.3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>
        <v>0.58150000000000002</v>
      </c>
      <c r="BW53" s="5">
        <v>0.58750000000000002</v>
      </c>
      <c r="BX53" s="5">
        <v>0.17430000000000001</v>
      </c>
      <c r="BY53" s="5">
        <v>5.4999999999999997E-3</v>
      </c>
      <c r="BZ53" s="5">
        <v>0.91320000000000001</v>
      </c>
      <c r="CA53" s="5">
        <v>0.23499999999999999</v>
      </c>
      <c r="CB53" s="5">
        <v>0.99009999999999998</v>
      </c>
      <c r="CC53" s="5">
        <v>1.7302999999999999</v>
      </c>
      <c r="CD53" s="4">
        <v>0.59589999999999999</v>
      </c>
      <c r="CE53" s="4">
        <v>0.61699999999999999</v>
      </c>
      <c r="CF53" s="4">
        <v>0.16789999999999999</v>
      </c>
      <c r="CG53" s="4">
        <v>1.6199999999999999E-2</v>
      </c>
      <c r="CH53" s="4">
        <v>0.89780000000000004</v>
      </c>
      <c r="CI53" s="4">
        <v>0.19969999999999999</v>
      </c>
      <c r="CJ53" s="4">
        <v>0.9718</v>
      </c>
      <c r="CK53" s="4">
        <v>1.5918000000000001</v>
      </c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>
        <v>0.60929999999999995</v>
      </c>
      <c r="CU53" s="4">
        <v>0.64580000000000004</v>
      </c>
      <c r="CV53" s="4">
        <v>0.13270000000000001</v>
      </c>
      <c r="CW53" s="4">
        <v>8.2600000000000007E-2</v>
      </c>
      <c r="CX53" s="4">
        <v>0.82569999999999999</v>
      </c>
      <c r="CY53" s="4">
        <v>0.1172</v>
      </c>
      <c r="CZ53" s="4">
        <v>0.88649999999999995</v>
      </c>
      <c r="DA53" s="4">
        <v>0.4909</v>
      </c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>
        <v>0.58350000000000002</v>
      </c>
      <c r="DK53" s="4">
        <v>0.58850000000000002</v>
      </c>
      <c r="DL53" s="4">
        <v>0.159</v>
      </c>
      <c r="DM53" s="4">
        <v>5.4999999999999997E-3</v>
      </c>
      <c r="DN53" s="4">
        <v>0.91210000000000002</v>
      </c>
      <c r="DO53" s="4">
        <v>0.23710000000000001</v>
      </c>
      <c r="DP53" s="4">
        <v>0.99160000000000004</v>
      </c>
      <c r="DQ53" s="4">
        <v>5.6736000000000004</v>
      </c>
      <c r="DR53" s="5">
        <v>0.59809999999999997</v>
      </c>
      <c r="DS53" s="5">
        <v>0.62409999999999999</v>
      </c>
      <c r="DT53" s="5">
        <v>0.16819999999999999</v>
      </c>
      <c r="DU53" s="5">
        <v>1.6199999999999999E-2</v>
      </c>
      <c r="DV53" s="5">
        <v>0.89570000000000005</v>
      </c>
      <c r="DW53" s="5">
        <v>0.1986</v>
      </c>
      <c r="DX53" s="5">
        <v>0.97070000000000001</v>
      </c>
      <c r="DY53" s="5">
        <v>1.6257999999999999</v>
      </c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>
        <v>0.60919999999999996</v>
      </c>
      <c r="EI53" s="5">
        <v>0.64480000000000004</v>
      </c>
      <c r="EJ53" s="5">
        <v>0.13220000000000001</v>
      </c>
      <c r="EK53" s="5">
        <v>8.2000000000000003E-2</v>
      </c>
      <c r="EL53" s="5">
        <v>0.82740000000000002</v>
      </c>
      <c r="EM53" s="5">
        <v>0.1177</v>
      </c>
      <c r="EN53" s="5">
        <v>0.88370000000000004</v>
      </c>
      <c r="EO53" s="5">
        <v>0.83850000000000002</v>
      </c>
      <c r="EP53" s="4">
        <v>0.64429999999999998</v>
      </c>
      <c r="EQ53" s="4">
        <v>0.72409999999999997</v>
      </c>
      <c r="ER53" s="4">
        <v>7.4700000000000003E-2</v>
      </c>
      <c r="ES53" s="4">
        <v>0.2475</v>
      </c>
      <c r="ET53" s="4">
        <v>0.73209999999999997</v>
      </c>
      <c r="EU53" s="4">
        <v>8.1100000000000005E-2</v>
      </c>
      <c r="EV53" s="4">
        <v>0.68369999999999997</v>
      </c>
      <c r="EW53" s="4">
        <v>0.2092</v>
      </c>
      <c r="EX53" s="5">
        <v>0.58750000000000002</v>
      </c>
      <c r="EY53" s="5">
        <v>0.59719999999999995</v>
      </c>
      <c r="EZ53" s="5">
        <v>0.1452</v>
      </c>
      <c r="FA53" s="5">
        <v>5.4999999999999997E-3</v>
      </c>
      <c r="FB53" s="5">
        <v>0.90969999999999995</v>
      </c>
      <c r="FC53" s="5">
        <v>0.23580000000000001</v>
      </c>
      <c r="FD53" s="5">
        <v>0.99009999999999998</v>
      </c>
      <c r="FE53" s="5">
        <v>2.0413999999999999</v>
      </c>
      <c r="FF53" s="4">
        <v>0.59919999999999995</v>
      </c>
      <c r="FG53" s="4">
        <v>0.62260000000000004</v>
      </c>
      <c r="FH53" s="4">
        <v>0.161</v>
      </c>
      <c r="FI53" s="4">
        <v>1.6199999999999999E-2</v>
      </c>
      <c r="FJ53" s="4">
        <v>0.89659999999999995</v>
      </c>
      <c r="FK53" s="4">
        <v>0.1988</v>
      </c>
      <c r="FL53" s="4">
        <v>0.97030000000000005</v>
      </c>
      <c r="FM53" s="4">
        <v>1.3873</v>
      </c>
      <c r="FN53" s="5">
        <v>0.60270000000000001</v>
      </c>
      <c r="FO53" s="5">
        <v>0.63270000000000004</v>
      </c>
      <c r="FP53" s="5">
        <v>0.15579999999999999</v>
      </c>
      <c r="FQ53" s="5">
        <v>3.5900000000000001E-2</v>
      </c>
      <c r="FR53" s="5">
        <v>0.87219999999999998</v>
      </c>
      <c r="FS53" s="5">
        <v>0.16020000000000001</v>
      </c>
      <c r="FT53" s="5">
        <v>0.9415</v>
      </c>
      <c r="FU53" s="5">
        <v>1.1829000000000001</v>
      </c>
      <c r="FV53" s="4">
        <v>0.60940000000000005</v>
      </c>
      <c r="FW53" s="4">
        <v>0.64710000000000001</v>
      </c>
      <c r="FX53" s="4">
        <v>0.12970000000000001</v>
      </c>
      <c r="FY53" s="4">
        <v>8.2000000000000003E-2</v>
      </c>
      <c r="FZ53" s="4">
        <v>0.82789999999999997</v>
      </c>
      <c r="GA53" s="4">
        <v>0.11749999999999999</v>
      </c>
      <c r="GB53" s="4">
        <v>0.88360000000000005</v>
      </c>
      <c r="GC53" s="4">
        <v>0.6895</v>
      </c>
      <c r="GD53" s="5">
        <v>0.64239999999999997</v>
      </c>
      <c r="GE53" s="5">
        <v>0.72060000000000002</v>
      </c>
      <c r="GF53" s="5">
        <v>7.4200000000000002E-2</v>
      </c>
      <c r="GG53" s="5">
        <v>0.24640000000000001</v>
      </c>
      <c r="GH53" s="5">
        <v>0.73070000000000002</v>
      </c>
      <c r="GI53" s="5">
        <v>8.2000000000000003E-2</v>
      </c>
      <c r="GJ53" s="5">
        <v>0.68340000000000001</v>
      </c>
      <c r="GK53" s="5">
        <v>0.1923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>
        <v>0.61029999999999995</v>
      </c>
      <c r="HK53" s="5">
        <v>0.64829999999999999</v>
      </c>
      <c r="HL53" s="5">
        <v>0.1323</v>
      </c>
      <c r="HM53" s="5">
        <v>8.3000000000000004E-2</v>
      </c>
      <c r="HN53" s="5">
        <v>0.82709999999999995</v>
      </c>
      <c r="HO53" s="5">
        <v>0.11600000000000001</v>
      </c>
      <c r="HP53" s="5">
        <v>0.88339999999999996</v>
      </c>
      <c r="HQ53" s="5">
        <v>0.49509999999999998</v>
      </c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>
        <v>0.60980000000000001</v>
      </c>
      <c r="IY53" s="4">
        <v>0.6472</v>
      </c>
      <c r="IZ53" s="4">
        <v>0.13220000000000001</v>
      </c>
      <c r="JA53" s="4">
        <v>8.2600000000000007E-2</v>
      </c>
      <c r="JB53" s="4">
        <v>0.82679999999999998</v>
      </c>
      <c r="JC53" s="4">
        <v>0.1163</v>
      </c>
      <c r="JD53" s="4">
        <v>0.88439999999999996</v>
      </c>
      <c r="JE53" s="4">
        <v>0.3236</v>
      </c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0.6074925925925927</v>
      </c>
      <c r="JO53" s="4">
        <f t="shared" si="9"/>
        <v>0.64217407407407401</v>
      </c>
      <c r="JP53" s="4">
        <f t="shared" si="10"/>
        <v>0.13883333333333334</v>
      </c>
      <c r="JQ53" s="4">
        <f t="shared" si="11"/>
        <v>7.3144444444444456E-2</v>
      </c>
      <c r="JR53" s="4">
        <f t="shared" si="12"/>
        <v>0.84908888888888889</v>
      </c>
      <c r="JS53" s="4">
        <f t="shared" si="13"/>
        <v>0.15567407407407408</v>
      </c>
      <c r="JT53" s="4">
        <f t="shared" si="14"/>
        <v>0.89914444444444441</v>
      </c>
      <c r="JU53" s="4">
        <f t="shared" si="15"/>
        <v>1.225848148148148</v>
      </c>
      <c r="JV53" s="1" t="e" cm="1">
        <f t="array" aca="1" ref="JV53" ca="1">CONCATENATE(INDIRECT(ADDRESS(1,MATCH(_xlfn.MINIFS(B53:JM53,metrics.rec,"MAE"),B53:JM53,0)+1)), ", ", INDIRECT(ADDRESS(2,MATCH(_xlfn.MINIFS(B53:JM53,metrics.rec,"MAE"),B53:JM53,0)+1)))</f>
        <v>#NAME?</v>
      </c>
      <c r="JW53" s="1" t="e" cm="1">
        <f t="array" aca="1" ref="JW53" ca="1">CONCATENATE(INDIRECT(ADDRESS(1,MATCH(_xlfn.MINIFS(B53:JM53,metrics.rec,"MSE"),B53:JM53,0)+1)), ", ", INDIRECT(ADDRESS(2,MATCH(_xlfn.MINIFS(B53:JM53,metrics.rec,"MSE"),B53:JM53,0)+1)))</f>
        <v>#NAME?</v>
      </c>
      <c r="JX53" s="1" t="e" cm="1">
        <f t="array" aca="1" ref="JX53" ca="1">CONCATENATE(INDIRECT(ADDRESS(1,MATCH(_xlfn.MAXIFS(B53:JM53,metrics.rec,"R"),B53:JM53,0)+1)), ", ", INDIRECT(ADDRESS(2,MATCH(_xlfn.MAXIFS(B53:JM53,metrics.rec,"R"),B53:JM53,0)+1)))</f>
        <v>#NAME?</v>
      </c>
      <c r="JY53" s="1" t="e" cm="1">
        <f t="array" aca="1" ref="JY53" ca="1">CONCATENATE(INDIRECT(ADDRESS(1,MATCH(_xlfn.MAXIFS(B53:JM53,metrics.rec,"Precision"),B53:JM53,0)+1)), ", ", INDIRECT(ADDRESS(2,MATCH(_xlfn.MAXIFS(B53:JM53,metrics.rec,"Precision"),B53:JM53,0)+1)))</f>
        <v>#NAME?</v>
      </c>
      <c r="JZ53" s="1" t="e" cm="1">
        <f t="array" aca="1" ref="JZ53" ca="1">CONCATENATE(INDIRECT(ADDRESS(1,MATCH(_xlfn.MAXIFS(B53:JM53,metrics.rec,"Recall"),B53:JM53,0)+1)), ", ", INDIRECT(ADDRESS(2,MATCH(_xlfn.MAXIFS(B53:JM53,metrics.rec,"Recall"),B53:JM53,0)+1)))</f>
        <v>#NAME?</v>
      </c>
      <c r="KA53" s="1" t="e" cm="1">
        <f t="array" aca="1" ref="KA53" ca="1">CONCATENATE(INDIRECT(ADDRESS(1,MATCH(_xlfn.MAXIFS(B53:JM53,metrics.rec,"Coverage"),B53:JM53,0)+1)), ", ", INDIRECT(ADDRESS(2,MATCH(_xlfn.MAXIFS(B53:JM53,metrics.rec,"Coverage"),B53:JM53,0)+1)))</f>
        <v>#NAME?</v>
      </c>
      <c r="KB53" s="1" t="e" cm="1">
        <f t="array" aca="1" ref="KB53" ca="1">CONCATENATE(INDIRECT(ADDRESS(1,MATCH(_xlfn.MAXIFS(B53:JM53,metrics.rec,"Recatio"),B53:JM53,0)+1)), ", ", INDIRECT(ADDRESS(2,MATCH(_xlfn.MAXIFS(B53:JM53,metrics.rec,"Recatio"),B53:JM53,0)+1)))</f>
        <v>#NAME?</v>
      </c>
      <c r="KC53" s="1" t="e" cm="1">
        <f t="array" aca="1" ref="KC53" ca="1">CONCATENATE(INDIRECT(ADDRESS(1,MATCH(_xlfn.MINIFS(B53:JM53,metrics.rec,"Time"),B53:JM53,0)+1)), ", ", INDIRECT(ADDRESS(2,MATCH(_xlfn.MINIFS(B53:JM53,metrics.rec,"Time"),B53:JM53,0)+1)))</f>
        <v>#NAME?</v>
      </c>
    </row>
    <row r="54" spans="1:289" x14ac:dyDescent="0.3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>
        <v>0.56889999999999996</v>
      </c>
      <c r="BW54" s="5">
        <v>0.55310000000000004</v>
      </c>
      <c r="BX54" s="5">
        <v>0.13389999999999999</v>
      </c>
      <c r="BY54" s="5">
        <v>7.4999999999999997E-3</v>
      </c>
      <c r="BZ54" s="5">
        <v>0.79779999999999995</v>
      </c>
      <c r="CA54" s="5">
        <v>0.1512</v>
      </c>
      <c r="CB54" s="5">
        <v>0.99</v>
      </c>
      <c r="CC54" s="5">
        <v>1.7387999999999999</v>
      </c>
      <c r="CD54" s="4">
        <v>0.58909999999999996</v>
      </c>
      <c r="CE54" s="4">
        <v>0.59589999999999999</v>
      </c>
      <c r="CF54" s="4">
        <v>0.13070000000000001</v>
      </c>
      <c r="CG54" s="4">
        <v>1.9699999999999999E-2</v>
      </c>
      <c r="CH54" s="4">
        <v>0.79320000000000002</v>
      </c>
      <c r="CI54" s="4">
        <v>0.14510000000000001</v>
      </c>
      <c r="CJ54" s="4">
        <v>0.97130000000000005</v>
      </c>
      <c r="CK54" s="4">
        <v>1.6034999999999999</v>
      </c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>
        <v>0.60819999999999996</v>
      </c>
      <c r="CU54" s="4">
        <v>0.63880000000000003</v>
      </c>
      <c r="CV54" s="4">
        <v>0.12509999999999999</v>
      </c>
      <c r="CW54" s="4">
        <v>8.4199999999999997E-2</v>
      </c>
      <c r="CX54" s="4">
        <v>0.78029999999999999</v>
      </c>
      <c r="CY54" s="4">
        <v>0.10879999999999999</v>
      </c>
      <c r="CZ54" s="4">
        <v>0.88629999999999998</v>
      </c>
      <c r="DA54" s="4">
        <v>0.50770000000000004</v>
      </c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>
        <v>0.56669999999999998</v>
      </c>
      <c r="DK54" s="4">
        <v>0.54659999999999997</v>
      </c>
      <c r="DL54" s="4">
        <v>0.13830000000000001</v>
      </c>
      <c r="DM54" s="4">
        <v>7.3000000000000001E-3</v>
      </c>
      <c r="DN54" s="4">
        <v>0.79900000000000004</v>
      </c>
      <c r="DO54" s="4">
        <v>0.15559999999999999</v>
      </c>
      <c r="DP54" s="4">
        <v>0.99160000000000004</v>
      </c>
      <c r="DQ54" s="4">
        <v>2.7665000000000002</v>
      </c>
      <c r="DR54" s="5">
        <v>0.59240000000000004</v>
      </c>
      <c r="DS54" s="5">
        <v>0.60529999999999995</v>
      </c>
      <c r="DT54" s="5">
        <v>0.1363</v>
      </c>
      <c r="DU54" s="5">
        <v>1.9300000000000001E-2</v>
      </c>
      <c r="DV54" s="5">
        <v>0.79520000000000002</v>
      </c>
      <c r="DW54" s="5">
        <v>0.14860000000000001</v>
      </c>
      <c r="DX54" s="5">
        <v>0.97030000000000005</v>
      </c>
      <c r="DY54" s="5">
        <v>1.4977</v>
      </c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>
        <v>0.60709999999999997</v>
      </c>
      <c r="EI54" s="5">
        <v>0.63670000000000004</v>
      </c>
      <c r="EJ54" s="5">
        <v>0.1278</v>
      </c>
      <c r="EK54" s="5">
        <v>8.5400000000000004E-2</v>
      </c>
      <c r="EL54" s="5">
        <v>0.78180000000000005</v>
      </c>
      <c r="EM54" s="5">
        <v>0.107</v>
      </c>
      <c r="EN54" s="5">
        <v>0.88329999999999997</v>
      </c>
      <c r="EO54" s="5">
        <v>0.7833</v>
      </c>
      <c r="EP54" s="4">
        <v>0.64429999999999998</v>
      </c>
      <c r="EQ54" s="4">
        <v>0.72419999999999995</v>
      </c>
      <c r="ER54" s="4">
        <v>7.2999999999999995E-2</v>
      </c>
      <c r="ES54" s="4">
        <v>0.245</v>
      </c>
      <c r="ET54" s="4">
        <v>0.72899999999999998</v>
      </c>
      <c r="EU54" s="4">
        <v>8.1600000000000006E-2</v>
      </c>
      <c r="EV54" s="4">
        <v>0.68320000000000003</v>
      </c>
      <c r="EW54" s="4">
        <v>0.22559999999999999</v>
      </c>
      <c r="EX54" s="5">
        <v>0.57330000000000003</v>
      </c>
      <c r="EY54" s="5">
        <v>0.5595</v>
      </c>
      <c r="EZ54" s="5">
        <v>0.12</v>
      </c>
      <c r="FA54" s="5">
        <v>7.3000000000000001E-3</v>
      </c>
      <c r="FB54" s="5">
        <v>0.79400000000000004</v>
      </c>
      <c r="FC54" s="5">
        <v>0.1552</v>
      </c>
      <c r="FD54" s="5">
        <v>0.98980000000000001</v>
      </c>
      <c r="FE54" s="5">
        <v>1.5788</v>
      </c>
      <c r="FF54" s="4">
        <v>0.59109999999999996</v>
      </c>
      <c r="FG54" s="4">
        <v>0.59950000000000003</v>
      </c>
      <c r="FH54" s="4">
        <v>0.1348</v>
      </c>
      <c r="FI54" s="4">
        <v>1.9400000000000001E-2</v>
      </c>
      <c r="FJ54" s="4">
        <v>0.79520000000000002</v>
      </c>
      <c r="FK54" s="4">
        <v>0.1474</v>
      </c>
      <c r="FL54" s="4">
        <v>0.97009999999999996</v>
      </c>
      <c r="FM54" s="4">
        <v>1.395</v>
      </c>
      <c r="FN54" s="5">
        <v>0.60240000000000005</v>
      </c>
      <c r="FO54" s="5">
        <v>0.62460000000000004</v>
      </c>
      <c r="FP54" s="5">
        <v>0.13139999999999999</v>
      </c>
      <c r="FQ54" s="5">
        <v>3.9100000000000003E-2</v>
      </c>
      <c r="FR54" s="5">
        <v>0.79169999999999996</v>
      </c>
      <c r="FS54" s="5">
        <v>0.13339999999999999</v>
      </c>
      <c r="FT54" s="5">
        <v>0.94099999999999995</v>
      </c>
      <c r="FU54" s="5">
        <v>1.2482</v>
      </c>
      <c r="FV54" s="4">
        <v>0.60729999999999995</v>
      </c>
      <c r="FW54" s="4">
        <v>0.63839999999999997</v>
      </c>
      <c r="FX54" s="4">
        <v>0.12559999999999999</v>
      </c>
      <c r="FY54" s="4">
        <v>8.4500000000000006E-2</v>
      </c>
      <c r="FZ54" s="4">
        <v>0.7833</v>
      </c>
      <c r="GA54" s="4">
        <v>0.1079</v>
      </c>
      <c r="GB54" s="4">
        <v>0.88329999999999997</v>
      </c>
      <c r="GC54" s="4">
        <v>0.70199999999999996</v>
      </c>
      <c r="GD54" s="5">
        <v>0.64239999999999997</v>
      </c>
      <c r="GE54" s="5">
        <v>0.7198</v>
      </c>
      <c r="GF54" s="5">
        <v>7.5300000000000006E-2</v>
      </c>
      <c r="GG54" s="5">
        <v>0.24410000000000001</v>
      </c>
      <c r="GH54" s="5">
        <v>0.72660000000000002</v>
      </c>
      <c r="GI54" s="5">
        <v>8.2299999999999998E-2</v>
      </c>
      <c r="GJ54" s="5">
        <v>0.68330000000000002</v>
      </c>
      <c r="GK54" s="5">
        <v>0.19220000000000001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>
        <v>0.60819999999999996</v>
      </c>
      <c r="HK54" s="5">
        <v>0.63959999999999995</v>
      </c>
      <c r="HL54" s="5">
        <v>0.12720000000000001</v>
      </c>
      <c r="HM54" s="5">
        <v>8.4599999999999995E-2</v>
      </c>
      <c r="HN54" s="5">
        <v>0.78159999999999996</v>
      </c>
      <c r="HO54" s="5">
        <v>0.1076</v>
      </c>
      <c r="HP54" s="5">
        <v>0.88290000000000002</v>
      </c>
      <c r="HQ54" s="5">
        <v>0.63280000000000003</v>
      </c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>
        <v>0.60780000000000001</v>
      </c>
      <c r="IY54" s="4">
        <v>0.63800000000000001</v>
      </c>
      <c r="IZ54" s="4">
        <v>0.12740000000000001</v>
      </c>
      <c r="JA54" s="4">
        <v>8.4199999999999997E-2</v>
      </c>
      <c r="JB54" s="4">
        <v>0.78169999999999995</v>
      </c>
      <c r="JC54" s="4">
        <v>0.108</v>
      </c>
      <c r="JD54" s="4">
        <v>0.88380000000000003</v>
      </c>
      <c r="JE54" s="4">
        <v>0.36099999999999999</v>
      </c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0.60320370370370369</v>
      </c>
      <c r="JO54" s="4">
        <f t="shared" si="9"/>
        <v>0.62832222222222234</v>
      </c>
      <c r="JP54" s="4">
        <f t="shared" si="10"/>
        <v>0.12106666666666668</v>
      </c>
      <c r="JQ54" s="4">
        <f t="shared" si="11"/>
        <v>7.4955555555555553E-2</v>
      </c>
      <c r="JR54" s="4">
        <f t="shared" si="12"/>
        <v>0.78040000000000009</v>
      </c>
      <c r="JS54" s="4">
        <f t="shared" si="13"/>
        <v>0.12441851851851854</v>
      </c>
      <c r="JT54" s="4">
        <f t="shared" si="14"/>
        <v>0.89875185185185158</v>
      </c>
      <c r="JU54" s="4">
        <f t="shared" si="15"/>
        <v>1.1040851851851854</v>
      </c>
      <c r="JV54" s="1" t="e" cm="1">
        <f t="array" aca="1" ref="JV54" ca="1">CONCATENATE(INDIRECT(ADDRESS(1,MATCH(_xlfn.MINIFS(B54:JM54,metrics.rec,"MAE"),B54:JM54,0)+1)), ", ", INDIRECT(ADDRESS(2,MATCH(_xlfn.MINIFS(B54:JM54,metrics.rec,"MAE"),B54:JM54,0)+1)))</f>
        <v>#NAME?</v>
      </c>
      <c r="JW54" s="1" t="e" cm="1">
        <f t="array" aca="1" ref="JW54" ca="1">CONCATENATE(INDIRECT(ADDRESS(1,MATCH(_xlfn.MINIFS(B54:JM54,metrics.rec,"MSE"),B54:JM54,0)+1)), ", ", INDIRECT(ADDRESS(2,MATCH(_xlfn.MINIFS(B54:JM54,metrics.rec,"MSE"),B54:JM54,0)+1)))</f>
        <v>#NAME?</v>
      </c>
      <c r="JX54" s="1" t="e" cm="1">
        <f t="array" aca="1" ref="JX54" ca="1">CONCATENATE(INDIRECT(ADDRESS(1,MATCH(_xlfn.MAXIFS(B54:JM54,metrics.rec,"R"),B54:JM54,0)+1)), ", ", INDIRECT(ADDRESS(2,MATCH(_xlfn.MAXIFS(B54:JM54,metrics.rec,"R"),B54:JM54,0)+1)))</f>
        <v>#NAME?</v>
      </c>
      <c r="JY54" s="1" t="e" cm="1">
        <f t="array" aca="1" ref="JY54" ca="1">CONCATENATE(INDIRECT(ADDRESS(1,MATCH(_xlfn.MAXIFS(B54:JM54,metrics.rec,"Precision"),B54:JM54,0)+1)), ", ", INDIRECT(ADDRESS(2,MATCH(_xlfn.MAXIFS(B54:JM54,metrics.rec,"Precision"),B54:JM54,0)+1)))</f>
        <v>#NAME?</v>
      </c>
      <c r="JZ54" s="1" t="e" cm="1">
        <f t="array" aca="1" ref="JZ54" ca="1">CONCATENATE(INDIRECT(ADDRESS(1,MATCH(_xlfn.MAXIFS(B54:JM54,metrics.rec,"Recall"),B54:JM54,0)+1)), ", ", INDIRECT(ADDRESS(2,MATCH(_xlfn.MAXIFS(B54:JM54,metrics.rec,"Recall"),B54:JM54,0)+1)))</f>
        <v>#NAME?</v>
      </c>
      <c r="KA54" s="1" t="e" cm="1">
        <f t="array" aca="1" ref="KA54" ca="1">CONCATENATE(INDIRECT(ADDRESS(1,MATCH(_xlfn.MAXIFS(B54:JM54,metrics.rec,"Coverage"),B54:JM54,0)+1)), ", ", INDIRECT(ADDRESS(2,MATCH(_xlfn.MAXIFS(B54:JM54,metrics.rec,"Coverage"),B54:JM54,0)+1)))</f>
        <v>#NAME?</v>
      </c>
      <c r="KB54" s="1" t="e" cm="1">
        <f t="array" aca="1" ref="KB54" ca="1">CONCATENATE(INDIRECT(ADDRESS(1,MATCH(_xlfn.MAXIFS(B54:JM54,metrics.rec,"Recatio"),B54:JM54,0)+1)), ", ", INDIRECT(ADDRESS(2,MATCH(_xlfn.MAXIFS(B54:JM54,metrics.rec,"Recatio"),B54:JM54,0)+1)))</f>
        <v>#NAME?</v>
      </c>
      <c r="KC54" s="1" t="e" cm="1">
        <f t="array" aca="1" ref="KC54" ca="1">CONCATENATE(INDIRECT(ADDRESS(1,MATCH(_xlfn.MINIFS(B54:JM54,metrics.rec,"Time"),B54:JM54,0)+1)), ", ", INDIRECT(ADDRESS(2,MATCH(_xlfn.MINIFS(B54:JM54,metrics.rec,"Time"),B54:JM54,0)+1)))</f>
        <v>#NAME?</v>
      </c>
    </row>
    <row r="55" spans="1:289" x14ac:dyDescent="0.3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>
        <v>0.58589999999999998</v>
      </c>
      <c r="BW55" s="5">
        <v>0.58760000000000001</v>
      </c>
      <c r="BX55" s="5">
        <v>9.2299999999999993E-2</v>
      </c>
      <c r="BY55" s="5">
        <v>2.8E-3</v>
      </c>
      <c r="BZ55" s="5">
        <v>0.90100000000000002</v>
      </c>
      <c r="CA55" s="5">
        <v>0.44359999999999999</v>
      </c>
      <c r="CB55" s="5">
        <v>0.96730000000000005</v>
      </c>
      <c r="CC55" s="5">
        <v>3.0958999999999999</v>
      </c>
      <c r="CD55" s="4">
        <v>0.59670000000000001</v>
      </c>
      <c r="CE55" s="4">
        <v>0.60609999999999997</v>
      </c>
      <c r="CF55" s="4">
        <v>4.2599999999999999E-2</v>
      </c>
      <c r="CG55" s="4">
        <v>7.1999999999999998E-3</v>
      </c>
      <c r="CH55" s="4">
        <v>0.89610000000000001</v>
      </c>
      <c r="CI55" s="4">
        <v>0.44030000000000002</v>
      </c>
      <c r="CJ55" s="4">
        <v>0.93310000000000004</v>
      </c>
      <c r="CK55" s="4">
        <v>2.7383999999999999</v>
      </c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>
        <v>0.61160000000000003</v>
      </c>
      <c r="CU55" s="4">
        <v>0.64170000000000005</v>
      </c>
      <c r="CV55" s="4">
        <v>1.01E-2</v>
      </c>
      <c r="CW55" s="4">
        <v>2.7300000000000001E-2</v>
      </c>
      <c r="CX55" s="4">
        <v>0.86460000000000004</v>
      </c>
      <c r="CY55" s="4">
        <v>0.3579</v>
      </c>
      <c r="CZ55" s="4">
        <v>0.82420000000000004</v>
      </c>
      <c r="DA55" s="4">
        <v>0.82479999999999998</v>
      </c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>
        <v>0.58340000000000003</v>
      </c>
      <c r="DK55" s="4">
        <v>0.58040000000000003</v>
      </c>
      <c r="DL55" s="4">
        <v>7.9799999999999996E-2</v>
      </c>
      <c r="DM55" s="4">
        <v>2.8999999999999998E-3</v>
      </c>
      <c r="DN55" s="4">
        <v>0.90200000000000002</v>
      </c>
      <c r="DO55" s="4">
        <v>0.43919999999999998</v>
      </c>
      <c r="DP55" s="4">
        <v>0.96499999999999997</v>
      </c>
      <c r="DQ55" s="4">
        <v>3.6596000000000002</v>
      </c>
      <c r="DR55" s="5">
        <v>0.60099999999999998</v>
      </c>
      <c r="DS55" s="5">
        <v>0.61850000000000005</v>
      </c>
      <c r="DT55" s="5">
        <v>4.2500000000000003E-2</v>
      </c>
      <c r="DU55" s="5">
        <v>7.1999999999999998E-3</v>
      </c>
      <c r="DV55" s="5">
        <v>0.89710000000000001</v>
      </c>
      <c r="DW55" s="5">
        <v>0.44030000000000002</v>
      </c>
      <c r="DX55" s="5">
        <v>0.93279999999999996</v>
      </c>
      <c r="DY55" s="5">
        <v>1.5407</v>
      </c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>
        <v>0.61160000000000003</v>
      </c>
      <c r="EI55" s="5">
        <v>0.6421</v>
      </c>
      <c r="EJ55" s="5">
        <v>8.8999999999999999E-3</v>
      </c>
      <c r="EK55" s="5">
        <v>2.69E-2</v>
      </c>
      <c r="EL55" s="5">
        <v>0.86560000000000004</v>
      </c>
      <c r="EM55" s="5">
        <v>0.36349999999999999</v>
      </c>
      <c r="EN55" s="5">
        <v>0.8246</v>
      </c>
      <c r="EO55" s="5">
        <v>1.2715000000000001</v>
      </c>
      <c r="EP55" s="4">
        <v>0.65139999999999998</v>
      </c>
      <c r="EQ55" s="4">
        <v>0.7218</v>
      </c>
      <c r="ER55" s="4">
        <v>2.5999999999999999E-3</v>
      </c>
      <c r="ES55" s="4">
        <v>0.1171</v>
      </c>
      <c r="ET55" s="4">
        <v>0.50560000000000005</v>
      </c>
      <c r="EU55" s="4">
        <v>0.11990000000000001</v>
      </c>
      <c r="EV55" s="4">
        <v>0.62250000000000005</v>
      </c>
      <c r="EW55" s="4">
        <v>0.39229999999999998</v>
      </c>
      <c r="EX55" s="5">
        <v>0.58679999999999999</v>
      </c>
      <c r="EY55" s="5">
        <v>0.58489999999999998</v>
      </c>
      <c r="EZ55" s="5">
        <v>7.3200000000000001E-2</v>
      </c>
      <c r="FA55" s="5">
        <v>2.8999999999999998E-3</v>
      </c>
      <c r="FB55" s="5">
        <v>0.89949999999999997</v>
      </c>
      <c r="FC55" s="5">
        <v>0.44180000000000003</v>
      </c>
      <c r="FD55" s="5">
        <v>0.96540000000000004</v>
      </c>
      <c r="FE55" s="5">
        <v>2.2353999999999998</v>
      </c>
      <c r="FF55" s="4">
        <v>0.60229999999999995</v>
      </c>
      <c r="FG55" s="4">
        <v>0.61880000000000002</v>
      </c>
      <c r="FH55" s="4">
        <v>4.24E-2</v>
      </c>
      <c r="FI55" s="4">
        <v>7.1999999999999998E-3</v>
      </c>
      <c r="FJ55" s="4">
        <v>0.89490000000000003</v>
      </c>
      <c r="FK55" s="4">
        <v>0.43659999999999999</v>
      </c>
      <c r="FL55" s="4">
        <v>0.93269999999999997</v>
      </c>
      <c r="FM55" s="4">
        <v>1.9865999999999999</v>
      </c>
      <c r="FN55" s="5">
        <v>0.60589999999999999</v>
      </c>
      <c r="FO55" s="5">
        <v>0.62780000000000002</v>
      </c>
      <c r="FP55" s="5">
        <v>2.4299999999999999E-2</v>
      </c>
      <c r="FQ55" s="5">
        <v>1.2699999999999999E-2</v>
      </c>
      <c r="FR55" s="5">
        <v>0.8881</v>
      </c>
      <c r="FS55" s="5">
        <v>0.45119999999999999</v>
      </c>
      <c r="FT55" s="5">
        <v>0.89539999999999997</v>
      </c>
      <c r="FU55" s="5">
        <v>1.6196999999999999</v>
      </c>
      <c r="FV55" s="4">
        <v>0.61070000000000002</v>
      </c>
      <c r="FW55" s="4">
        <v>0.6421</v>
      </c>
      <c r="FX55" s="4">
        <v>7.1000000000000004E-3</v>
      </c>
      <c r="FY55" s="4">
        <v>2.63E-2</v>
      </c>
      <c r="FZ55" s="4">
        <v>0.86639999999999995</v>
      </c>
      <c r="GA55" s="4">
        <v>0.3715</v>
      </c>
      <c r="GB55" s="4">
        <v>0.82450000000000001</v>
      </c>
      <c r="GC55" s="4">
        <v>1.0427</v>
      </c>
      <c r="GD55" s="5">
        <v>0.64500000000000002</v>
      </c>
      <c r="GE55" s="5">
        <v>0.71440000000000003</v>
      </c>
      <c r="GF55" s="5">
        <v>1.1000000000000001E-3</v>
      </c>
      <c r="GG55" s="5">
        <v>0.1147</v>
      </c>
      <c r="GH55" s="5">
        <v>0.5575</v>
      </c>
      <c r="GI55" s="5">
        <v>0.12770000000000001</v>
      </c>
      <c r="GJ55" s="5">
        <v>0.623</v>
      </c>
      <c r="GK55" s="5">
        <v>0.34339999999999998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>
        <v>0.61219999999999997</v>
      </c>
      <c r="HK55" s="5">
        <v>0.64459999999999995</v>
      </c>
      <c r="HL55" s="5">
        <v>8.6999999999999994E-3</v>
      </c>
      <c r="HM55" s="5">
        <v>2.5999999999999999E-2</v>
      </c>
      <c r="HN55" s="5">
        <v>0.86709999999999998</v>
      </c>
      <c r="HO55" s="5">
        <v>0.37540000000000001</v>
      </c>
      <c r="HP55" s="5">
        <v>0.8246</v>
      </c>
      <c r="HQ55" s="5">
        <v>0.8478</v>
      </c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>
        <v>0.61170000000000002</v>
      </c>
      <c r="IY55" s="4">
        <v>0.64339999999999997</v>
      </c>
      <c r="IZ55" s="4">
        <v>8.6999999999999994E-3</v>
      </c>
      <c r="JA55" s="4">
        <v>2.5999999999999999E-2</v>
      </c>
      <c r="JB55" s="4">
        <v>0.86670000000000003</v>
      </c>
      <c r="JC55" s="4">
        <v>0.37430000000000002</v>
      </c>
      <c r="JD55" s="4">
        <v>0.82499999999999996</v>
      </c>
      <c r="JE55" s="4">
        <v>0.94899999999999995</v>
      </c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0.60964814814814816</v>
      </c>
      <c r="JO55" s="4">
        <f t="shared" si="9"/>
        <v>0.63681851851851845</v>
      </c>
      <c r="JP55" s="4">
        <f t="shared" si="10"/>
        <v>2.8766666666666673E-2</v>
      </c>
      <c r="JQ55" s="4">
        <f t="shared" si="11"/>
        <v>2.9692592592592597E-2</v>
      </c>
      <c r="JR55" s="4">
        <f t="shared" si="12"/>
        <v>0.83467037037037051</v>
      </c>
      <c r="JS55" s="4">
        <f t="shared" si="13"/>
        <v>0.37524814814814816</v>
      </c>
      <c r="JT55" s="4">
        <f t="shared" si="14"/>
        <v>0.85182592592592588</v>
      </c>
      <c r="JU55" s="4">
        <f t="shared" si="15"/>
        <v>1.6110555555555555</v>
      </c>
      <c r="JV55" s="1" t="e" cm="1">
        <f t="array" aca="1" ref="JV55" ca="1">CONCATENATE(INDIRECT(ADDRESS(1,MATCH(_xlfn.MINIFS(B55:JM55,metrics.rec,"MAE"),B55:JM55,0)+1)), ", ", INDIRECT(ADDRESS(2,MATCH(_xlfn.MINIFS(B55:JM55,metrics.rec,"MAE"),B55:JM55,0)+1)))</f>
        <v>#NAME?</v>
      </c>
      <c r="JW55" s="1" t="e" cm="1">
        <f t="array" aca="1" ref="JW55" ca="1">CONCATENATE(INDIRECT(ADDRESS(1,MATCH(_xlfn.MINIFS(B55:JM55,metrics.rec,"MSE"),B55:JM55,0)+1)), ", ", INDIRECT(ADDRESS(2,MATCH(_xlfn.MINIFS(B55:JM55,metrics.rec,"MSE"),B55:JM55,0)+1)))</f>
        <v>#NAME?</v>
      </c>
      <c r="JX55" s="1" t="e" cm="1">
        <f t="array" aca="1" ref="JX55" ca="1">CONCATENATE(INDIRECT(ADDRESS(1,MATCH(_xlfn.MAXIFS(B55:JM55,metrics.rec,"R"),B55:JM55,0)+1)), ", ", INDIRECT(ADDRESS(2,MATCH(_xlfn.MAXIFS(B55:JM55,metrics.rec,"R"),B55:JM55,0)+1)))</f>
        <v>#NAME?</v>
      </c>
      <c r="JY55" s="1" t="e" cm="1">
        <f t="array" aca="1" ref="JY55" ca="1">CONCATENATE(INDIRECT(ADDRESS(1,MATCH(_xlfn.MAXIFS(B55:JM55,metrics.rec,"Precision"),B55:JM55,0)+1)), ", ", INDIRECT(ADDRESS(2,MATCH(_xlfn.MAXIFS(B55:JM55,metrics.rec,"Precision"),B55:JM55,0)+1)))</f>
        <v>#NAME?</v>
      </c>
      <c r="JZ55" s="1" t="e" cm="1">
        <f t="array" aca="1" ref="JZ55" ca="1">CONCATENATE(INDIRECT(ADDRESS(1,MATCH(_xlfn.MAXIFS(B55:JM55,metrics.rec,"Recall"),B55:JM55,0)+1)), ", ", INDIRECT(ADDRESS(2,MATCH(_xlfn.MAXIFS(B55:JM55,metrics.rec,"Recall"),B55:JM55,0)+1)))</f>
        <v>#NAME?</v>
      </c>
      <c r="KA55" s="1" t="e" cm="1">
        <f t="array" aca="1" ref="KA55" ca="1">CONCATENATE(INDIRECT(ADDRESS(1,MATCH(_xlfn.MAXIFS(B55:JM55,metrics.rec,"Coverage"),B55:JM55,0)+1)), ", ", INDIRECT(ADDRESS(2,MATCH(_xlfn.MAXIFS(B55:JM55,metrics.rec,"Coverage"),B55:JM55,0)+1)))</f>
        <v>#NAME?</v>
      </c>
      <c r="KB55" s="1" t="e" cm="1">
        <f t="array" aca="1" ref="KB55" ca="1">CONCATENATE(INDIRECT(ADDRESS(1,MATCH(_xlfn.MAXIFS(B55:JM55,metrics.rec,"Recatio"),B55:JM55,0)+1)), ", ", INDIRECT(ADDRESS(2,MATCH(_xlfn.MAXIFS(B55:JM55,metrics.rec,"Recatio"),B55:JM55,0)+1)))</f>
        <v>#NAME?</v>
      </c>
      <c r="KC55" s="1" t="e" cm="1">
        <f t="array" aca="1" ref="KC55" ca="1">CONCATENATE(INDIRECT(ADDRESS(1,MATCH(_xlfn.MINIFS(B55:JM55,metrics.rec,"Time"),B55:JM55,0)+1)), ", ", INDIRECT(ADDRESS(2,MATCH(_xlfn.MINIFS(B55:JM55,metrics.rec,"Time"),B55:JM55,0)+1)))</f>
        <v>#NAME?</v>
      </c>
    </row>
    <row r="56" spans="1:289" x14ac:dyDescent="0.3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>
        <v>0.56189999999999996</v>
      </c>
      <c r="BW56" s="5">
        <v>0.54239999999999999</v>
      </c>
      <c r="BX56" s="5">
        <v>0.21590000000000001</v>
      </c>
      <c r="BY56" s="5">
        <v>3.1300000000000001E-2</v>
      </c>
      <c r="BZ56" s="5">
        <v>0.84430000000000005</v>
      </c>
      <c r="CA56" s="5">
        <v>3.8300000000000001E-2</v>
      </c>
      <c r="CB56" s="5">
        <v>0.99019999999999997</v>
      </c>
      <c r="CC56" s="5">
        <v>1.9232</v>
      </c>
      <c r="CD56" s="4">
        <v>0.57440000000000002</v>
      </c>
      <c r="CE56" s="4">
        <v>0.56279999999999997</v>
      </c>
      <c r="CF56" s="4">
        <v>0.21429999999999999</v>
      </c>
      <c r="CG56" s="4">
        <v>6.7100000000000007E-2</v>
      </c>
      <c r="CH56" s="4">
        <v>0.8256</v>
      </c>
      <c r="CI56" s="4">
        <v>4.4299999999999999E-2</v>
      </c>
      <c r="CJ56" s="4">
        <v>0.97250000000000003</v>
      </c>
      <c r="CK56" s="4">
        <v>1.667</v>
      </c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>
        <v>0.60270000000000001</v>
      </c>
      <c r="CU56" s="4">
        <v>0.61660000000000004</v>
      </c>
      <c r="CV56" s="4">
        <v>0.1502</v>
      </c>
      <c r="CW56" s="4">
        <v>0.1545</v>
      </c>
      <c r="CX56" s="4">
        <v>0.78520000000000001</v>
      </c>
      <c r="CY56" s="4">
        <v>5.9499999999999997E-2</v>
      </c>
      <c r="CZ56" s="4">
        <v>0.8871</v>
      </c>
      <c r="DA56" s="4">
        <v>0.52190000000000003</v>
      </c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>
        <v>0.55840000000000001</v>
      </c>
      <c r="DK56" s="4">
        <v>0.53369999999999995</v>
      </c>
      <c r="DL56" s="4">
        <v>0.19370000000000001</v>
      </c>
      <c r="DM56" s="4">
        <v>3.15E-2</v>
      </c>
      <c r="DN56" s="4">
        <v>0.84079999999999999</v>
      </c>
      <c r="DO56" s="4">
        <v>3.7999999999999999E-2</v>
      </c>
      <c r="DP56" s="4">
        <v>0.99170000000000003</v>
      </c>
      <c r="DQ56" s="4">
        <v>2.8153000000000001</v>
      </c>
      <c r="DR56" s="5">
        <v>0.5766</v>
      </c>
      <c r="DS56" s="5">
        <v>0.57150000000000001</v>
      </c>
      <c r="DT56" s="5">
        <v>0.21490000000000001</v>
      </c>
      <c r="DU56" s="5">
        <v>6.6500000000000004E-2</v>
      </c>
      <c r="DV56" s="5">
        <v>0.82479999999999998</v>
      </c>
      <c r="DW56" s="5">
        <v>4.4699999999999997E-2</v>
      </c>
      <c r="DX56" s="5">
        <v>0.97099999999999997</v>
      </c>
      <c r="DY56" s="5">
        <v>1.0753999999999999</v>
      </c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>
        <v>0.60260000000000002</v>
      </c>
      <c r="EI56" s="5">
        <v>0.61580000000000001</v>
      </c>
      <c r="EJ56" s="5">
        <v>0.1479</v>
      </c>
      <c r="EK56" s="5">
        <v>0.15279999999999999</v>
      </c>
      <c r="EL56" s="5">
        <v>0.7863</v>
      </c>
      <c r="EM56" s="5">
        <v>0.06</v>
      </c>
      <c r="EN56" s="5">
        <v>0.88449999999999995</v>
      </c>
      <c r="EO56" s="5">
        <v>0.79749999999999999</v>
      </c>
      <c r="EP56" s="4">
        <v>0.64639999999999997</v>
      </c>
      <c r="EQ56" s="4">
        <v>0.71579999999999999</v>
      </c>
      <c r="ER56" s="4">
        <v>7.5999999999999998E-2</v>
      </c>
      <c r="ES56" s="4">
        <v>0.2646</v>
      </c>
      <c r="ET56" s="4">
        <v>0.72529999999999994</v>
      </c>
      <c r="EU56" s="4">
        <v>7.5200000000000003E-2</v>
      </c>
      <c r="EV56" s="4">
        <v>0.68410000000000004</v>
      </c>
      <c r="EW56" s="4">
        <v>0.20419999999999999</v>
      </c>
      <c r="EX56" s="5">
        <v>0.56359999999999999</v>
      </c>
      <c r="EY56" s="5">
        <v>0.54279999999999995</v>
      </c>
      <c r="EZ56" s="5">
        <v>0.1988</v>
      </c>
      <c r="FA56" s="5">
        <v>3.1099999999999999E-2</v>
      </c>
      <c r="FB56" s="5">
        <v>0.83860000000000001</v>
      </c>
      <c r="FC56" s="5">
        <v>3.8399999999999997E-2</v>
      </c>
      <c r="FD56" s="5">
        <v>0.99009999999999998</v>
      </c>
      <c r="FE56" s="5">
        <v>1.6141000000000001</v>
      </c>
      <c r="FF56" s="4">
        <v>0.57679999999999998</v>
      </c>
      <c r="FG56" s="4">
        <v>0.56830000000000003</v>
      </c>
      <c r="FH56" s="4">
        <v>0.21379999999999999</v>
      </c>
      <c r="FI56" s="4">
        <v>6.6500000000000004E-2</v>
      </c>
      <c r="FJ56" s="4">
        <v>0.82379999999999998</v>
      </c>
      <c r="FK56" s="4">
        <v>4.4600000000000001E-2</v>
      </c>
      <c r="FL56" s="4">
        <v>0.97070000000000001</v>
      </c>
      <c r="FM56" s="4">
        <v>1.4241999999999999</v>
      </c>
      <c r="FN56" s="5">
        <v>0.5857</v>
      </c>
      <c r="FO56" s="5">
        <v>0.58440000000000003</v>
      </c>
      <c r="FP56" s="5">
        <v>0.19439999999999999</v>
      </c>
      <c r="FQ56" s="5">
        <v>0.1041</v>
      </c>
      <c r="FR56" s="5">
        <v>0.80800000000000005</v>
      </c>
      <c r="FS56" s="5">
        <v>5.11E-2</v>
      </c>
      <c r="FT56" s="5">
        <v>0.94220000000000004</v>
      </c>
      <c r="FU56" s="5">
        <v>1.1927000000000001</v>
      </c>
      <c r="FV56" s="4">
        <v>0.60260000000000002</v>
      </c>
      <c r="FW56" s="4">
        <v>0.61699999999999999</v>
      </c>
      <c r="FX56" s="4">
        <v>0.1487</v>
      </c>
      <c r="FY56" s="4">
        <v>0.15279999999999999</v>
      </c>
      <c r="FZ56" s="4">
        <v>0.78769999999999996</v>
      </c>
      <c r="GA56" s="4">
        <v>0.06</v>
      </c>
      <c r="GB56" s="4">
        <v>0.88439999999999996</v>
      </c>
      <c r="GC56" s="4">
        <v>0.6915</v>
      </c>
      <c r="GD56" s="5">
        <v>0.64390000000000003</v>
      </c>
      <c r="GE56" s="5">
        <v>0.71160000000000001</v>
      </c>
      <c r="GF56" s="5">
        <v>7.4300000000000005E-2</v>
      </c>
      <c r="GG56" s="5">
        <v>0.2651</v>
      </c>
      <c r="GH56" s="5">
        <v>0.72330000000000005</v>
      </c>
      <c r="GI56" s="5">
        <v>7.5499999999999998E-2</v>
      </c>
      <c r="GJ56" s="5">
        <v>0.68410000000000004</v>
      </c>
      <c r="GK56" s="5">
        <v>0.19489999999999999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>
        <v>0.60260000000000002</v>
      </c>
      <c r="HK56" s="5">
        <v>0.61639999999999995</v>
      </c>
      <c r="HL56" s="5">
        <v>0.1489</v>
      </c>
      <c r="HM56" s="5">
        <v>0.15359999999999999</v>
      </c>
      <c r="HN56" s="5">
        <v>0.7863</v>
      </c>
      <c r="HO56" s="5">
        <v>5.96E-2</v>
      </c>
      <c r="HP56" s="5">
        <v>0.88419999999999999</v>
      </c>
      <c r="HQ56" s="5">
        <v>0.55879999999999996</v>
      </c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>
        <v>0.60250000000000004</v>
      </c>
      <c r="IY56" s="4">
        <v>0.61580000000000001</v>
      </c>
      <c r="IZ56" s="4">
        <v>0.1487</v>
      </c>
      <c r="JA56" s="4">
        <v>0.153</v>
      </c>
      <c r="JB56" s="4">
        <v>0.78700000000000003</v>
      </c>
      <c r="JC56" s="4">
        <v>5.9799999999999999E-2</v>
      </c>
      <c r="JD56" s="4">
        <v>0.8851</v>
      </c>
      <c r="JE56" s="4">
        <v>0.43719999999999998</v>
      </c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0.59408148148148154</v>
      </c>
      <c r="JO56" s="4">
        <f t="shared" si="9"/>
        <v>0.60312962962962968</v>
      </c>
      <c r="JP56" s="4">
        <f t="shared" si="10"/>
        <v>0.16877407407407408</v>
      </c>
      <c r="JQ56" s="4">
        <f t="shared" si="11"/>
        <v>0.12395185185185185</v>
      </c>
      <c r="JR56" s="4">
        <f t="shared" si="12"/>
        <v>0.7977185185185186</v>
      </c>
      <c r="JS56" s="4">
        <f t="shared" si="13"/>
        <v>5.3885185185185182E-2</v>
      </c>
      <c r="JT56" s="4">
        <f t="shared" si="14"/>
        <v>0.8995925925925925</v>
      </c>
      <c r="JU56" s="4">
        <f t="shared" si="15"/>
        <v>1.0970296296296296</v>
      </c>
      <c r="JV56" s="1" t="e" cm="1">
        <f t="array" aca="1" ref="JV56" ca="1">CONCATENATE(INDIRECT(ADDRESS(1,MATCH(_xlfn.MINIFS(B56:JM56,metrics.rec,"MAE"),B56:JM56,0)+1)), ", ", INDIRECT(ADDRESS(2,MATCH(_xlfn.MINIFS(B56:JM56,metrics.rec,"MAE"),B56:JM56,0)+1)))</f>
        <v>#NAME?</v>
      </c>
      <c r="JW56" s="1" t="e" cm="1">
        <f t="array" aca="1" ref="JW56" ca="1">CONCATENATE(INDIRECT(ADDRESS(1,MATCH(_xlfn.MINIFS(B56:JM56,metrics.rec,"MSE"),B56:JM56,0)+1)), ", ", INDIRECT(ADDRESS(2,MATCH(_xlfn.MINIFS(B56:JM56,metrics.rec,"MSE"),B56:JM56,0)+1)))</f>
        <v>#NAME?</v>
      </c>
      <c r="JX56" s="1" t="e" cm="1">
        <f t="array" aca="1" ref="JX56" ca="1">CONCATENATE(INDIRECT(ADDRESS(1,MATCH(_xlfn.MAXIFS(B56:JM56,metrics.rec,"R"),B56:JM56,0)+1)), ", ", INDIRECT(ADDRESS(2,MATCH(_xlfn.MAXIFS(B56:JM56,metrics.rec,"R"),B56:JM56,0)+1)))</f>
        <v>#NAME?</v>
      </c>
      <c r="JY56" s="1" t="e" cm="1">
        <f t="array" aca="1" ref="JY56" ca="1">CONCATENATE(INDIRECT(ADDRESS(1,MATCH(_xlfn.MAXIFS(B56:JM56,metrics.rec,"Precision"),B56:JM56,0)+1)), ", ", INDIRECT(ADDRESS(2,MATCH(_xlfn.MAXIFS(B56:JM56,metrics.rec,"Precision"),B56:JM56,0)+1)))</f>
        <v>#NAME?</v>
      </c>
      <c r="JZ56" s="1" t="e" cm="1">
        <f t="array" aca="1" ref="JZ56" ca="1">CONCATENATE(INDIRECT(ADDRESS(1,MATCH(_xlfn.MAXIFS(B56:JM56,metrics.rec,"Recall"),B56:JM56,0)+1)), ", ", INDIRECT(ADDRESS(2,MATCH(_xlfn.MAXIFS(B56:JM56,metrics.rec,"Recall"),B56:JM56,0)+1)))</f>
        <v>#NAME?</v>
      </c>
      <c r="KA56" s="1" t="e" cm="1">
        <f t="array" aca="1" ref="KA56" ca="1">CONCATENATE(INDIRECT(ADDRESS(1,MATCH(_xlfn.MAXIFS(B56:JM56,metrics.rec,"Coverage"),B56:JM56,0)+1)), ", ", INDIRECT(ADDRESS(2,MATCH(_xlfn.MAXIFS(B56:JM56,metrics.rec,"Coverage"),B56:JM56,0)+1)))</f>
        <v>#NAME?</v>
      </c>
      <c r="KB56" s="1" t="e" cm="1">
        <f t="array" aca="1" ref="KB56" ca="1">CONCATENATE(INDIRECT(ADDRESS(1,MATCH(_xlfn.MAXIFS(B56:JM56,metrics.rec,"Recatio"),B56:JM56,0)+1)), ", ", INDIRECT(ADDRESS(2,MATCH(_xlfn.MAXIFS(B56:JM56,metrics.rec,"Recatio"),B56:JM56,0)+1)))</f>
        <v>#NAME?</v>
      </c>
      <c r="KC56" s="1" t="e" cm="1">
        <f t="array" aca="1" ref="KC56" ca="1">CONCATENATE(INDIRECT(ADDRESS(1,MATCH(_xlfn.MINIFS(B56:JM56,metrics.rec,"Time"),B56:JM56,0)+1)), ", ", INDIRECT(ADDRESS(2,MATCH(_xlfn.MINIFS(B56:JM56,metrics.rec,"Time"),B56:JM56,0)+1)))</f>
        <v>#NAME?</v>
      </c>
    </row>
    <row r="57" spans="1:289" x14ac:dyDescent="0.3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>
        <v>0.56850000000000001</v>
      </c>
      <c r="BW57" s="5">
        <v>0.55520000000000003</v>
      </c>
      <c r="BX57" s="5">
        <v>0.19919999999999999</v>
      </c>
      <c r="BY57" s="5">
        <v>3.1600000000000003E-2</v>
      </c>
      <c r="BZ57" s="5">
        <v>0.86109999999999998</v>
      </c>
      <c r="CA57" s="5">
        <v>3.8699999999999998E-2</v>
      </c>
      <c r="CB57" s="5">
        <v>0.99039999999999995</v>
      </c>
      <c r="CC57" s="5">
        <v>1.9675</v>
      </c>
      <c r="CD57" s="4">
        <v>0.58020000000000005</v>
      </c>
      <c r="CE57" s="4">
        <v>0.5746</v>
      </c>
      <c r="CF57" s="4">
        <v>0.19550000000000001</v>
      </c>
      <c r="CG57" s="4">
        <v>7.1599999999999997E-2</v>
      </c>
      <c r="CH57" s="4">
        <v>0.84330000000000005</v>
      </c>
      <c r="CI57" s="4">
        <v>4.24E-2</v>
      </c>
      <c r="CJ57" s="4">
        <v>0.97250000000000003</v>
      </c>
      <c r="CK57" s="4">
        <v>1.7983</v>
      </c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>
        <v>0.60329999999999995</v>
      </c>
      <c r="CU57" s="4">
        <v>0.61990000000000001</v>
      </c>
      <c r="CV57" s="4">
        <v>0.13950000000000001</v>
      </c>
      <c r="CW57" s="4">
        <v>0.17560000000000001</v>
      </c>
      <c r="CX57" s="4">
        <v>0.78900000000000003</v>
      </c>
      <c r="CY57" s="4">
        <v>5.2699999999999997E-2</v>
      </c>
      <c r="CZ57" s="4">
        <v>0.89039999999999997</v>
      </c>
      <c r="DA57" s="4">
        <v>0.59319999999999995</v>
      </c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>
        <v>0.56630000000000003</v>
      </c>
      <c r="DK57" s="4">
        <v>0.55069999999999997</v>
      </c>
      <c r="DL57" s="4">
        <v>0.1847</v>
      </c>
      <c r="DM57" s="4">
        <v>3.1800000000000002E-2</v>
      </c>
      <c r="DN57" s="4">
        <v>0.85709999999999997</v>
      </c>
      <c r="DO57" s="4">
        <v>3.8399999999999997E-2</v>
      </c>
      <c r="DP57" s="4">
        <v>0.99180000000000001</v>
      </c>
      <c r="DQ57" s="4">
        <v>2.8942999999999999</v>
      </c>
      <c r="DR57" s="5">
        <v>0.5827</v>
      </c>
      <c r="DS57" s="5">
        <v>0.58430000000000004</v>
      </c>
      <c r="DT57" s="5">
        <v>0.19869999999999999</v>
      </c>
      <c r="DU57" s="5">
        <v>7.0800000000000002E-2</v>
      </c>
      <c r="DV57" s="5">
        <v>0.84419999999999995</v>
      </c>
      <c r="DW57" s="5">
        <v>4.2900000000000001E-2</v>
      </c>
      <c r="DX57" s="5">
        <v>0.97170000000000001</v>
      </c>
      <c r="DY57" s="5">
        <v>0.92469999999999997</v>
      </c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>
        <v>0.60240000000000005</v>
      </c>
      <c r="EI57" s="5">
        <v>0.61809999999999998</v>
      </c>
      <c r="EJ57" s="5">
        <v>0.1434</v>
      </c>
      <c r="EK57" s="5">
        <v>0.17299999999999999</v>
      </c>
      <c r="EL57" s="5">
        <v>0.78949999999999998</v>
      </c>
      <c r="EM57" s="5">
        <v>5.33E-2</v>
      </c>
      <c r="EN57" s="5">
        <v>0.88780000000000003</v>
      </c>
      <c r="EO57" s="5">
        <v>0.85550000000000004</v>
      </c>
      <c r="EP57" s="4">
        <v>0.65559999999999996</v>
      </c>
      <c r="EQ57" s="4">
        <v>0.73880000000000001</v>
      </c>
      <c r="ER57" s="4">
        <v>6.6799999999999998E-2</v>
      </c>
      <c r="ES57" s="4">
        <v>0.21959999999999999</v>
      </c>
      <c r="ET57" s="4">
        <v>0.70889999999999997</v>
      </c>
      <c r="EU57" s="4">
        <v>8.9800000000000005E-2</v>
      </c>
      <c r="EV57" s="4">
        <v>0.70050000000000001</v>
      </c>
      <c r="EW57" s="4">
        <v>0.29830000000000001</v>
      </c>
      <c r="EX57" s="5">
        <v>0.5706</v>
      </c>
      <c r="EY57" s="5">
        <v>0.55820000000000003</v>
      </c>
      <c r="EZ57" s="5">
        <v>0.1792</v>
      </c>
      <c r="FA57" s="5">
        <v>3.1300000000000001E-2</v>
      </c>
      <c r="FB57" s="5">
        <v>0.85519999999999996</v>
      </c>
      <c r="FC57" s="5">
        <v>3.8899999999999997E-2</v>
      </c>
      <c r="FD57" s="5">
        <v>0.99019999999999997</v>
      </c>
      <c r="FE57" s="5">
        <v>1.6172</v>
      </c>
      <c r="FF57" s="4">
        <v>0.58299999999999996</v>
      </c>
      <c r="FG57" s="4">
        <v>0.58089999999999997</v>
      </c>
      <c r="FH57" s="4">
        <v>0.20019999999999999</v>
      </c>
      <c r="FI57" s="4">
        <v>7.1400000000000005E-2</v>
      </c>
      <c r="FJ57" s="4">
        <v>0.84350000000000003</v>
      </c>
      <c r="FK57" s="4">
        <v>4.2500000000000003E-2</v>
      </c>
      <c r="FL57" s="4">
        <v>0.97089999999999999</v>
      </c>
      <c r="FM57" s="4">
        <v>1.4992000000000001</v>
      </c>
      <c r="FN57" s="5">
        <v>0.58989999999999998</v>
      </c>
      <c r="FO57" s="5">
        <v>0.59350000000000003</v>
      </c>
      <c r="FP57" s="5">
        <v>0.18260000000000001</v>
      </c>
      <c r="FQ57" s="5">
        <v>0.1152</v>
      </c>
      <c r="FR57" s="5">
        <v>0.82279999999999998</v>
      </c>
      <c r="FS57" s="5">
        <v>4.7100000000000003E-2</v>
      </c>
      <c r="FT57" s="5">
        <v>0.94369999999999998</v>
      </c>
      <c r="FU57" s="5">
        <v>1.5502</v>
      </c>
      <c r="FV57" s="4">
        <v>0.60250000000000004</v>
      </c>
      <c r="FW57" s="4">
        <v>0.62009999999999998</v>
      </c>
      <c r="FX57" s="4">
        <v>0.1419</v>
      </c>
      <c r="FY57" s="4">
        <v>0.17369999999999999</v>
      </c>
      <c r="FZ57" s="4">
        <v>0.79039999999999999</v>
      </c>
      <c r="GA57" s="4">
        <v>5.2999999999999999E-2</v>
      </c>
      <c r="GB57" s="4">
        <v>0.88770000000000004</v>
      </c>
      <c r="GC57" s="4">
        <v>0.8538</v>
      </c>
      <c r="GD57" s="5">
        <v>0.65329999999999999</v>
      </c>
      <c r="GE57" s="5">
        <v>0.73470000000000002</v>
      </c>
      <c r="GF57" s="5">
        <v>6.2600000000000003E-2</v>
      </c>
      <c r="GG57" s="5">
        <v>0.2218</v>
      </c>
      <c r="GH57" s="5">
        <v>0.70809999999999995</v>
      </c>
      <c r="GI57" s="5">
        <v>8.9700000000000002E-2</v>
      </c>
      <c r="GJ57" s="5">
        <v>0.70279999999999998</v>
      </c>
      <c r="GK57" s="5">
        <v>0.31879999999999997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>
        <v>0.60309999999999997</v>
      </c>
      <c r="HK57" s="5">
        <v>0.62</v>
      </c>
      <c r="HL57" s="5">
        <v>0.14280000000000001</v>
      </c>
      <c r="HM57" s="5">
        <v>0.1741</v>
      </c>
      <c r="HN57" s="5">
        <v>0.79039999999999999</v>
      </c>
      <c r="HO57" s="5">
        <v>5.2900000000000003E-2</v>
      </c>
      <c r="HP57" s="5">
        <v>0.88770000000000004</v>
      </c>
      <c r="HQ57" s="5">
        <v>0.68479999999999996</v>
      </c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>
        <v>0.6028</v>
      </c>
      <c r="IY57" s="4">
        <v>0.61929999999999996</v>
      </c>
      <c r="IZ57" s="4">
        <v>0.14080000000000001</v>
      </c>
      <c r="JA57" s="4">
        <v>0.1731</v>
      </c>
      <c r="JB57" s="4">
        <v>0.79039999999999999</v>
      </c>
      <c r="JC57" s="4">
        <v>5.3100000000000001E-2</v>
      </c>
      <c r="JD57" s="4">
        <v>0.88870000000000005</v>
      </c>
      <c r="JE57" s="4">
        <v>0.51929999999999998</v>
      </c>
      <c r="JF57" s="5"/>
      <c r="JG57" s="5"/>
      <c r="JH57" s="5"/>
      <c r="JI57" s="5"/>
      <c r="JJ57" s="5"/>
      <c r="JK57" s="5"/>
      <c r="JL57" s="5"/>
      <c r="JM57" s="5"/>
      <c r="JN57" s="4">
        <f t="shared" si="8"/>
        <v>0.59887777777777773</v>
      </c>
      <c r="JO57" s="4">
        <f t="shared" si="9"/>
        <v>0.61471111111111132</v>
      </c>
      <c r="JP57" s="4">
        <f t="shared" si="10"/>
        <v>0.15716296296296298</v>
      </c>
      <c r="JQ57" s="4">
        <f t="shared" si="11"/>
        <v>0.12641481481481481</v>
      </c>
      <c r="JR57" s="4">
        <f t="shared" si="12"/>
        <v>0.80612962962962975</v>
      </c>
      <c r="JS57" s="4">
        <f t="shared" si="13"/>
        <v>5.2999999999999992E-2</v>
      </c>
      <c r="JT57" s="4">
        <f t="shared" si="14"/>
        <v>0.90361111111111103</v>
      </c>
      <c r="JU57" s="4">
        <f t="shared" si="15"/>
        <v>1.2222185185185186</v>
      </c>
      <c r="JV57" s="1" t="e" cm="1">
        <f t="array" aca="1" ref="JV57" ca="1">CONCATENATE(INDIRECT(ADDRESS(1,MATCH(_xlfn.MINIFS(B57:JM57,metrics.rec,"MAE"),B57:JM57,0)+1)), ", ", INDIRECT(ADDRESS(2,MATCH(_xlfn.MINIFS(B57:JM57,metrics.rec,"MAE"),B57:JM57,0)+1)))</f>
        <v>#NAME?</v>
      </c>
      <c r="JW57" s="1" t="e" cm="1">
        <f t="array" aca="1" ref="JW57" ca="1">CONCATENATE(INDIRECT(ADDRESS(1,MATCH(_xlfn.MINIFS(B57:JM57,metrics.rec,"MSE"),B57:JM57,0)+1)), ", ", INDIRECT(ADDRESS(2,MATCH(_xlfn.MINIFS(B57:JM57,metrics.rec,"MSE"),B57:JM57,0)+1)))</f>
        <v>#NAME?</v>
      </c>
      <c r="JX57" s="1" t="e" cm="1">
        <f t="array" aca="1" ref="JX57" ca="1">CONCATENATE(INDIRECT(ADDRESS(1,MATCH(_xlfn.MAXIFS(B57:JM57,metrics.rec,"R"),B57:JM57,0)+1)), ", ", INDIRECT(ADDRESS(2,MATCH(_xlfn.MAXIFS(B57:JM57,metrics.rec,"R"),B57:JM57,0)+1)))</f>
        <v>#NAME?</v>
      </c>
      <c r="JY57" s="1" t="e" cm="1">
        <f t="array" aca="1" ref="JY57" ca="1">CONCATENATE(INDIRECT(ADDRESS(1,MATCH(_xlfn.MAXIFS(B57:JM57,metrics.rec,"Precision"),B57:JM57,0)+1)), ", ", INDIRECT(ADDRESS(2,MATCH(_xlfn.MAXIFS(B57:JM57,metrics.rec,"Precision"),B57:JM57,0)+1)))</f>
        <v>#NAME?</v>
      </c>
      <c r="JZ57" s="1" t="e" cm="1">
        <f t="array" aca="1" ref="JZ57" ca="1">CONCATENATE(INDIRECT(ADDRESS(1,MATCH(_xlfn.MAXIFS(B57:JM57,metrics.rec,"Recall"),B57:JM57,0)+1)), ", ", INDIRECT(ADDRESS(2,MATCH(_xlfn.MAXIFS(B57:JM57,metrics.rec,"Recall"),B57:JM57,0)+1)))</f>
        <v>#NAME?</v>
      </c>
      <c r="KA57" s="1" t="e" cm="1">
        <f t="array" aca="1" ref="KA57" ca="1">CONCATENATE(INDIRECT(ADDRESS(1,MATCH(_xlfn.MAXIFS(B57:JM57,metrics.rec,"Coverage"),B57:JM57,0)+1)), ", ", INDIRECT(ADDRESS(2,MATCH(_xlfn.MAXIFS(B57:JM57,metrics.rec,"Coverage"),B57:JM57,0)+1)))</f>
        <v>#NAME?</v>
      </c>
      <c r="KB57" s="1" t="e" cm="1">
        <f t="array" aca="1" ref="KB57" ca="1">CONCATENATE(INDIRECT(ADDRESS(1,MATCH(_xlfn.MAXIFS(B57:JM57,metrics.rec,"Recatio"),B57:JM57,0)+1)), ", ", INDIRECT(ADDRESS(2,MATCH(_xlfn.MAXIFS(B57:JM57,metrics.rec,"Recatio"),B57:JM57,0)+1)))</f>
        <v>#NAME?</v>
      </c>
      <c r="KC57" s="1" t="e" cm="1">
        <f t="array" aca="1" ref="KC57" ca="1">CONCATENATE(INDIRECT(ADDRESS(1,MATCH(_xlfn.MINIFS(B57:JM57,metrics.rec,"Time"),B57:JM57,0)+1)), ", ", INDIRECT(ADDRESS(2,MATCH(_xlfn.MINIFS(B57:JM57,metrics.rec,"Time"),B57:JM57,0)+1)))</f>
        <v>#NAME?</v>
      </c>
    </row>
    <row r="58" spans="1:289" x14ac:dyDescent="0.3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>
        <v>0.57169999999999999</v>
      </c>
      <c r="BW58" s="5">
        <v>0.55769999999999997</v>
      </c>
      <c r="BX58" s="5">
        <v>0.1804</v>
      </c>
      <c r="BY58" s="5">
        <v>3.2800000000000003E-2</v>
      </c>
      <c r="BZ58" s="5">
        <v>0.84930000000000005</v>
      </c>
      <c r="CA58" s="5">
        <v>3.6799999999999999E-2</v>
      </c>
      <c r="CB58" s="5">
        <v>0.98960000000000004</v>
      </c>
      <c r="CC58" s="5">
        <v>2.3222999999999998</v>
      </c>
      <c r="CD58" s="4">
        <v>0.58289999999999997</v>
      </c>
      <c r="CE58" s="4">
        <v>0.57840000000000003</v>
      </c>
      <c r="CF58" s="4">
        <v>0.1769</v>
      </c>
      <c r="CG58" s="4">
        <v>7.4399999999999994E-2</v>
      </c>
      <c r="CH58" s="4">
        <v>0.83599999999999997</v>
      </c>
      <c r="CI58" s="4">
        <v>4.0500000000000001E-2</v>
      </c>
      <c r="CJ58" s="4">
        <v>0.97070000000000001</v>
      </c>
      <c r="CK58" s="4">
        <v>1.792</v>
      </c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>
        <v>0.60429999999999995</v>
      </c>
      <c r="CU58" s="4">
        <v>0.61929999999999996</v>
      </c>
      <c r="CV58" s="4">
        <v>0.1358</v>
      </c>
      <c r="CW58" s="4">
        <v>0.18099999999999999</v>
      </c>
      <c r="CX58" s="4">
        <v>0.77859999999999996</v>
      </c>
      <c r="CY58" s="4">
        <v>5.04E-2</v>
      </c>
      <c r="CZ58" s="4">
        <v>0.88759999999999994</v>
      </c>
      <c r="DA58" s="4">
        <v>0.58169999999999999</v>
      </c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>
        <v>0.5696</v>
      </c>
      <c r="DK58" s="4">
        <v>0.5544</v>
      </c>
      <c r="DL58" s="4">
        <v>0.16650000000000001</v>
      </c>
      <c r="DM58" s="4">
        <v>3.32E-2</v>
      </c>
      <c r="DN58" s="4">
        <v>0.84660000000000002</v>
      </c>
      <c r="DO58" s="4">
        <v>3.6299999999999999E-2</v>
      </c>
      <c r="DP58" s="4">
        <v>0.99019999999999997</v>
      </c>
      <c r="DQ58" s="4">
        <v>2.8797000000000001</v>
      </c>
      <c r="DR58" s="5">
        <v>0.58509999999999995</v>
      </c>
      <c r="DS58" s="5">
        <v>0.58709999999999996</v>
      </c>
      <c r="DT58" s="5">
        <v>0.18479999999999999</v>
      </c>
      <c r="DU58" s="5">
        <v>7.3499999999999996E-2</v>
      </c>
      <c r="DV58" s="5">
        <v>0.83660000000000001</v>
      </c>
      <c r="DW58" s="5">
        <v>4.1000000000000002E-2</v>
      </c>
      <c r="DX58" s="5">
        <v>0.97</v>
      </c>
      <c r="DY58" s="5">
        <v>0.93659999999999999</v>
      </c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>
        <v>0.60360000000000003</v>
      </c>
      <c r="EI58" s="5">
        <v>0.61799999999999999</v>
      </c>
      <c r="EJ58" s="5">
        <v>0.13350000000000001</v>
      </c>
      <c r="EK58" s="5">
        <v>0.1792</v>
      </c>
      <c r="EL58" s="5">
        <v>0.77869999999999995</v>
      </c>
      <c r="EM58" s="5">
        <v>5.0700000000000002E-2</v>
      </c>
      <c r="EN58" s="5">
        <v>0.8851</v>
      </c>
      <c r="EO58" s="5">
        <v>0.99980000000000002</v>
      </c>
      <c r="EP58" s="4">
        <v>0.65620000000000001</v>
      </c>
      <c r="EQ58" s="4">
        <v>0.73529999999999995</v>
      </c>
      <c r="ER58" s="4">
        <v>6.2300000000000001E-2</v>
      </c>
      <c r="ES58" s="4">
        <v>0.2326</v>
      </c>
      <c r="ET58" s="4">
        <v>0.70099999999999996</v>
      </c>
      <c r="EU58" s="4">
        <v>8.3599999999999994E-2</v>
      </c>
      <c r="EV58" s="4">
        <v>0.69740000000000002</v>
      </c>
      <c r="EW58" s="4">
        <v>0.29720000000000002</v>
      </c>
      <c r="EX58" s="5">
        <v>0.57399999999999995</v>
      </c>
      <c r="EY58" s="5">
        <v>0.56179999999999997</v>
      </c>
      <c r="EZ58" s="5">
        <v>0.16189999999999999</v>
      </c>
      <c r="FA58" s="5">
        <v>3.27E-2</v>
      </c>
      <c r="FB58" s="5">
        <v>0.84379999999999999</v>
      </c>
      <c r="FC58" s="5">
        <v>3.6700000000000003E-2</v>
      </c>
      <c r="FD58" s="5">
        <v>0.98839999999999995</v>
      </c>
      <c r="FE58" s="5">
        <v>1.6662999999999999</v>
      </c>
      <c r="FF58" s="4">
        <v>0.58540000000000003</v>
      </c>
      <c r="FG58" s="4">
        <v>0.58430000000000004</v>
      </c>
      <c r="FH58" s="4">
        <v>0.186</v>
      </c>
      <c r="FI58" s="4">
        <v>7.3899999999999993E-2</v>
      </c>
      <c r="FJ58" s="4">
        <v>0.83679999999999999</v>
      </c>
      <c r="FK58" s="4">
        <v>4.07E-2</v>
      </c>
      <c r="FL58" s="4">
        <v>0.96950000000000003</v>
      </c>
      <c r="FM58" s="4">
        <v>1.5872999999999999</v>
      </c>
      <c r="FN58" s="5">
        <v>0.59160000000000001</v>
      </c>
      <c r="FO58" s="5">
        <v>0.59530000000000005</v>
      </c>
      <c r="FP58" s="5">
        <v>0.1714</v>
      </c>
      <c r="FQ58" s="5">
        <v>0.1192</v>
      </c>
      <c r="FR58" s="5">
        <v>0.81520000000000004</v>
      </c>
      <c r="FS58" s="5">
        <v>4.4999999999999998E-2</v>
      </c>
      <c r="FT58" s="5">
        <v>0.94189999999999996</v>
      </c>
      <c r="FU58" s="5">
        <v>1.4418</v>
      </c>
      <c r="FV58" s="4">
        <v>0.60399999999999998</v>
      </c>
      <c r="FW58" s="4">
        <v>0.62039999999999995</v>
      </c>
      <c r="FX58" s="4">
        <v>0.1323</v>
      </c>
      <c r="FY58" s="4">
        <v>0.1792</v>
      </c>
      <c r="FZ58" s="4">
        <v>0.78039999999999998</v>
      </c>
      <c r="GA58" s="4">
        <v>5.0700000000000002E-2</v>
      </c>
      <c r="GB58" s="4">
        <v>0.8851</v>
      </c>
      <c r="GC58" s="4">
        <v>0.8609</v>
      </c>
      <c r="GD58" s="5">
        <v>0.65329999999999999</v>
      </c>
      <c r="GE58" s="5">
        <v>0.73</v>
      </c>
      <c r="GF58" s="5">
        <v>6.3500000000000001E-2</v>
      </c>
      <c r="GG58" s="5">
        <v>0.23400000000000001</v>
      </c>
      <c r="GH58" s="5">
        <v>0.69920000000000004</v>
      </c>
      <c r="GI58" s="5">
        <v>8.3799999999999999E-2</v>
      </c>
      <c r="GJ58" s="5">
        <v>0.6996</v>
      </c>
      <c r="GK58" s="5">
        <v>0.32569999999999999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>
        <v>0.60450000000000004</v>
      </c>
      <c r="HK58" s="5">
        <v>0.62080000000000002</v>
      </c>
      <c r="HL58" s="5">
        <v>0.1333</v>
      </c>
      <c r="HM58" s="5">
        <v>0.1799</v>
      </c>
      <c r="HN58" s="5">
        <v>0.78</v>
      </c>
      <c r="HO58" s="5">
        <v>5.0500000000000003E-2</v>
      </c>
      <c r="HP58" s="5">
        <v>0.88519999999999999</v>
      </c>
      <c r="HQ58" s="5">
        <v>0.69820000000000004</v>
      </c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>
        <v>0.60440000000000005</v>
      </c>
      <c r="IY58" s="4">
        <v>0.61980000000000002</v>
      </c>
      <c r="IZ58" s="4">
        <v>0.12989999999999999</v>
      </c>
      <c r="JA58" s="4">
        <v>0.1787</v>
      </c>
      <c r="JB58" s="4">
        <v>0.7802</v>
      </c>
      <c r="JC58" s="4">
        <v>5.0799999999999998E-2</v>
      </c>
      <c r="JD58" s="4">
        <v>0.88629999999999998</v>
      </c>
      <c r="JE58" s="4">
        <v>0.51729999999999998</v>
      </c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0.60070370370370374</v>
      </c>
      <c r="JO58" s="4">
        <f t="shared" si="9"/>
        <v>0.61560740740740749</v>
      </c>
      <c r="JP58" s="4">
        <f t="shared" si="10"/>
        <v>0.14525925925925928</v>
      </c>
      <c r="JQ58" s="4">
        <f t="shared" si="11"/>
        <v>0.13151111111111111</v>
      </c>
      <c r="JR58" s="4">
        <f t="shared" si="12"/>
        <v>0.79692962962962988</v>
      </c>
      <c r="JS58" s="4">
        <f t="shared" si="13"/>
        <v>5.0288888888888883E-2</v>
      </c>
      <c r="JT58" s="4">
        <f t="shared" si="14"/>
        <v>0.90155925925925917</v>
      </c>
      <c r="JU58" s="4">
        <f t="shared" si="15"/>
        <v>1.2791185185185183</v>
      </c>
      <c r="JV58" s="1" t="e" cm="1">
        <f t="array" aca="1" ref="JV58" ca="1">CONCATENATE(INDIRECT(ADDRESS(1,MATCH(_xlfn.MINIFS(B58:JM58,metrics.rec,"MAE"),B58:JM58,0)+1)), ", ", INDIRECT(ADDRESS(2,MATCH(_xlfn.MINIFS(B58:JM58,metrics.rec,"MAE"),B58:JM58,0)+1)))</f>
        <v>#NAME?</v>
      </c>
      <c r="JW58" s="1" t="e" cm="1">
        <f t="array" aca="1" ref="JW58" ca="1">CONCATENATE(INDIRECT(ADDRESS(1,MATCH(_xlfn.MINIFS(B58:JM58,metrics.rec,"MSE"),B58:JM58,0)+1)), ", ", INDIRECT(ADDRESS(2,MATCH(_xlfn.MINIFS(B58:JM58,metrics.rec,"MSE"),B58:JM58,0)+1)))</f>
        <v>#NAME?</v>
      </c>
      <c r="JX58" s="1" t="e" cm="1">
        <f t="array" aca="1" ref="JX58" ca="1">CONCATENATE(INDIRECT(ADDRESS(1,MATCH(_xlfn.MAXIFS(B58:JM58,metrics.rec,"R"),B58:JM58,0)+1)), ", ", INDIRECT(ADDRESS(2,MATCH(_xlfn.MAXIFS(B58:JM58,metrics.rec,"R"),B58:JM58,0)+1)))</f>
        <v>#NAME?</v>
      </c>
      <c r="JY58" s="1" t="e" cm="1">
        <f t="array" aca="1" ref="JY58" ca="1">CONCATENATE(INDIRECT(ADDRESS(1,MATCH(_xlfn.MAXIFS(B58:JM58,metrics.rec,"Precision"),B58:JM58,0)+1)), ", ", INDIRECT(ADDRESS(2,MATCH(_xlfn.MAXIFS(B58:JM58,metrics.rec,"Precision"),B58:JM58,0)+1)))</f>
        <v>#NAME?</v>
      </c>
      <c r="JZ58" s="1" t="e" cm="1">
        <f t="array" aca="1" ref="JZ58" ca="1">CONCATENATE(INDIRECT(ADDRESS(1,MATCH(_xlfn.MAXIFS(B58:JM58,metrics.rec,"Recall"),B58:JM58,0)+1)), ", ", INDIRECT(ADDRESS(2,MATCH(_xlfn.MAXIFS(B58:JM58,metrics.rec,"Recall"),B58:JM58,0)+1)))</f>
        <v>#NAME?</v>
      </c>
      <c r="KA58" s="1" t="e" cm="1">
        <f t="array" aca="1" ref="KA58" ca="1">CONCATENATE(INDIRECT(ADDRESS(1,MATCH(_xlfn.MAXIFS(B58:JM58,metrics.rec,"Coverage"),B58:JM58,0)+1)), ", ", INDIRECT(ADDRESS(2,MATCH(_xlfn.MAXIFS(B58:JM58,metrics.rec,"Coverage"),B58:JM58,0)+1)))</f>
        <v>#NAME?</v>
      </c>
      <c r="KB58" s="1" t="e" cm="1">
        <f t="array" aca="1" ref="KB58" ca="1">CONCATENATE(INDIRECT(ADDRESS(1,MATCH(_xlfn.MAXIFS(B58:JM58,metrics.rec,"Recatio"),B58:JM58,0)+1)), ", ", INDIRECT(ADDRESS(2,MATCH(_xlfn.MAXIFS(B58:JM58,metrics.rec,"Recatio"),B58:JM58,0)+1)))</f>
        <v>#NAME?</v>
      </c>
      <c r="KC58" s="1" t="e" cm="1">
        <f t="array" aca="1" ref="KC58" ca="1">CONCATENATE(INDIRECT(ADDRESS(1,MATCH(_xlfn.MINIFS(B58:JM58,metrics.rec,"Time"),B58:JM58,0)+1)), ", ", INDIRECT(ADDRESS(2,MATCH(_xlfn.MINIFS(B58:JM58,metrics.rec,"Time"),B58:JM58,0)+1)))</f>
        <v>#NAME?</v>
      </c>
    </row>
    <row r="59" spans="1:289" x14ac:dyDescent="0.3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>
        <v>0.5635</v>
      </c>
      <c r="BW59" s="5">
        <v>0.55549999999999999</v>
      </c>
      <c r="BX59" s="5">
        <v>0.2233</v>
      </c>
      <c r="BY59" s="5">
        <v>1.24E-2</v>
      </c>
      <c r="BZ59" s="5">
        <v>0.88060000000000005</v>
      </c>
      <c r="CA59" s="5">
        <v>0.1009</v>
      </c>
      <c r="CB59" s="5">
        <v>0.99019999999999997</v>
      </c>
      <c r="CC59" s="5">
        <v>3.0735000000000001</v>
      </c>
      <c r="CD59" s="4">
        <v>0.57940000000000003</v>
      </c>
      <c r="CE59" s="4">
        <v>0.58299999999999996</v>
      </c>
      <c r="CF59" s="4">
        <v>0.20849999999999999</v>
      </c>
      <c r="CG59" s="4">
        <v>3.1300000000000001E-2</v>
      </c>
      <c r="CH59" s="4">
        <v>0.86480000000000001</v>
      </c>
      <c r="CI59" s="4">
        <v>9.9500000000000005E-2</v>
      </c>
      <c r="CJ59" s="4">
        <v>0.97250000000000003</v>
      </c>
      <c r="CK59" s="4">
        <v>2.0649999999999999</v>
      </c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>
        <v>0.59950000000000003</v>
      </c>
      <c r="CU59" s="4">
        <v>0.61899999999999999</v>
      </c>
      <c r="CV59" s="4">
        <v>0.16470000000000001</v>
      </c>
      <c r="CW59" s="4">
        <v>0.1043</v>
      </c>
      <c r="CX59" s="4">
        <v>0.80769999999999997</v>
      </c>
      <c r="CY59" s="4">
        <v>9.0800000000000006E-2</v>
      </c>
      <c r="CZ59" s="4">
        <v>0.88719999999999999</v>
      </c>
      <c r="DA59" s="4">
        <v>0.42870000000000003</v>
      </c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>
        <v>0.56269999999999998</v>
      </c>
      <c r="DK59" s="4">
        <v>0.55169999999999997</v>
      </c>
      <c r="DL59" s="4">
        <v>0.20180000000000001</v>
      </c>
      <c r="DM59" s="4">
        <v>1.24E-2</v>
      </c>
      <c r="DN59" s="4">
        <v>0.87939999999999996</v>
      </c>
      <c r="DO59" s="4">
        <v>0.1007</v>
      </c>
      <c r="DP59" s="4">
        <v>0.99170000000000003</v>
      </c>
      <c r="DQ59" s="4">
        <v>4.0012999999999996</v>
      </c>
      <c r="DR59" s="5">
        <v>0.58130000000000004</v>
      </c>
      <c r="DS59" s="5">
        <v>0.59</v>
      </c>
      <c r="DT59" s="5">
        <v>0.21640000000000001</v>
      </c>
      <c r="DU59" s="5">
        <v>3.1E-2</v>
      </c>
      <c r="DV59" s="5">
        <v>0.86409999999999998</v>
      </c>
      <c r="DW59" s="5">
        <v>0.1004</v>
      </c>
      <c r="DX59" s="5">
        <v>0.97099999999999997</v>
      </c>
      <c r="DY59" s="5">
        <v>1.0844</v>
      </c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>
        <v>0.5998</v>
      </c>
      <c r="EI59" s="5">
        <v>0.61909999999999998</v>
      </c>
      <c r="EJ59" s="5">
        <v>0.1641</v>
      </c>
      <c r="EK59" s="5">
        <v>0.10299999999999999</v>
      </c>
      <c r="EL59" s="5">
        <v>0.80940000000000001</v>
      </c>
      <c r="EM59" s="5">
        <v>9.1800000000000007E-2</v>
      </c>
      <c r="EN59" s="5">
        <v>0.88449999999999995</v>
      </c>
      <c r="EO59" s="5">
        <v>0.74619999999999997</v>
      </c>
      <c r="EP59" s="4">
        <v>0.64419999999999999</v>
      </c>
      <c r="EQ59" s="4">
        <v>0.7117</v>
      </c>
      <c r="ER59" s="4">
        <v>7.9200000000000007E-2</v>
      </c>
      <c r="ES59" s="4">
        <v>0.24640000000000001</v>
      </c>
      <c r="ET59" s="4">
        <v>0.73360000000000003</v>
      </c>
      <c r="EU59" s="4">
        <v>8.1699999999999995E-2</v>
      </c>
      <c r="EV59" s="4">
        <v>0.68510000000000004</v>
      </c>
      <c r="EW59" s="4">
        <v>0.20030000000000001</v>
      </c>
      <c r="EX59" s="5">
        <v>0.56759999999999999</v>
      </c>
      <c r="EY59" s="5">
        <v>0.56040000000000001</v>
      </c>
      <c r="EZ59" s="5">
        <v>0.19439999999999999</v>
      </c>
      <c r="FA59" s="5">
        <v>1.23E-2</v>
      </c>
      <c r="FB59" s="5">
        <v>0.87450000000000006</v>
      </c>
      <c r="FC59" s="5">
        <v>0.1014</v>
      </c>
      <c r="FD59" s="5">
        <v>0.99009999999999998</v>
      </c>
      <c r="FE59" s="5">
        <v>2.4163000000000001</v>
      </c>
      <c r="FF59" s="4">
        <v>0.58189999999999997</v>
      </c>
      <c r="FG59" s="4">
        <v>0.58809999999999996</v>
      </c>
      <c r="FH59" s="4">
        <v>0.21440000000000001</v>
      </c>
      <c r="FI59" s="4">
        <v>3.0800000000000001E-2</v>
      </c>
      <c r="FJ59" s="4">
        <v>0.86399999999999999</v>
      </c>
      <c r="FK59" s="4">
        <v>0.1009</v>
      </c>
      <c r="FL59" s="4">
        <v>0.97070000000000001</v>
      </c>
      <c r="FM59" s="4">
        <v>1.7010000000000001</v>
      </c>
      <c r="FN59" s="5">
        <v>0.58850000000000002</v>
      </c>
      <c r="FO59" s="5">
        <v>0.59940000000000004</v>
      </c>
      <c r="FP59" s="5">
        <v>0.20200000000000001</v>
      </c>
      <c r="FQ59" s="5">
        <v>5.7000000000000002E-2</v>
      </c>
      <c r="FR59" s="5">
        <v>0.84350000000000003</v>
      </c>
      <c r="FS59" s="5">
        <v>9.7600000000000006E-2</v>
      </c>
      <c r="FT59" s="5">
        <v>0.94220000000000004</v>
      </c>
      <c r="FU59" s="5">
        <v>1.5525</v>
      </c>
      <c r="FV59" s="4">
        <v>0.59940000000000004</v>
      </c>
      <c r="FW59" s="4">
        <v>0.61960000000000004</v>
      </c>
      <c r="FX59" s="4">
        <v>0.16389999999999999</v>
      </c>
      <c r="FY59" s="4">
        <v>0.1042</v>
      </c>
      <c r="FZ59" s="4">
        <v>0.80969999999999998</v>
      </c>
      <c r="GA59" s="4">
        <v>9.0499999999999997E-2</v>
      </c>
      <c r="GB59" s="4">
        <v>0.88449999999999995</v>
      </c>
      <c r="GC59" s="4">
        <v>0.75029999999999997</v>
      </c>
      <c r="GD59" s="5">
        <v>0.64259999999999995</v>
      </c>
      <c r="GE59" s="5">
        <v>0.70930000000000004</v>
      </c>
      <c r="GF59" s="5">
        <v>7.6100000000000001E-2</v>
      </c>
      <c r="GG59" s="5">
        <v>0.24660000000000001</v>
      </c>
      <c r="GH59" s="5">
        <v>0.73219999999999996</v>
      </c>
      <c r="GI59" s="5">
        <v>8.2199999999999995E-2</v>
      </c>
      <c r="GJ59" s="5">
        <v>0.68489999999999995</v>
      </c>
      <c r="GK59" s="5">
        <v>0.1971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>
        <v>0.59960000000000002</v>
      </c>
      <c r="HK59" s="5">
        <v>0.61890000000000001</v>
      </c>
      <c r="HL59" s="5">
        <v>0.1658</v>
      </c>
      <c r="HM59" s="5">
        <v>0.1023</v>
      </c>
      <c r="HN59" s="5">
        <v>0.8095</v>
      </c>
      <c r="HO59" s="5">
        <v>9.2200000000000004E-2</v>
      </c>
      <c r="HP59" s="5">
        <v>0.88419999999999999</v>
      </c>
      <c r="HQ59" s="5">
        <v>0.5222</v>
      </c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>
        <v>0.59940000000000004</v>
      </c>
      <c r="IY59" s="4">
        <v>0.61799999999999999</v>
      </c>
      <c r="IZ59" s="4">
        <v>0.16520000000000001</v>
      </c>
      <c r="JA59" s="4">
        <v>0.10249999999999999</v>
      </c>
      <c r="JB59" s="4">
        <v>0.80969999999999998</v>
      </c>
      <c r="JC59" s="4">
        <v>9.1999999999999998E-2</v>
      </c>
      <c r="JD59" s="4">
        <v>0.88519999999999999</v>
      </c>
      <c r="JE59" s="4">
        <v>0.44419999999999998</v>
      </c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0.59503703703703703</v>
      </c>
      <c r="JO59" s="4">
        <f t="shared" si="9"/>
        <v>0.6128444444444443</v>
      </c>
      <c r="JP59" s="4">
        <f t="shared" si="10"/>
        <v>0.17501481481481485</v>
      </c>
      <c r="JQ59" s="4">
        <f t="shared" si="11"/>
        <v>8.723703703703703E-2</v>
      </c>
      <c r="JR59" s="4">
        <f t="shared" si="12"/>
        <v>0.82660370370370373</v>
      </c>
      <c r="JS59" s="4">
        <f t="shared" si="13"/>
        <v>9.4218518518518535E-2</v>
      </c>
      <c r="JT59" s="4">
        <f t="shared" si="14"/>
        <v>0.89977407407407395</v>
      </c>
      <c r="JU59" s="4">
        <f t="shared" si="15"/>
        <v>1.384414814814815</v>
      </c>
      <c r="JV59" s="1" t="e" cm="1">
        <f t="array" aca="1" ref="JV59" ca="1">CONCATENATE(INDIRECT(ADDRESS(1,MATCH(_xlfn.MINIFS(B59:JM59,metrics.rec,"MAE"),B59:JM59,0)+1)), ", ", INDIRECT(ADDRESS(2,MATCH(_xlfn.MINIFS(B59:JM59,metrics.rec,"MAE"),B59:JM59,0)+1)))</f>
        <v>#NAME?</v>
      </c>
      <c r="JW59" s="1" t="e" cm="1">
        <f t="array" aca="1" ref="JW59" ca="1">CONCATENATE(INDIRECT(ADDRESS(1,MATCH(_xlfn.MINIFS(B59:JM59,metrics.rec,"MSE"),B59:JM59,0)+1)), ", ", INDIRECT(ADDRESS(2,MATCH(_xlfn.MINIFS(B59:JM59,metrics.rec,"MSE"),B59:JM59,0)+1)))</f>
        <v>#NAME?</v>
      </c>
      <c r="JX59" s="1" t="e" cm="1">
        <f t="array" aca="1" ref="JX59" ca="1">CONCATENATE(INDIRECT(ADDRESS(1,MATCH(_xlfn.MAXIFS(B59:JM59,metrics.rec,"R"),B59:JM59,0)+1)), ", ", INDIRECT(ADDRESS(2,MATCH(_xlfn.MAXIFS(B59:JM59,metrics.rec,"R"),B59:JM59,0)+1)))</f>
        <v>#NAME?</v>
      </c>
      <c r="JY59" s="1" t="e" cm="1">
        <f t="array" aca="1" ref="JY59" ca="1">CONCATENATE(INDIRECT(ADDRESS(1,MATCH(_xlfn.MAXIFS(B59:JM59,metrics.rec,"Precision"),B59:JM59,0)+1)), ", ", INDIRECT(ADDRESS(2,MATCH(_xlfn.MAXIFS(B59:JM59,metrics.rec,"Precision"),B59:JM59,0)+1)))</f>
        <v>#NAME?</v>
      </c>
      <c r="JZ59" s="1" t="e" cm="1">
        <f t="array" aca="1" ref="JZ59" ca="1">CONCATENATE(INDIRECT(ADDRESS(1,MATCH(_xlfn.MAXIFS(B59:JM59,metrics.rec,"Recall"),B59:JM59,0)+1)), ", ", INDIRECT(ADDRESS(2,MATCH(_xlfn.MAXIFS(B59:JM59,metrics.rec,"Recall"),B59:JM59,0)+1)))</f>
        <v>#NAME?</v>
      </c>
      <c r="KA59" s="1" t="e" cm="1">
        <f t="array" aca="1" ref="KA59" ca="1">CONCATENATE(INDIRECT(ADDRESS(1,MATCH(_xlfn.MAXIFS(B59:JM59,metrics.rec,"Coverage"),B59:JM59,0)+1)), ", ", INDIRECT(ADDRESS(2,MATCH(_xlfn.MAXIFS(B59:JM59,metrics.rec,"Coverage"),B59:JM59,0)+1)))</f>
        <v>#NAME?</v>
      </c>
      <c r="KB59" s="1" t="e" cm="1">
        <f t="array" aca="1" ref="KB59" ca="1">CONCATENATE(INDIRECT(ADDRESS(1,MATCH(_xlfn.MAXIFS(B59:JM59,metrics.rec,"Recatio"),B59:JM59,0)+1)), ", ", INDIRECT(ADDRESS(2,MATCH(_xlfn.MAXIFS(B59:JM59,metrics.rec,"Recatio"),B59:JM59,0)+1)))</f>
        <v>#NAME?</v>
      </c>
      <c r="KC59" s="1" t="e" cm="1">
        <f t="array" aca="1" ref="KC59" ca="1">CONCATENATE(INDIRECT(ADDRESS(1,MATCH(_xlfn.MINIFS(B59:JM59,metrics.rec,"Time"),B59:JM59,0)+1)), ", ", INDIRECT(ADDRESS(2,MATCH(_xlfn.MINIFS(B59:JM59,metrics.rec,"Time"),B59:JM59,0)+1)))</f>
        <v>#NAME?</v>
      </c>
    </row>
    <row r="60" spans="1:289" x14ac:dyDescent="0.3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>
        <v>0.57150000000000001</v>
      </c>
      <c r="BW60" s="5">
        <v>0.57389999999999997</v>
      </c>
      <c r="BX60" s="5">
        <v>0.20960000000000001</v>
      </c>
      <c r="BY60" s="5">
        <v>8.0000000000000002E-3</v>
      </c>
      <c r="BZ60" s="5">
        <v>0.89419999999999999</v>
      </c>
      <c r="CA60" s="5">
        <v>0.1595</v>
      </c>
      <c r="CB60" s="5">
        <v>0.99019999999999997</v>
      </c>
      <c r="CC60" s="5">
        <v>1.9893000000000001</v>
      </c>
      <c r="CD60" s="4">
        <v>0.58440000000000003</v>
      </c>
      <c r="CE60" s="4">
        <v>0.59850000000000003</v>
      </c>
      <c r="CF60" s="4">
        <v>0.19789999999999999</v>
      </c>
      <c r="CG60" s="4">
        <v>2.1999999999999999E-2</v>
      </c>
      <c r="CH60" s="4">
        <v>0.87570000000000003</v>
      </c>
      <c r="CI60" s="4">
        <v>0.14369999999999999</v>
      </c>
      <c r="CJ60" s="4">
        <v>0.97240000000000004</v>
      </c>
      <c r="CK60" s="4">
        <v>1.6913</v>
      </c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>
        <v>0.6028</v>
      </c>
      <c r="CU60" s="4">
        <v>0.63660000000000005</v>
      </c>
      <c r="CV60" s="4">
        <v>0.15260000000000001</v>
      </c>
      <c r="CW60" s="4">
        <v>9.2799999999999994E-2</v>
      </c>
      <c r="CX60" s="4">
        <v>0.81730000000000003</v>
      </c>
      <c r="CY60" s="4">
        <v>0.1032</v>
      </c>
      <c r="CZ60" s="4">
        <v>0.8871</v>
      </c>
      <c r="DA60" s="4">
        <v>0.42770000000000002</v>
      </c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>
        <v>0.56979999999999997</v>
      </c>
      <c r="DK60" s="4">
        <v>0.57050000000000001</v>
      </c>
      <c r="DL60" s="4">
        <v>0.18640000000000001</v>
      </c>
      <c r="DM60" s="4">
        <v>7.9000000000000008E-3</v>
      </c>
      <c r="DN60" s="4">
        <v>0.89380000000000004</v>
      </c>
      <c r="DO60" s="4">
        <v>0.16089999999999999</v>
      </c>
      <c r="DP60" s="4">
        <v>0.99170000000000003</v>
      </c>
      <c r="DQ60" s="4">
        <v>2.1246999999999998</v>
      </c>
      <c r="DR60" s="5">
        <v>0.5857</v>
      </c>
      <c r="DS60" s="5">
        <v>0.60589999999999999</v>
      </c>
      <c r="DT60" s="5">
        <v>0.19600000000000001</v>
      </c>
      <c r="DU60" s="5">
        <v>2.18E-2</v>
      </c>
      <c r="DV60" s="5">
        <v>0.87660000000000005</v>
      </c>
      <c r="DW60" s="5">
        <v>0.14499999999999999</v>
      </c>
      <c r="DX60" s="5">
        <v>0.97089999999999999</v>
      </c>
      <c r="DY60" s="5">
        <v>0.9264</v>
      </c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>
        <v>0.60199999999999998</v>
      </c>
      <c r="EI60" s="5">
        <v>0.63439999999999996</v>
      </c>
      <c r="EJ60" s="5">
        <v>0.1545</v>
      </c>
      <c r="EK60" s="5">
        <v>9.1600000000000001E-2</v>
      </c>
      <c r="EL60" s="5">
        <v>0.81769999999999998</v>
      </c>
      <c r="EM60" s="5">
        <v>0.1043</v>
      </c>
      <c r="EN60" s="5">
        <v>0.88470000000000004</v>
      </c>
      <c r="EO60" s="5">
        <v>0.75880000000000003</v>
      </c>
      <c r="EP60" s="4">
        <v>0.64439999999999997</v>
      </c>
      <c r="EQ60" s="4">
        <v>0.71630000000000005</v>
      </c>
      <c r="ER60" s="4">
        <v>7.8899999999999998E-2</v>
      </c>
      <c r="ES60" s="4">
        <v>0.24479999999999999</v>
      </c>
      <c r="ET60" s="4">
        <v>0.73240000000000005</v>
      </c>
      <c r="EU60" s="4">
        <v>8.2100000000000006E-2</v>
      </c>
      <c r="EV60" s="4">
        <v>0.68430000000000002</v>
      </c>
      <c r="EW60" s="4">
        <v>0.20880000000000001</v>
      </c>
      <c r="EX60" s="5">
        <v>0.57210000000000005</v>
      </c>
      <c r="EY60" s="5">
        <v>0.57509999999999994</v>
      </c>
      <c r="EZ60" s="5">
        <v>0.1875</v>
      </c>
      <c r="FA60" s="5">
        <v>7.9000000000000008E-3</v>
      </c>
      <c r="FB60" s="5">
        <v>0.89059999999999995</v>
      </c>
      <c r="FC60" s="5">
        <v>0.15959999999999999</v>
      </c>
      <c r="FD60" s="5">
        <v>0.99009999999999998</v>
      </c>
      <c r="FE60" s="5">
        <v>1.6413</v>
      </c>
      <c r="FF60" s="4">
        <v>0.58709999999999996</v>
      </c>
      <c r="FG60" s="4">
        <v>0.60560000000000003</v>
      </c>
      <c r="FH60" s="4">
        <v>0.1961</v>
      </c>
      <c r="FI60" s="4">
        <v>2.1600000000000001E-2</v>
      </c>
      <c r="FJ60" s="4">
        <v>0.87560000000000004</v>
      </c>
      <c r="FK60" s="4">
        <v>0.14549999999999999</v>
      </c>
      <c r="FL60" s="4">
        <v>0.97050000000000003</v>
      </c>
      <c r="FM60" s="4">
        <v>1.6276999999999999</v>
      </c>
      <c r="FN60" s="5">
        <v>0.59260000000000002</v>
      </c>
      <c r="FO60" s="5">
        <v>0.61709999999999998</v>
      </c>
      <c r="FP60" s="5">
        <v>0.1842</v>
      </c>
      <c r="FQ60" s="5">
        <v>4.41E-2</v>
      </c>
      <c r="FR60" s="5">
        <v>0.85319999999999996</v>
      </c>
      <c r="FS60" s="5">
        <v>0.12740000000000001</v>
      </c>
      <c r="FT60" s="5">
        <v>0.94199999999999995</v>
      </c>
      <c r="FU60" s="5">
        <v>1.5034000000000001</v>
      </c>
      <c r="FV60" s="4">
        <v>0.60260000000000002</v>
      </c>
      <c r="FW60" s="4">
        <v>0.63690000000000002</v>
      </c>
      <c r="FX60" s="4">
        <v>0.15010000000000001</v>
      </c>
      <c r="FY60" s="4">
        <v>9.2499999999999999E-2</v>
      </c>
      <c r="FZ60" s="4">
        <v>0.81789999999999996</v>
      </c>
      <c r="GA60" s="4">
        <v>0.10299999999999999</v>
      </c>
      <c r="GB60" s="4">
        <v>0.88439999999999996</v>
      </c>
      <c r="GC60" s="4">
        <v>0.70920000000000005</v>
      </c>
      <c r="GD60" s="5">
        <v>0.64259999999999995</v>
      </c>
      <c r="GE60" s="5">
        <v>0.71360000000000001</v>
      </c>
      <c r="GF60" s="5">
        <v>7.6300000000000007E-2</v>
      </c>
      <c r="GG60" s="5">
        <v>0.24460000000000001</v>
      </c>
      <c r="GH60" s="5">
        <v>0.73060000000000003</v>
      </c>
      <c r="GI60" s="5">
        <v>8.2600000000000007E-2</v>
      </c>
      <c r="GJ60" s="5">
        <v>0.68420000000000003</v>
      </c>
      <c r="GK60" s="5">
        <v>0.19989999999999999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>
        <v>0.60340000000000005</v>
      </c>
      <c r="HK60" s="5">
        <v>0.63749999999999996</v>
      </c>
      <c r="HL60" s="5">
        <v>0.15359999999999999</v>
      </c>
      <c r="HM60" s="5">
        <v>9.1300000000000006E-2</v>
      </c>
      <c r="HN60" s="5">
        <v>0.81740000000000002</v>
      </c>
      <c r="HO60" s="5">
        <v>0.1043</v>
      </c>
      <c r="HP60" s="5">
        <v>0.8841</v>
      </c>
      <c r="HQ60" s="5">
        <v>0.47939999999999999</v>
      </c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>
        <v>0.60260000000000002</v>
      </c>
      <c r="IY60" s="4">
        <v>0.63519999999999999</v>
      </c>
      <c r="IZ60" s="4">
        <v>0.1532</v>
      </c>
      <c r="JA60" s="4">
        <v>9.06E-2</v>
      </c>
      <c r="JB60" s="4">
        <v>0.81779999999999997</v>
      </c>
      <c r="JC60" s="4">
        <v>0.1051</v>
      </c>
      <c r="JD60" s="4">
        <v>0.88519999999999999</v>
      </c>
      <c r="JE60" s="4">
        <v>0.43709999999999999</v>
      </c>
      <c r="JF60" s="5"/>
      <c r="JG60" s="5"/>
      <c r="JH60" s="5"/>
      <c r="JI60" s="5"/>
      <c r="JJ60" s="5"/>
      <c r="JK60" s="5"/>
      <c r="JL60" s="5"/>
      <c r="JM60" s="5"/>
      <c r="JN60" s="4">
        <f t="shared" si="8"/>
        <v>0.59888148148148157</v>
      </c>
      <c r="JO60" s="4">
        <f t="shared" si="9"/>
        <v>0.62808888888888903</v>
      </c>
      <c r="JP60" s="4">
        <f t="shared" si="10"/>
        <v>0.16300370370370373</v>
      </c>
      <c r="JQ60" s="4">
        <f t="shared" si="11"/>
        <v>7.8425925925925913E-2</v>
      </c>
      <c r="JR60" s="4">
        <f t="shared" si="12"/>
        <v>0.83575185185185186</v>
      </c>
      <c r="JS60" s="4">
        <f t="shared" si="13"/>
        <v>0.1224962962962963</v>
      </c>
      <c r="JT60" s="4">
        <f t="shared" si="14"/>
        <v>0.89958518518518538</v>
      </c>
      <c r="JU60" s="4">
        <f t="shared" si="15"/>
        <v>1.1245407407407411</v>
      </c>
      <c r="JV60" s="1" t="e" cm="1">
        <f t="array" aca="1" ref="JV60" ca="1">CONCATENATE(INDIRECT(ADDRESS(1,MATCH(_xlfn.MINIFS(B60:JM60,metrics.rec,"MAE"),B60:JM60,0)+1)), ", ", INDIRECT(ADDRESS(2,MATCH(_xlfn.MINIFS(B60:JM60,metrics.rec,"MAE"),B60:JM60,0)+1)))</f>
        <v>#NAME?</v>
      </c>
      <c r="JW60" s="1" t="e" cm="1">
        <f t="array" aca="1" ref="JW60" ca="1">CONCATENATE(INDIRECT(ADDRESS(1,MATCH(_xlfn.MINIFS(B60:JM60,metrics.rec,"MSE"),B60:JM60,0)+1)), ", ", INDIRECT(ADDRESS(2,MATCH(_xlfn.MINIFS(B60:JM60,metrics.rec,"MSE"),B60:JM60,0)+1)))</f>
        <v>#NAME?</v>
      </c>
      <c r="JX60" s="1" t="e" cm="1">
        <f t="array" aca="1" ref="JX60" ca="1">CONCATENATE(INDIRECT(ADDRESS(1,MATCH(_xlfn.MAXIFS(B60:JM60,metrics.rec,"R"),B60:JM60,0)+1)), ", ", INDIRECT(ADDRESS(2,MATCH(_xlfn.MAXIFS(B60:JM60,metrics.rec,"R"),B60:JM60,0)+1)))</f>
        <v>#NAME?</v>
      </c>
      <c r="JY60" s="1" t="e" cm="1">
        <f t="array" aca="1" ref="JY60" ca="1">CONCATENATE(INDIRECT(ADDRESS(1,MATCH(_xlfn.MAXIFS(B60:JM60,metrics.rec,"Precision"),B60:JM60,0)+1)), ", ", INDIRECT(ADDRESS(2,MATCH(_xlfn.MAXIFS(B60:JM60,metrics.rec,"Precision"),B60:JM60,0)+1)))</f>
        <v>#NAME?</v>
      </c>
      <c r="JZ60" s="1" t="e" cm="1">
        <f t="array" aca="1" ref="JZ60" ca="1">CONCATENATE(INDIRECT(ADDRESS(1,MATCH(_xlfn.MAXIFS(B60:JM60,metrics.rec,"Recall"),B60:JM60,0)+1)), ", ", INDIRECT(ADDRESS(2,MATCH(_xlfn.MAXIFS(B60:JM60,metrics.rec,"Recall"),B60:JM60,0)+1)))</f>
        <v>#NAME?</v>
      </c>
      <c r="KA60" s="1" t="e" cm="1">
        <f t="array" aca="1" ref="KA60" ca="1">CONCATENATE(INDIRECT(ADDRESS(1,MATCH(_xlfn.MAXIFS(B60:JM60,metrics.rec,"Coverage"),B60:JM60,0)+1)), ", ", INDIRECT(ADDRESS(2,MATCH(_xlfn.MAXIFS(B60:JM60,metrics.rec,"Coverage"),B60:JM60,0)+1)))</f>
        <v>#NAME?</v>
      </c>
      <c r="KB60" s="1" t="e" cm="1">
        <f t="array" aca="1" ref="KB60" ca="1">CONCATENATE(INDIRECT(ADDRESS(1,MATCH(_xlfn.MAXIFS(B60:JM60,metrics.rec,"Recatio"),B60:JM60,0)+1)), ", ", INDIRECT(ADDRESS(2,MATCH(_xlfn.MAXIFS(B60:JM60,metrics.rec,"Recatio"),B60:JM60,0)+1)))</f>
        <v>#NAME?</v>
      </c>
      <c r="KC60" s="1" t="e" cm="1">
        <f t="array" aca="1" ref="KC60" ca="1">CONCATENATE(INDIRECT(ADDRESS(1,MATCH(_xlfn.MINIFS(B60:JM60,metrics.rec,"Time"),B60:JM60,0)+1)), ", ", INDIRECT(ADDRESS(2,MATCH(_xlfn.MINIFS(B60:JM60,metrics.rec,"Time"),B60:JM60,0)+1)))</f>
        <v>#NAME?</v>
      </c>
    </row>
    <row r="61" spans="1:289" x14ac:dyDescent="0.3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>
        <v>0.57809999999999995</v>
      </c>
      <c r="BW61" s="5">
        <v>0.58050000000000002</v>
      </c>
      <c r="BX61" s="5">
        <v>0.17960000000000001</v>
      </c>
      <c r="BY61" s="5">
        <v>2.0999999999999999E-3</v>
      </c>
      <c r="BZ61" s="5">
        <v>0.91159999999999997</v>
      </c>
      <c r="CA61" s="5">
        <v>0.61040000000000005</v>
      </c>
      <c r="CB61" s="5">
        <v>0.99039999999999995</v>
      </c>
      <c r="CC61" s="5">
        <v>2.0688</v>
      </c>
      <c r="CD61" s="4">
        <v>0.59160000000000001</v>
      </c>
      <c r="CE61" s="4">
        <v>0.60709999999999997</v>
      </c>
      <c r="CF61" s="4">
        <v>0.18079999999999999</v>
      </c>
      <c r="CG61" s="4">
        <v>5.5999999999999999E-3</v>
      </c>
      <c r="CH61" s="4">
        <v>0.90129999999999999</v>
      </c>
      <c r="CI61" s="4">
        <v>0.57640000000000002</v>
      </c>
      <c r="CJ61" s="4">
        <v>0.97299999999999998</v>
      </c>
      <c r="CK61" s="4">
        <v>1.8615999999999999</v>
      </c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>
        <v>0.60580000000000001</v>
      </c>
      <c r="CU61" s="4">
        <v>0.64349999999999996</v>
      </c>
      <c r="CV61" s="4">
        <v>0.16220000000000001</v>
      </c>
      <c r="CW61" s="4">
        <v>2.1000000000000001E-2</v>
      </c>
      <c r="CX61" s="4">
        <v>0.8528</v>
      </c>
      <c r="CY61" s="4">
        <v>0.47589999999999999</v>
      </c>
      <c r="CZ61" s="4">
        <v>0.8931</v>
      </c>
      <c r="DA61" s="4">
        <v>0.48330000000000001</v>
      </c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>
        <v>0.57750000000000001</v>
      </c>
      <c r="DK61" s="4">
        <v>0.57799999999999996</v>
      </c>
      <c r="DL61" s="4">
        <v>0.1608</v>
      </c>
      <c r="DM61" s="4">
        <v>2.0999999999999999E-3</v>
      </c>
      <c r="DN61" s="4">
        <v>0.9113</v>
      </c>
      <c r="DO61" s="4">
        <v>0.60799999999999998</v>
      </c>
      <c r="DP61" s="4">
        <v>0.99180000000000001</v>
      </c>
      <c r="DQ61" s="4">
        <v>1.6778999999999999</v>
      </c>
      <c r="DR61" s="5">
        <v>0.59250000000000003</v>
      </c>
      <c r="DS61" s="5">
        <v>0.61480000000000001</v>
      </c>
      <c r="DT61" s="5">
        <v>0.17730000000000001</v>
      </c>
      <c r="DU61" s="5">
        <v>5.7000000000000002E-3</v>
      </c>
      <c r="DV61" s="5">
        <v>0.89929999999999999</v>
      </c>
      <c r="DW61" s="5">
        <v>0.56989999999999996</v>
      </c>
      <c r="DX61" s="5">
        <v>0.97240000000000004</v>
      </c>
      <c r="DY61" s="5">
        <v>0.95669999999999999</v>
      </c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>
        <v>0.60629999999999995</v>
      </c>
      <c r="EI61" s="5">
        <v>0.64319999999999999</v>
      </c>
      <c r="EJ61" s="5">
        <v>0.15490000000000001</v>
      </c>
      <c r="EK61" s="5">
        <v>2.07E-2</v>
      </c>
      <c r="EL61" s="5">
        <v>0.85460000000000003</v>
      </c>
      <c r="EM61" s="5">
        <v>0.48209999999999997</v>
      </c>
      <c r="EN61" s="5">
        <v>0.89049999999999996</v>
      </c>
      <c r="EO61" s="5">
        <v>0.8861</v>
      </c>
      <c r="EP61" s="4">
        <v>0.63980000000000004</v>
      </c>
      <c r="EQ61" s="4">
        <v>0.72040000000000004</v>
      </c>
      <c r="ER61" s="4">
        <v>0.10630000000000001</v>
      </c>
      <c r="ES61" s="4">
        <v>6.2E-2</v>
      </c>
      <c r="ET61" s="4">
        <v>0.77569999999999995</v>
      </c>
      <c r="EU61" s="4">
        <v>0.35010000000000002</v>
      </c>
      <c r="EV61" s="4">
        <v>0.70609999999999995</v>
      </c>
      <c r="EW61" s="4">
        <v>0.31540000000000001</v>
      </c>
      <c r="EX61" s="5">
        <v>0.58209999999999995</v>
      </c>
      <c r="EY61" s="5">
        <v>0.58630000000000004</v>
      </c>
      <c r="EZ61" s="5">
        <v>0.15859999999999999</v>
      </c>
      <c r="FA61" s="5">
        <v>2.0999999999999999E-3</v>
      </c>
      <c r="FB61" s="5">
        <v>0.90749999999999997</v>
      </c>
      <c r="FC61" s="5">
        <v>0.60899999999999999</v>
      </c>
      <c r="FD61" s="5">
        <v>0.99029999999999996</v>
      </c>
      <c r="FE61" s="5">
        <v>1.7585999999999999</v>
      </c>
      <c r="FF61" s="4">
        <v>0.59440000000000004</v>
      </c>
      <c r="FG61" s="4">
        <v>0.61280000000000001</v>
      </c>
      <c r="FH61" s="4">
        <v>0.17699999999999999</v>
      </c>
      <c r="FI61" s="4">
        <v>5.5999999999999999E-3</v>
      </c>
      <c r="FJ61" s="4">
        <v>0.89900000000000002</v>
      </c>
      <c r="FK61" s="4">
        <v>0.57299999999999995</v>
      </c>
      <c r="FL61" s="4">
        <v>0.97160000000000002</v>
      </c>
      <c r="FM61" s="4">
        <v>1.5482</v>
      </c>
      <c r="FN61" s="5">
        <v>0.59860000000000002</v>
      </c>
      <c r="FO61" s="5">
        <v>0.62470000000000003</v>
      </c>
      <c r="FP61" s="5">
        <v>0.1736</v>
      </c>
      <c r="FQ61" s="5">
        <v>1.0800000000000001E-2</v>
      </c>
      <c r="FR61" s="5">
        <v>0.88349999999999995</v>
      </c>
      <c r="FS61" s="5">
        <v>0.53949999999999998</v>
      </c>
      <c r="FT61" s="5">
        <v>0.94479999999999997</v>
      </c>
      <c r="FU61" s="5">
        <v>1.7363999999999999</v>
      </c>
      <c r="FV61" s="4">
        <v>0.60629999999999995</v>
      </c>
      <c r="FW61" s="4">
        <v>0.64470000000000005</v>
      </c>
      <c r="FX61" s="4">
        <v>0.15479999999999999</v>
      </c>
      <c r="FY61" s="4">
        <v>2.07E-2</v>
      </c>
      <c r="FZ61" s="4">
        <v>0.8548</v>
      </c>
      <c r="GA61" s="4">
        <v>0.48149999999999998</v>
      </c>
      <c r="GB61" s="4">
        <v>0.89070000000000005</v>
      </c>
      <c r="GC61" s="4">
        <v>0.86619999999999997</v>
      </c>
      <c r="GD61" s="5">
        <v>0.6391</v>
      </c>
      <c r="GE61" s="5">
        <v>0.72050000000000003</v>
      </c>
      <c r="GF61" s="5">
        <v>0.1003</v>
      </c>
      <c r="GG61" s="5">
        <v>6.2199999999999998E-2</v>
      </c>
      <c r="GH61" s="5">
        <v>0.77249999999999996</v>
      </c>
      <c r="GI61" s="5">
        <v>0.3513</v>
      </c>
      <c r="GJ61" s="5">
        <v>0.71160000000000001</v>
      </c>
      <c r="GK61" s="5">
        <v>0.33069999999999999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>
        <v>0.60760000000000003</v>
      </c>
      <c r="HK61" s="5">
        <v>0.64539999999999997</v>
      </c>
      <c r="HL61" s="5">
        <v>0.1537</v>
      </c>
      <c r="HM61" s="5">
        <v>2.07E-2</v>
      </c>
      <c r="HN61" s="5">
        <v>0.8538</v>
      </c>
      <c r="HO61" s="5">
        <v>0.48049999999999998</v>
      </c>
      <c r="HP61" s="5">
        <v>0.89039999999999997</v>
      </c>
      <c r="HQ61" s="5">
        <v>0.70479999999999998</v>
      </c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>
        <v>0.60699999999999998</v>
      </c>
      <c r="IY61" s="4">
        <v>0.64359999999999995</v>
      </c>
      <c r="IZ61" s="4">
        <v>0.15340000000000001</v>
      </c>
      <c r="JA61" s="4">
        <v>2.07E-2</v>
      </c>
      <c r="JB61" s="4">
        <v>0.85350000000000004</v>
      </c>
      <c r="JC61" s="4">
        <v>0.4803</v>
      </c>
      <c r="JD61" s="4">
        <v>0.89149999999999996</v>
      </c>
      <c r="JE61" s="4">
        <v>0.53349999999999997</v>
      </c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0.60324444444444436</v>
      </c>
      <c r="JO61" s="4">
        <f t="shared" si="9"/>
        <v>0.63591481481481482</v>
      </c>
      <c r="JP61" s="4">
        <f t="shared" si="10"/>
        <v>0.15836666666666666</v>
      </c>
      <c r="JQ61" s="4">
        <f t="shared" si="11"/>
        <v>1.9062962962962955E-2</v>
      </c>
      <c r="JR61" s="4">
        <f t="shared" si="12"/>
        <v>0.86599629629629649</v>
      </c>
      <c r="JS61" s="4">
        <f t="shared" si="13"/>
        <v>0.51081481481481483</v>
      </c>
      <c r="JT61" s="4">
        <f t="shared" si="14"/>
        <v>0.90616666666666668</v>
      </c>
      <c r="JU61" s="4">
        <f t="shared" si="15"/>
        <v>1.2531148148148146</v>
      </c>
      <c r="JV61" s="1" t="e" cm="1">
        <f t="array" aca="1" ref="JV61" ca="1">CONCATENATE(INDIRECT(ADDRESS(1,MATCH(_xlfn.MINIFS(B61:JM61,metrics.rec,"MAE"),B61:JM61,0)+1)), ", ", INDIRECT(ADDRESS(2,MATCH(_xlfn.MINIFS(B61:JM61,metrics.rec,"MAE"),B61:JM61,0)+1)))</f>
        <v>#NAME?</v>
      </c>
      <c r="JW61" s="1" t="e" cm="1">
        <f t="array" aca="1" ref="JW61" ca="1">CONCATENATE(INDIRECT(ADDRESS(1,MATCH(_xlfn.MINIFS(B61:JM61,metrics.rec,"MSE"),B61:JM61,0)+1)), ", ", INDIRECT(ADDRESS(2,MATCH(_xlfn.MINIFS(B61:JM61,metrics.rec,"MSE"),B61:JM61,0)+1)))</f>
        <v>#NAME?</v>
      </c>
      <c r="JX61" s="1" t="e" cm="1">
        <f t="array" aca="1" ref="JX61" ca="1">CONCATENATE(INDIRECT(ADDRESS(1,MATCH(_xlfn.MAXIFS(B61:JM61,metrics.rec,"R"),B61:JM61,0)+1)), ", ", INDIRECT(ADDRESS(2,MATCH(_xlfn.MAXIFS(B61:JM61,metrics.rec,"R"),B61:JM61,0)+1)))</f>
        <v>#NAME?</v>
      </c>
      <c r="JY61" s="1" t="e" cm="1">
        <f t="array" aca="1" ref="JY61" ca="1">CONCATENATE(INDIRECT(ADDRESS(1,MATCH(_xlfn.MAXIFS(B61:JM61,metrics.rec,"Precision"),B61:JM61,0)+1)), ", ", INDIRECT(ADDRESS(2,MATCH(_xlfn.MAXIFS(B61:JM61,metrics.rec,"Precision"),B61:JM61,0)+1)))</f>
        <v>#NAME?</v>
      </c>
      <c r="JZ61" s="1" t="e" cm="1">
        <f t="array" aca="1" ref="JZ61" ca="1">CONCATENATE(INDIRECT(ADDRESS(1,MATCH(_xlfn.MAXIFS(B61:JM61,metrics.rec,"Recall"),B61:JM61,0)+1)), ", ", INDIRECT(ADDRESS(2,MATCH(_xlfn.MAXIFS(B61:JM61,metrics.rec,"Recall"),B61:JM61,0)+1)))</f>
        <v>#NAME?</v>
      </c>
      <c r="KA61" s="1" t="e" cm="1">
        <f t="array" aca="1" ref="KA61" ca="1">CONCATENATE(INDIRECT(ADDRESS(1,MATCH(_xlfn.MAXIFS(B61:JM61,metrics.rec,"Coverage"),B61:JM61,0)+1)), ", ", INDIRECT(ADDRESS(2,MATCH(_xlfn.MAXIFS(B61:JM61,metrics.rec,"Coverage"),B61:JM61,0)+1)))</f>
        <v>#NAME?</v>
      </c>
      <c r="KB61" s="1" t="e" cm="1">
        <f t="array" aca="1" ref="KB61" ca="1">CONCATENATE(INDIRECT(ADDRESS(1,MATCH(_xlfn.MAXIFS(B61:JM61,metrics.rec,"Recatio"),B61:JM61,0)+1)), ", ", INDIRECT(ADDRESS(2,MATCH(_xlfn.MAXIFS(B61:JM61,metrics.rec,"Recatio"),B61:JM61,0)+1)))</f>
        <v>#NAME?</v>
      </c>
      <c r="KC61" s="1" t="e" cm="1">
        <f t="array" aca="1" ref="KC61" ca="1">CONCATENATE(INDIRECT(ADDRESS(1,MATCH(_xlfn.MINIFS(B61:JM61,metrics.rec,"Time"),B61:JM61,0)+1)), ", ", INDIRECT(ADDRESS(2,MATCH(_xlfn.MINIFS(B61:JM61,metrics.rec,"Time"),B61:JM61,0)+1)))</f>
        <v>#NAME?</v>
      </c>
    </row>
    <row r="62" spans="1:289" x14ac:dyDescent="0.3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>
        <v>0.5716</v>
      </c>
      <c r="BW62" s="5">
        <v>0.56779999999999997</v>
      </c>
      <c r="BX62" s="5">
        <v>0.1482</v>
      </c>
      <c r="BY62" s="5">
        <v>8.0999999999999996E-3</v>
      </c>
      <c r="BZ62" s="5">
        <v>0.84019999999999995</v>
      </c>
      <c r="CA62" s="5">
        <v>0.14810000000000001</v>
      </c>
      <c r="CB62" s="5">
        <v>0.98939999999999995</v>
      </c>
      <c r="CC62" s="5">
        <v>2.0766</v>
      </c>
      <c r="CD62" s="4">
        <v>0.58340000000000003</v>
      </c>
      <c r="CE62" s="4">
        <v>0.58930000000000005</v>
      </c>
      <c r="CF62" s="4">
        <v>0.1666</v>
      </c>
      <c r="CG62" s="4">
        <v>2.2100000000000002E-2</v>
      </c>
      <c r="CH62" s="4">
        <v>0.82830000000000004</v>
      </c>
      <c r="CI62" s="4">
        <v>0.13500000000000001</v>
      </c>
      <c r="CJ62" s="4">
        <v>0.96989999999999998</v>
      </c>
      <c r="CK62" s="4">
        <v>1.7366999999999999</v>
      </c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>
        <v>0.6028</v>
      </c>
      <c r="CU62" s="4">
        <v>0.63190000000000002</v>
      </c>
      <c r="CV62" s="4">
        <v>0.13519999999999999</v>
      </c>
      <c r="CW62" s="4">
        <v>8.5800000000000001E-2</v>
      </c>
      <c r="CX62" s="4">
        <v>0.78469999999999995</v>
      </c>
      <c r="CY62" s="4">
        <v>0.107</v>
      </c>
      <c r="CZ62" s="4">
        <v>0.88319999999999999</v>
      </c>
      <c r="DA62" s="4">
        <v>0.87050000000000005</v>
      </c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>
        <v>0.56789999999999996</v>
      </c>
      <c r="DK62" s="4">
        <v>0.55689999999999995</v>
      </c>
      <c r="DL62" s="4">
        <v>0.14249999999999999</v>
      </c>
      <c r="DM62" s="4">
        <v>8.0000000000000002E-3</v>
      </c>
      <c r="DN62" s="4">
        <v>0.84189999999999998</v>
      </c>
      <c r="DO62" s="4">
        <v>0.14899999999999999</v>
      </c>
      <c r="DP62" s="4">
        <v>0.99070000000000003</v>
      </c>
      <c r="DQ62" s="4">
        <v>1.6220000000000001</v>
      </c>
      <c r="DR62" s="5">
        <v>0.58740000000000003</v>
      </c>
      <c r="DS62" s="5">
        <v>0.59960000000000002</v>
      </c>
      <c r="DT62" s="5">
        <v>0.16370000000000001</v>
      </c>
      <c r="DU62" s="5">
        <v>2.2200000000000001E-2</v>
      </c>
      <c r="DV62" s="5">
        <v>0.82889999999999997</v>
      </c>
      <c r="DW62" s="5">
        <v>0.13450000000000001</v>
      </c>
      <c r="DX62" s="5">
        <v>0.96960000000000002</v>
      </c>
      <c r="DY62" s="5">
        <v>0.98729999999999996</v>
      </c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>
        <v>0.60370000000000001</v>
      </c>
      <c r="EI62" s="5">
        <v>0.63429999999999997</v>
      </c>
      <c r="EJ62" s="5">
        <v>0.1313</v>
      </c>
      <c r="EK62" s="5">
        <v>8.6099999999999996E-2</v>
      </c>
      <c r="EL62" s="5">
        <v>0.78620000000000001</v>
      </c>
      <c r="EM62" s="5">
        <v>0.1065</v>
      </c>
      <c r="EN62" s="5">
        <v>0.88149999999999995</v>
      </c>
      <c r="EO62" s="5">
        <v>0.87549999999999994</v>
      </c>
      <c r="EP62" s="4">
        <v>0.64019999999999999</v>
      </c>
      <c r="EQ62" s="4">
        <v>0.72829999999999995</v>
      </c>
      <c r="ER62" s="4">
        <v>7.46E-2</v>
      </c>
      <c r="ES62" s="4">
        <v>0.20319999999999999</v>
      </c>
      <c r="ET62" s="4">
        <v>0.72319999999999995</v>
      </c>
      <c r="EU62" s="4">
        <v>9.8100000000000007E-2</v>
      </c>
      <c r="EV62" s="4">
        <v>0.68879999999999997</v>
      </c>
      <c r="EW62" s="4">
        <v>0.31790000000000002</v>
      </c>
      <c r="EX62" s="5">
        <v>0.57599999999999996</v>
      </c>
      <c r="EY62" s="5">
        <v>0.57169999999999999</v>
      </c>
      <c r="EZ62" s="5">
        <v>0.14899999999999999</v>
      </c>
      <c r="FA62" s="5">
        <v>8.0000000000000002E-3</v>
      </c>
      <c r="FB62" s="5">
        <v>0.83540000000000003</v>
      </c>
      <c r="FC62" s="5">
        <v>0.14899999999999999</v>
      </c>
      <c r="FD62" s="5">
        <v>0.98929999999999996</v>
      </c>
      <c r="FE62" s="5">
        <v>1.6443000000000001</v>
      </c>
      <c r="FF62" s="4">
        <v>0.58879999999999999</v>
      </c>
      <c r="FG62" s="4">
        <v>0.59989999999999999</v>
      </c>
      <c r="FH62" s="4">
        <v>0.16</v>
      </c>
      <c r="FI62" s="4">
        <v>2.2200000000000001E-2</v>
      </c>
      <c r="FJ62" s="4">
        <v>0.82909999999999995</v>
      </c>
      <c r="FK62" s="4">
        <v>0.1343</v>
      </c>
      <c r="FL62" s="4">
        <v>0.96799999999999997</v>
      </c>
      <c r="FM62" s="4">
        <v>1.8749</v>
      </c>
      <c r="FN62" s="5">
        <v>0.59370000000000001</v>
      </c>
      <c r="FO62" s="5">
        <v>0.61140000000000005</v>
      </c>
      <c r="FP62" s="5">
        <v>0.15870000000000001</v>
      </c>
      <c r="FQ62" s="5">
        <v>4.4499999999999998E-2</v>
      </c>
      <c r="FR62" s="5">
        <v>0.81269999999999998</v>
      </c>
      <c r="FS62" s="5">
        <v>0.1201</v>
      </c>
      <c r="FT62" s="5">
        <v>0.93979999999999997</v>
      </c>
      <c r="FU62" s="5">
        <v>1.9921</v>
      </c>
      <c r="FV62" s="4">
        <v>0.6038</v>
      </c>
      <c r="FW62" s="4">
        <v>0.63570000000000004</v>
      </c>
      <c r="FX62" s="4">
        <v>0.1263</v>
      </c>
      <c r="FY62" s="4">
        <v>8.6400000000000005E-2</v>
      </c>
      <c r="FZ62" s="4">
        <v>0.78700000000000003</v>
      </c>
      <c r="GA62" s="4">
        <v>0.10589999999999999</v>
      </c>
      <c r="GB62" s="4">
        <v>0.88080000000000003</v>
      </c>
      <c r="GC62" s="4">
        <v>0.86209999999999998</v>
      </c>
      <c r="GD62" s="5">
        <v>0.63780000000000003</v>
      </c>
      <c r="GE62" s="5">
        <v>0.72350000000000003</v>
      </c>
      <c r="GF62" s="5">
        <v>7.1400000000000005E-2</v>
      </c>
      <c r="GG62" s="5">
        <v>0.20230000000000001</v>
      </c>
      <c r="GH62" s="5">
        <v>0.72189999999999999</v>
      </c>
      <c r="GI62" s="5">
        <v>9.9400000000000002E-2</v>
      </c>
      <c r="GJ62" s="5">
        <v>0.69030000000000002</v>
      </c>
      <c r="GK62" s="5">
        <v>0.33129999999999998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>
        <v>0.60489999999999999</v>
      </c>
      <c r="HK62" s="5">
        <v>0.63600000000000001</v>
      </c>
      <c r="HL62" s="5">
        <v>0.1288</v>
      </c>
      <c r="HM62" s="5">
        <v>8.5599999999999996E-2</v>
      </c>
      <c r="HN62" s="5">
        <v>0.78669999999999995</v>
      </c>
      <c r="HO62" s="5">
        <v>0.1069</v>
      </c>
      <c r="HP62" s="5">
        <v>0.88070000000000004</v>
      </c>
      <c r="HQ62" s="5">
        <v>0.74950000000000006</v>
      </c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>
        <v>0.60440000000000005</v>
      </c>
      <c r="IY62" s="4">
        <v>0.63490000000000002</v>
      </c>
      <c r="IZ62" s="4">
        <v>0.12920000000000001</v>
      </c>
      <c r="JA62" s="4">
        <v>8.6199999999999999E-2</v>
      </c>
      <c r="JB62" s="4">
        <v>0.78700000000000003</v>
      </c>
      <c r="JC62" s="4">
        <v>0.106</v>
      </c>
      <c r="JD62" s="4">
        <v>0.88160000000000005</v>
      </c>
      <c r="JE62" s="4">
        <v>0.52900000000000003</v>
      </c>
      <c r="JF62" s="5"/>
      <c r="JG62" s="5"/>
      <c r="JH62" s="5"/>
      <c r="JI62" s="5"/>
      <c r="JJ62" s="5"/>
      <c r="JK62" s="5"/>
      <c r="JL62" s="5"/>
      <c r="JM62" s="5"/>
      <c r="JN62" s="4">
        <f t="shared" si="8"/>
        <v>0.59908148148148166</v>
      </c>
      <c r="JO62" s="4">
        <f t="shared" si="9"/>
        <v>0.62562592592592592</v>
      </c>
      <c r="JP62" s="4">
        <f t="shared" si="10"/>
        <v>0.13623333333333332</v>
      </c>
      <c r="JQ62" s="4">
        <f t="shared" si="11"/>
        <v>7.0374074074074075E-2</v>
      </c>
      <c r="JR62" s="4">
        <f t="shared" si="12"/>
        <v>0.7985296296296297</v>
      </c>
      <c r="JS62" s="4">
        <f t="shared" si="13"/>
        <v>0.12040740740740741</v>
      </c>
      <c r="JT62" s="4">
        <f t="shared" si="14"/>
        <v>0.8981407407407408</v>
      </c>
      <c r="JU62" s="4">
        <f t="shared" si="15"/>
        <v>1.2624000000000004</v>
      </c>
      <c r="JV62" s="1" t="e" cm="1">
        <f t="array" aca="1" ref="JV62" ca="1">CONCATENATE(INDIRECT(ADDRESS(1,MATCH(_xlfn.MINIFS(B62:JM62,metrics.rec,"MAE"),B62:JM62,0)+1)), ", ", INDIRECT(ADDRESS(2,MATCH(_xlfn.MINIFS(B62:JM62,metrics.rec,"MAE"),B62:JM62,0)+1)))</f>
        <v>#NAME?</v>
      </c>
      <c r="JW62" s="1" t="e" cm="1">
        <f t="array" aca="1" ref="JW62" ca="1">CONCATENATE(INDIRECT(ADDRESS(1,MATCH(_xlfn.MINIFS(B62:JM62,metrics.rec,"MSE"),B62:JM62,0)+1)), ", ", INDIRECT(ADDRESS(2,MATCH(_xlfn.MINIFS(B62:JM62,metrics.rec,"MSE"),B62:JM62,0)+1)))</f>
        <v>#NAME?</v>
      </c>
      <c r="JX62" s="1" t="e" cm="1">
        <f t="array" aca="1" ref="JX62" ca="1">CONCATENATE(INDIRECT(ADDRESS(1,MATCH(_xlfn.MAXIFS(B62:JM62,metrics.rec,"R"),B62:JM62,0)+1)), ", ", INDIRECT(ADDRESS(2,MATCH(_xlfn.MAXIFS(B62:JM62,metrics.rec,"R"),B62:JM62,0)+1)))</f>
        <v>#NAME?</v>
      </c>
      <c r="JY62" s="1" t="e" cm="1">
        <f t="array" aca="1" ref="JY62" ca="1">CONCATENATE(INDIRECT(ADDRESS(1,MATCH(_xlfn.MAXIFS(B62:JM62,metrics.rec,"Precision"),B62:JM62,0)+1)), ", ", INDIRECT(ADDRESS(2,MATCH(_xlfn.MAXIFS(B62:JM62,metrics.rec,"Precision"),B62:JM62,0)+1)))</f>
        <v>#NAME?</v>
      </c>
      <c r="JZ62" s="1" t="e" cm="1">
        <f t="array" aca="1" ref="JZ62" ca="1">CONCATENATE(INDIRECT(ADDRESS(1,MATCH(_xlfn.MAXIFS(B62:JM62,metrics.rec,"Recall"),B62:JM62,0)+1)), ", ", INDIRECT(ADDRESS(2,MATCH(_xlfn.MAXIFS(B62:JM62,metrics.rec,"Recall"),B62:JM62,0)+1)))</f>
        <v>#NAME?</v>
      </c>
      <c r="KA62" s="1" t="e" cm="1">
        <f t="array" aca="1" ref="KA62" ca="1">CONCATENATE(INDIRECT(ADDRESS(1,MATCH(_xlfn.MAXIFS(B62:JM62,metrics.rec,"Coverage"),B62:JM62,0)+1)), ", ", INDIRECT(ADDRESS(2,MATCH(_xlfn.MAXIFS(B62:JM62,metrics.rec,"Coverage"),B62:JM62,0)+1)))</f>
        <v>#NAME?</v>
      </c>
      <c r="KB62" s="1" t="e" cm="1">
        <f t="array" aca="1" ref="KB62" ca="1">CONCATENATE(INDIRECT(ADDRESS(1,MATCH(_xlfn.MAXIFS(B62:JM62,metrics.rec,"Recatio"),B62:JM62,0)+1)), ", ", INDIRECT(ADDRESS(2,MATCH(_xlfn.MAXIFS(B62:JM62,metrics.rec,"Recatio"),B62:JM62,0)+1)))</f>
        <v>#NAME?</v>
      </c>
      <c r="KC62" s="1" t="e" cm="1">
        <f t="array" aca="1" ref="KC62" ca="1">CONCATENATE(INDIRECT(ADDRESS(1,MATCH(_xlfn.MINIFS(B62:JM62,metrics.rec,"Time"),B62:JM62,0)+1)), ", ", INDIRECT(ADDRESS(2,MATCH(_xlfn.MINIFS(B62:JM62,metrics.rec,"Time"),B62:JM62,0)+1)))</f>
        <v>#NAME?</v>
      </c>
    </row>
    <row r="63" spans="1:289" x14ac:dyDescent="0.3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>
        <v>0.57489999999999997</v>
      </c>
      <c r="BW63" s="5">
        <v>0.57250000000000001</v>
      </c>
      <c r="BX63" s="5">
        <v>0.1711</v>
      </c>
      <c r="BY63" s="5">
        <v>1.35E-2</v>
      </c>
      <c r="BZ63" s="5">
        <v>0.88660000000000005</v>
      </c>
      <c r="CA63" s="5">
        <v>9.3100000000000002E-2</v>
      </c>
      <c r="CB63" s="5">
        <v>0.98950000000000005</v>
      </c>
      <c r="CC63" s="5">
        <v>2.0956999999999999</v>
      </c>
      <c r="CD63" s="4">
        <v>0.58679999999999999</v>
      </c>
      <c r="CE63" s="4">
        <v>0.59499999999999997</v>
      </c>
      <c r="CF63" s="4">
        <v>0.17380000000000001</v>
      </c>
      <c r="CG63" s="4">
        <v>3.4099999999999998E-2</v>
      </c>
      <c r="CH63" s="4">
        <v>0.86850000000000005</v>
      </c>
      <c r="CI63" s="4">
        <v>9.1899999999999996E-2</v>
      </c>
      <c r="CJ63" s="4">
        <v>0.97050000000000003</v>
      </c>
      <c r="CK63" s="4">
        <v>1.7479</v>
      </c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>
        <v>0.60240000000000005</v>
      </c>
      <c r="CU63" s="4">
        <v>0.62619999999999998</v>
      </c>
      <c r="CV63" s="4">
        <v>0.14990000000000001</v>
      </c>
      <c r="CW63" s="4">
        <v>0.1053</v>
      </c>
      <c r="CX63" s="4">
        <v>0.8075</v>
      </c>
      <c r="CY63" s="4">
        <v>9.01E-2</v>
      </c>
      <c r="CZ63" s="4">
        <v>0.8891</v>
      </c>
      <c r="DA63" s="4">
        <v>0.85499999999999998</v>
      </c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>
        <v>0.5746</v>
      </c>
      <c r="DK63" s="4">
        <v>0.5716</v>
      </c>
      <c r="DL63" s="4">
        <v>0.14860000000000001</v>
      </c>
      <c r="DM63" s="4">
        <v>1.37E-2</v>
      </c>
      <c r="DN63" s="4">
        <v>0.8851</v>
      </c>
      <c r="DO63" s="4">
        <v>9.1800000000000007E-2</v>
      </c>
      <c r="DP63" s="4">
        <v>0.99009999999999998</v>
      </c>
      <c r="DQ63" s="4">
        <v>1.6315999999999999</v>
      </c>
      <c r="DR63" s="5">
        <v>0.59</v>
      </c>
      <c r="DS63" s="5">
        <v>0.60640000000000005</v>
      </c>
      <c r="DT63" s="5">
        <v>0.17630000000000001</v>
      </c>
      <c r="DU63" s="5">
        <v>3.3399999999999999E-2</v>
      </c>
      <c r="DV63" s="5">
        <v>0.8679</v>
      </c>
      <c r="DW63" s="5">
        <v>9.3799999999999994E-2</v>
      </c>
      <c r="DX63" s="5">
        <v>0.97019999999999995</v>
      </c>
      <c r="DY63" s="5">
        <v>0.88759999999999994</v>
      </c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>
        <v>0.60189999999999999</v>
      </c>
      <c r="EI63" s="5">
        <v>0.62509999999999999</v>
      </c>
      <c r="EJ63" s="5">
        <v>0.1472</v>
      </c>
      <c r="EK63" s="5">
        <v>0.1036</v>
      </c>
      <c r="EL63" s="5">
        <v>0.80940000000000001</v>
      </c>
      <c r="EM63" s="5">
        <v>9.1300000000000006E-2</v>
      </c>
      <c r="EN63" s="5">
        <v>0.8861</v>
      </c>
      <c r="EO63" s="5">
        <v>1.0081</v>
      </c>
      <c r="EP63" s="4">
        <v>0.64670000000000005</v>
      </c>
      <c r="EQ63" s="4">
        <v>0.72119999999999995</v>
      </c>
      <c r="ER63" s="4">
        <v>7.3099999999999998E-2</v>
      </c>
      <c r="ES63" s="4">
        <v>0.20330000000000001</v>
      </c>
      <c r="ET63" s="4">
        <v>0.72799999999999998</v>
      </c>
      <c r="EU63" s="4">
        <v>9.9400000000000002E-2</v>
      </c>
      <c r="EV63" s="4">
        <v>0.69830000000000003</v>
      </c>
      <c r="EW63" s="4">
        <v>0.26719999999999999</v>
      </c>
      <c r="EX63" s="5">
        <v>0.57820000000000005</v>
      </c>
      <c r="EY63" s="5">
        <v>0.57799999999999996</v>
      </c>
      <c r="EZ63" s="5">
        <v>0.14729999999999999</v>
      </c>
      <c r="FA63" s="5">
        <v>1.32E-2</v>
      </c>
      <c r="FB63" s="5">
        <v>0.88019999999999998</v>
      </c>
      <c r="FC63" s="5">
        <v>9.4799999999999995E-2</v>
      </c>
      <c r="FD63" s="5">
        <v>0.98899999999999999</v>
      </c>
      <c r="FE63" s="5">
        <v>1.6838</v>
      </c>
      <c r="FF63" s="4">
        <v>0.5907</v>
      </c>
      <c r="FG63" s="4">
        <v>0.60319999999999996</v>
      </c>
      <c r="FH63" s="4">
        <v>0.17199999999999999</v>
      </c>
      <c r="FI63" s="4">
        <v>3.3700000000000001E-2</v>
      </c>
      <c r="FJ63" s="4">
        <v>0.86899999999999999</v>
      </c>
      <c r="FK63" s="4">
        <v>9.2999999999999999E-2</v>
      </c>
      <c r="FL63" s="4">
        <v>0.96940000000000004</v>
      </c>
      <c r="FM63" s="4">
        <v>1.9339999999999999</v>
      </c>
      <c r="FN63" s="5">
        <v>0.59519999999999995</v>
      </c>
      <c r="FO63" s="5">
        <v>0.61229999999999996</v>
      </c>
      <c r="FP63" s="5">
        <v>0.16350000000000001</v>
      </c>
      <c r="FQ63" s="5">
        <v>6.0100000000000001E-2</v>
      </c>
      <c r="FR63" s="5">
        <v>0.84650000000000003</v>
      </c>
      <c r="FS63" s="5">
        <v>9.3100000000000002E-2</v>
      </c>
      <c r="FT63" s="5">
        <v>0.94189999999999996</v>
      </c>
      <c r="FU63" s="5">
        <v>2.9184000000000001</v>
      </c>
      <c r="FV63" s="4">
        <v>0.60240000000000005</v>
      </c>
      <c r="FW63" s="4">
        <v>0.62870000000000004</v>
      </c>
      <c r="FX63" s="4">
        <v>0.14549999999999999</v>
      </c>
      <c r="FY63" s="4">
        <v>0.10539999999999999</v>
      </c>
      <c r="FZ63" s="4">
        <v>0.81010000000000004</v>
      </c>
      <c r="GA63" s="4">
        <v>8.9700000000000002E-2</v>
      </c>
      <c r="GB63" s="4">
        <v>0.88549999999999995</v>
      </c>
      <c r="GC63" s="4">
        <v>0.84989999999999999</v>
      </c>
      <c r="GD63" s="5">
        <v>0.64449999999999996</v>
      </c>
      <c r="GE63" s="5">
        <v>0.7177</v>
      </c>
      <c r="GF63" s="5">
        <v>7.4899999999999994E-2</v>
      </c>
      <c r="GG63" s="5">
        <v>0.2036</v>
      </c>
      <c r="GH63" s="5">
        <v>0.72650000000000003</v>
      </c>
      <c r="GI63" s="5">
        <v>0.1002</v>
      </c>
      <c r="GJ63" s="5">
        <v>0.70089999999999997</v>
      </c>
      <c r="GK63" s="5">
        <v>0.32419999999999999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>
        <v>0.60260000000000002</v>
      </c>
      <c r="HK63" s="5">
        <v>0.62719999999999998</v>
      </c>
      <c r="HL63" s="5">
        <v>0.1517</v>
      </c>
      <c r="HM63" s="5">
        <v>0.1033</v>
      </c>
      <c r="HN63" s="5">
        <v>0.80989999999999995</v>
      </c>
      <c r="HO63" s="5">
        <v>9.1499999999999998E-2</v>
      </c>
      <c r="HP63" s="5">
        <v>0.88639999999999997</v>
      </c>
      <c r="HQ63" s="5">
        <v>0.74670000000000003</v>
      </c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>
        <v>0.60250000000000004</v>
      </c>
      <c r="IY63" s="4">
        <v>0.62639999999999996</v>
      </c>
      <c r="IZ63" s="4">
        <v>0.1459</v>
      </c>
      <c r="JA63" s="4">
        <v>0.1033</v>
      </c>
      <c r="JB63" s="4">
        <v>0.80969999999999998</v>
      </c>
      <c r="JC63" s="4">
        <v>9.1300000000000006E-2</v>
      </c>
      <c r="JD63" s="4">
        <v>0.8871</v>
      </c>
      <c r="JE63" s="4">
        <v>0.52859999999999996</v>
      </c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0.60077407407407424</v>
      </c>
      <c r="JO63" s="4">
        <f t="shared" si="9"/>
        <v>0.62447407407407407</v>
      </c>
      <c r="JP63" s="4">
        <f t="shared" si="10"/>
        <v>0.14845555555555556</v>
      </c>
      <c r="JQ63" s="4">
        <f t="shared" si="11"/>
        <v>8.2155555555555565E-2</v>
      </c>
      <c r="JR63" s="4">
        <f t="shared" si="12"/>
        <v>0.82827037037037021</v>
      </c>
      <c r="JS63" s="4">
        <f t="shared" si="13"/>
        <v>9.3211111111111133E-2</v>
      </c>
      <c r="JT63" s="4">
        <f t="shared" si="14"/>
        <v>0.90203703703703708</v>
      </c>
      <c r="JU63" s="4">
        <f t="shared" si="15"/>
        <v>1.3356740740740738</v>
      </c>
      <c r="JV63" s="1" t="e" cm="1">
        <f t="array" aca="1" ref="JV63" ca="1">CONCATENATE(INDIRECT(ADDRESS(1,MATCH(_xlfn.MINIFS(B63:JM63,metrics.rec,"MAE"),B63:JM63,0)+1)), ", ", INDIRECT(ADDRESS(2,MATCH(_xlfn.MINIFS(B63:JM63,metrics.rec,"MAE"),B63:JM63,0)+1)))</f>
        <v>#NAME?</v>
      </c>
      <c r="JW63" s="1" t="e" cm="1">
        <f t="array" aca="1" ref="JW63" ca="1">CONCATENATE(INDIRECT(ADDRESS(1,MATCH(_xlfn.MINIFS(B63:JM63,metrics.rec,"MSE"),B63:JM63,0)+1)), ", ", INDIRECT(ADDRESS(2,MATCH(_xlfn.MINIFS(B63:JM63,metrics.rec,"MSE"),B63:JM63,0)+1)))</f>
        <v>#NAME?</v>
      </c>
      <c r="JX63" s="1" t="e" cm="1">
        <f t="array" aca="1" ref="JX63" ca="1">CONCATENATE(INDIRECT(ADDRESS(1,MATCH(_xlfn.MAXIFS(B63:JM63,metrics.rec,"R"),B63:JM63,0)+1)), ", ", INDIRECT(ADDRESS(2,MATCH(_xlfn.MAXIFS(B63:JM63,metrics.rec,"R"),B63:JM63,0)+1)))</f>
        <v>#NAME?</v>
      </c>
      <c r="JY63" s="1" t="e" cm="1">
        <f t="array" aca="1" ref="JY63" ca="1">CONCATENATE(INDIRECT(ADDRESS(1,MATCH(_xlfn.MAXIFS(B63:JM63,metrics.rec,"Precision"),B63:JM63,0)+1)), ", ", INDIRECT(ADDRESS(2,MATCH(_xlfn.MAXIFS(B63:JM63,metrics.rec,"Precision"),B63:JM63,0)+1)))</f>
        <v>#NAME?</v>
      </c>
      <c r="JZ63" s="1" t="e" cm="1">
        <f t="array" aca="1" ref="JZ63" ca="1">CONCATENATE(INDIRECT(ADDRESS(1,MATCH(_xlfn.MAXIFS(B63:JM63,metrics.rec,"Recall"),B63:JM63,0)+1)), ", ", INDIRECT(ADDRESS(2,MATCH(_xlfn.MAXIFS(B63:JM63,metrics.rec,"Recall"),B63:JM63,0)+1)))</f>
        <v>#NAME?</v>
      </c>
      <c r="KA63" s="1" t="e" cm="1">
        <f t="array" aca="1" ref="KA63" ca="1">CONCATENATE(INDIRECT(ADDRESS(1,MATCH(_xlfn.MAXIFS(B63:JM63,metrics.rec,"Coverage"),B63:JM63,0)+1)), ", ", INDIRECT(ADDRESS(2,MATCH(_xlfn.MAXIFS(B63:JM63,metrics.rec,"Coverage"),B63:JM63,0)+1)))</f>
        <v>#NAME?</v>
      </c>
      <c r="KB63" s="1" t="e" cm="1">
        <f t="array" aca="1" ref="KB63" ca="1">CONCATENATE(INDIRECT(ADDRESS(1,MATCH(_xlfn.MAXIFS(B63:JM63,metrics.rec,"Recatio"),B63:JM63,0)+1)), ", ", INDIRECT(ADDRESS(2,MATCH(_xlfn.MAXIFS(B63:JM63,metrics.rec,"Recatio"),B63:JM63,0)+1)))</f>
        <v>#NAME?</v>
      </c>
      <c r="KC63" s="1" t="e" cm="1">
        <f t="array" aca="1" ref="KC63" ca="1">CONCATENATE(INDIRECT(ADDRESS(1,MATCH(_xlfn.MINIFS(B63:JM63,metrics.rec,"Time"),B63:JM63,0)+1)), ", ", INDIRECT(ADDRESS(2,MATCH(_xlfn.MINIFS(B63:JM63,metrics.rec,"Time"),B63:JM63,0)+1)))</f>
        <v>#NAME?</v>
      </c>
    </row>
    <row r="64" spans="1:289" x14ac:dyDescent="0.3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>
        <v>0.57099999999999995</v>
      </c>
      <c r="BW64" s="5">
        <v>0.56720000000000004</v>
      </c>
      <c r="BX64" s="5">
        <v>0.15290000000000001</v>
      </c>
      <c r="BY64" s="5">
        <v>7.7000000000000002E-3</v>
      </c>
      <c r="BZ64" s="5">
        <v>0.84189999999999998</v>
      </c>
      <c r="CA64" s="5">
        <v>0.15529999999999999</v>
      </c>
      <c r="CB64" s="5">
        <v>0.9778</v>
      </c>
      <c r="CC64" s="5">
        <v>1.9904999999999999</v>
      </c>
      <c r="CD64" s="4">
        <v>0.58379999999999999</v>
      </c>
      <c r="CE64" s="4">
        <v>0.58889999999999998</v>
      </c>
      <c r="CF64" s="4">
        <v>0.1706</v>
      </c>
      <c r="CG64" s="4">
        <v>2.1000000000000001E-2</v>
      </c>
      <c r="CH64" s="4">
        <v>0.82989999999999997</v>
      </c>
      <c r="CI64" s="4">
        <v>0.1411</v>
      </c>
      <c r="CJ64" s="4">
        <v>0.94189999999999996</v>
      </c>
      <c r="CK64" s="4">
        <v>1.6465000000000001</v>
      </c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>
        <v>0.59919999999999995</v>
      </c>
      <c r="CU64" s="4">
        <v>0.62209999999999999</v>
      </c>
      <c r="CV64" s="4">
        <v>0.1429</v>
      </c>
      <c r="CW64" s="4">
        <v>8.1299999999999997E-2</v>
      </c>
      <c r="CX64" s="4">
        <v>0.79010000000000002</v>
      </c>
      <c r="CY64" s="4">
        <v>0.1108</v>
      </c>
      <c r="CZ64" s="4">
        <v>0.79120000000000001</v>
      </c>
      <c r="DA64" s="4">
        <v>0.77790000000000004</v>
      </c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>
        <v>0.56879999999999997</v>
      </c>
      <c r="DK64" s="4">
        <v>0.55840000000000001</v>
      </c>
      <c r="DL64" s="4">
        <v>0.1484</v>
      </c>
      <c r="DM64" s="4">
        <v>7.7000000000000002E-3</v>
      </c>
      <c r="DN64" s="4">
        <v>0.84199999999999997</v>
      </c>
      <c r="DO64" s="4">
        <v>0.15509999999999999</v>
      </c>
      <c r="DP64" s="4">
        <v>0.97989999999999999</v>
      </c>
      <c r="DQ64" s="4">
        <v>1.635</v>
      </c>
      <c r="DR64" s="5">
        <v>0.5877</v>
      </c>
      <c r="DS64" s="5">
        <v>0.59919999999999995</v>
      </c>
      <c r="DT64" s="5">
        <v>0.16919999999999999</v>
      </c>
      <c r="DU64" s="5">
        <v>2.1100000000000001E-2</v>
      </c>
      <c r="DV64" s="5">
        <v>0.8306</v>
      </c>
      <c r="DW64" s="5">
        <v>0.1409</v>
      </c>
      <c r="DX64" s="5">
        <v>0.9395</v>
      </c>
      <c r="DY64" s="5">
        <v>0.93340000000000001</v>
      </c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>
        <v>0.60029999999999994</v>
      </c>
      <c r="EI64" s="5">
        <v>0.62429999999999997</v>
      </c>
      <c r="EJ64" s="5">
        <v>0.13700000000000001</v>
      </c>
      <c r="EK64" s="5">
        <v>8.1299999999999997E-2</v>
      </c>
      <c r="EL64" s="5">
        <v>0.79039999999999999</v>
      </c>
      <c r="EM64" s="5">
        <v>0.11020000000000001</v>
      </c>
      <c r="EN64" s="5">
        <v>0.78810000000000002</v>
      </c>
      <c r="EO64" s="5">
        <v>0.82879999999999998</v>
      </c>
      <c r="EP64" s="4">
        <v>0.63180000000000003</v>
      </c>
      <c r="EQ64" s="4">
        <v>0.69920000000000004</v>
      </c>
      <c r="ER64" s="4">
        <v>8.0299999999999996E-2</v>
      </c>
      <c r="ES64" s="4">
        <v>0.19420000000000001</v>
      </c>
      <c r="ET64" s="4">
        <v>0.73180000000000001</v>
      </c>
      <c r="EU64" s="4">
        <v>9.06E-2</v>
      </c>
      <c r="EV64" s="4">
        <v>0.50190000000000001</v>
      </c>
      <c r="EW64" s="4">
        <v>0.2208</v>
      </c>
      <c r="EX64" s="5">
        <v>0.57599999999999996</v>
      </c>
      <c r="EY64" s="5">
        <v>0.57189999999999996</v>
      </c>
      <c r="EZ64" s="5">
        <v>0.14530000000000001</v>
      </c>
      <c r="FA64" s="5">
        <v>7.6E-3</v>
      </c>
      <c r="FB64" s="5">
        <v>0.83709999999999996</v>
      </c>
      <c r="FC64" s="5">
        <v>0.15529999999999999</v>
      </c>
      <c r="FD64" s="5">
        <v>0.97809999999999997</v>
      </c>
      <c r="FE64" s="5">
        <v>1.6411</v>
      </c>
      <c r="FF64" s="4">
        <v>0.58830000000000005</v>
      </c>
      <c r="FG64" s="4">
        <v>0.59840000000000004</v>
      </c>
      <c r="FH64" s="4">
        <v>0.16350000000000001</v>
      </c>
      <c r="FI64" s="4">
        <v>2.1100000000000001E-2</v>
      </c>
      <c r="FJ64" s="4">
        <v>0.83</v>
      </c>
      <c r="FK64" s="4">
        <v>0.1406</v>
      </c>
      <c r="FL64" s="4">
        <v>0.93899999999999995</v>
      </c>
      <c r="FM64" s="4">
        <v>1.8734999999999999</v>
      </c>
      <c r="FN64" s="5">
        <v>0.59260000000000002</v>
      </c>
      <c r="FO64" s="5">
        <v>0.60699999999999998</v>
      </c>
      <c r="FP64" s="5">
        <v>0.16170000000000001</v>
      </c>
      <c r="FQ64" s="5">
        <v>4.2099999999999999E-2</v>
      </c>
      <c r="FR64" s="5">
        <v>0.81479999999999997</v>
      </c>
      <c r="FS64" s="5">
        <v>0.12570000000000001</v>
      </c>
      <c r="FT64" s="5">
        <v>0.88400000000000001</v>
      </c>
      <c r="FU64" s="5">
        <v>2.2945000000000002</v>
      </c>
      <c r="FV64" s="4">
        <v>0.59989999999999999</v>
      </c>
      <c r="FW64" s="4">
        <v>0.62460000000000004</v>
      </c>
      <c r="FX64" s="4">
        <v>0.13739999999999999</v>
      </c>
      <c r="FY64" s="4">
        <v>8.1799999999999998E-2</v>
      </c>
      <c r="FZ64" s="4">
        <v>0.79039999999999999</v>
      </c>
      <c r="GA64" s="4">
        <v>0.10929999999999999</v>
      </c>
      <c r="GB64" s="4">
        <v>0.7873</v>
      </c>
      <c r="GC64" s="4">
        <v>0.72319999999999995</v>
      </c>
      <c r="GD64" s="5">
        <v>0.62919999999999998</v>
      </c>
      <c r="GE64" s="5">
        <v>0.69520000000000004</v>
      </c>
      <c r="GF64" s="5">
        <v>8.2299999999999998E-2</v>
      </c>
      <c r="GG64" s="5">
        <v>0.1946</v>
      </c>
      <c r="GH64" s="5">
        <v>0.72889999999999999</v>
      </c>
      <c r="GI64" s="5">
        <v>9.0800000000000006E-2</v>
      </c>
      <c r="GJ64" s="5">
        <v>0.50490000000000002</v>
      </c>
      <c r="GK64" s="5">
        <v>0.25590000000000002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>
        <v>0.60119999999999996</v>
      </c>
      <c r="HK64" s="5">
        <v>0.62629999999999997</v>
      </c>
      <c r="HL64" s="5">
        <v>0.13519999999999999</v>
      </c>
      <c r="HM64" s="5">
        <v>8.1199999999999994E-2</v>
      </c>
      <c r="HN64" s="5">
        <v>0.79090000000000005</v>
      </c>
      <c r="HO64" s="5">
        <v>0.1103</v>
      </c>
      <c r="HP64" s="5">
        <v>0.78769999999999996</v>
      </c>
      <c r="HQ64" s="5">
        <v>0.64990000000000003</v>
      </c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>
        <v>0.60089999999999999</v>
      </c>
      <c r="IY64" s="4">
        <v>0.625</v>
      </c>
      <c r="IZ64" s="4">
        <v>0.13669999999999999</v>
      </c>
      <c r="JA64" s="4">
        <v>8.1600000000000006E-2</v>
      </c>
      <c r="JB64" s="4">
        <v>0.79059999999999997</v>
      </c>
      <c r="JC64" s="4">
        <v>0.1095</v>
      </c>
      <c r="JD64" s="4">
        <v>0.7883</v>
      </c>
      <c r="JE64" s="4">
        <v>0.50590000000000002</v>
      </c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0.59657777777777787</v>
      </c>
      <c r="JO64" s="4">
        <f t="shared" si="9"/>
        <v>0.61757407407407383</v>
      </c>
      <c r="JP64" s="4">
        <f t="shared" si="10"/>
        <v>0.14131111111111114</v>
      </c>
      <c r="JQ64" s="4">
        <f t="shared" si="11"/>
        <v>6.7088888888888878E-2</v>
      </c>
      <c r="JR64" s="4">
        <f t="shared" si="12"/>
        <v>0.80184444444444469</v>
      </c>
      <c r="JS64" s="4">
        <f t="shared" si="13"/>
        <v>0.1236</v>
      </c>
      <c r="JT64" s="4">
        <f t="shared" si="14"/>
        <v>0.82461111111111118</v>
      </c>
      <c r="JU64" s="4">
        <f t="shared" si="15"/>
        <v>1.2596037037037038</v>
      </c>
      <c r="JV64" s="1" t="e" cm="1">
        <f t="array" aca="1" ref="JV64" ca="1">CONCATENATE(INDIRECT(ADDRESS(1,MATCH(_xlfn.MINIFS(B64:JM64,metrics.rec,"MAE"),B64:JM64,0)+1)), ", ", INDIRECT(ADDRESS(2,MATCH(_xlfn.MINIFS(B64:JM64,metrics.rec,"MAE"),B64:JM64,0)+1)))</f>
        <v>#NAME?</v>
      </c>
      <c r="JW64" s="1" t="e" cm="1">
        <f t="array" aca="1" ref="JW64" ca="1">CONCATENATE(INDIRECT(ADDRESS(1,MATCH(_xlfn.MINIFS(B64:JM64,metrics.rec,"MSE"),B64:JM64,0)+1)), ", ", INDIRECT(ADDRESS(2,MATCH(_xlfn.MINIFS(B64:JM64,metrics.rec,"MSE"),B64:JM64,0)+1)))</f>
        <v>#NAME?</v>
      </c>
      <c r="JX64" s="1" t="e" cm="1">
        <f t="array" aca="1" ref="JX64" ca="1">CONCATENATE(INDIRECT(ADDRESS(1,MATCH(_xlfn.MAXIFS(B64:JM64,metrics.rec,"R"),B64:JM64,0)+1)), ", ", INDIRECT(ADDRESS(2,MATCH(_xlfn.MAXIFS(B64:JM64,metrics.rec,"R"),B64:JM64,0)+1)))</f>
        <v>#NAME?</v>
      </c>
      <c r="JY64" s="1" t="e" cm="1">
        <f t="array" aca="1" ref="JY64" ca="1">CONCATENATE(INDIRECT(ADDRESS(1,MATCH(_xlfn.MAXIFS(B64:JM64,metrics.rec,"Precision"),B64:JM64,0)+1)), ", ", INDIRECT(ADDRESS(2,MATCH(_xlfn.MAXIFS(B64:JM64,metrics.rec,"Precision"),B64:JM64,0)+1)))</f>
        <v>#NAME?</v>
      </c>
      <c r="JZ64" s="1" t="e" cm="1">
        <f t="array" aca="1" ref="JZ64" ca="1">CONCATENATE(INDIRECT(ADDRESS(1,MATCH(_xlfn.MAXIFS(B64:JM64,metrics.rec,"Recall"),B64:JM64,0)+1)), ", ", INDIRECT(ADDRESS(2,MATCH(_xlfn.MAXIFS(B64:JM64,metrics.rec,"Recall"),B64:JM64,0)+1)))</f>
        <v>#NAME?</v>
      </c>
      <c r="KA64" s="1" t="e" cm="1">
        <f t="array" aca="1" ref="KA64" ca="1">CONCATENATE(INDIRECT(ADDRESS(1,MATCH(_xlfn.MAXIFS(B64:JM64,metrics.rec,"Coverage"),B64:JM64,0)+1)), ", ", INDIRECT(ADDRESS(2,MATCH(_xlfn.MAXIFS(B64:JM64,metrics.rec,"Coverage"),B64:JM64,0)+1)))</f>
        <v>#NAME?</v>
      </c>
      <c r="KB64" s="1" t="e" cm="1">
        <f t="array" aca="1" ref="KB64" ca="1">CONCATENATE(INDIRECT(ADDRESS(1,MATCH(_xlfn.MAXIFS(B64:JM64,metrics.rec,"Recatio"),B64:JM64,0)+1)), ", ", INDIRECT(ADDRESS(2,MATCH(_xlfn.MAXIFS(B64:JM64,metrics.rec,"Recatio"),B64:JM64,0)+1)))</f>
        <v>#NAME?</v>
      </c>
      <c r="KC64" s="1" t="e" cm="1">
        <f t="array" aca="1" ref="KC64" ca="1">CONCATENATE(INDIRECT(ADDRESS(1,MATCH(_xlfn.MINIFS(B64:JM64,metrics.rec,"Time"),B64:JM64,0)+1)), ", ", INDIRECT(ADDRESS(2,MATCH(_xlfn.MINIFS(B64:JM64,metrics.rec,"Time"),B64:JM64,0)+1)))</f>
        <v>#NAME?</v>
      </c>
    </row>
    <row r="65" spans="1:289" x14ac:dyDescent="0.3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>
        <v>0.58009999999999995</v>
      </c>
      <c r="BW65" s="5">
        <v>0.56710000000000005</v>
      </c>
      <c r="BX65" s="5">
        <v>0.1532</v>
      </c>
      <c r="BY65" s="5">
        <v>8.3000000000000001E-3</v>
      </c>
      <c r="BZ65" s="5">
        <v>0.78569999999999995</v>
      </c>
      <c r="CA65" s="5">
        <v>0.1353</v>
      </c>
      <c r="CB65" s="5">
        <v>0.99019999999999997</v>
      </c>
      <c r="CC65" s="5">
        <v>2.0461999999999998</v>
      </c>
      <c r="CD65" s="4">
        <v>0.59630000000000005</v>
      </c>
      <c r="CE65" s="4">
        <v>0.59899999999999998</v>
      </c>
      <c r="CF65" s="4">
        <v>0.15229999999999999</v>
      </c>
      <c r="CG65" s="4">
        <v>2.12E-2</v>
      </c>
      <c r="CH65" s="4">
        <v>0.7853</v>
      </c>
      <c r="CI65" s="4">
        <v>0.13370000000000001</v>
      </c>
      <c r="CJ65" s="4">
        <v>0.97250000000000003</v>
      </c>
      <c r="CK65" s="4">
        <v>1.4427000000000001</v>
      </c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>
        <v>0.61180000000000001</v>
      </c>
      <c r="CU65" s="4">
        <v>0.63580000000000003</v>
      </c>
      <c r="CV65" s="4">
        <v>0.1421</v>
      </c>
      <c r="CW65" s="4">
        <v>8.6300000000000002E-2</v>
      </c>
      <c r="CX65" s="4">
        <v>0.78600000000000003</v>
      </c>
      <c r="CY65" s="4">
        <v>0.1067</v>
      </c>
      <c r="CZ65" s="4">
        <v>0.88719999999999999</v>
      </c>
      <c r="DA65" s="4">
        <v>0.68300000000000005</v>
      </c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>
        <v>0.57730000000000004</v>
      </c>
      <c r="DK65" s="4">
        <v>0.56210000000000004</v>
      </c>
      <c r="DL65" s="4">
        <v>0.1323</v>
      </c>
      <c r="DM65" s="4">
        <v>8.0999999999999996E-3</v>
      </c>
      <c r="DN65" s="4">
        <v>0.78080000000000005</v>
      </c>
      <c r="DO65" s="4">
        <v>0.13639999999999999</v>
      </c>
      <c r="DP65" s="4">
        <v>0.99170000000000003</v>
      </c>
      <c r="DQ65" s="4">
        <v>1.5423</v>
      </c>
      <c r="DR65" s="5">
        <v>0.59930000000000005</v>
      </c>
      <c r="DS65" s="5">
        <v>0.60870000000000002</v>
      </c>
      <c r="DT65" s="5">
        <v>0.1545</v>
      </c>
      <c r="DU65" s="5">
        <v>2.1100000000000001E-2</v>
      </c>
      <c r="DV65" s="5">
        <v>0.78120000000000001</v>
      </c>
      <c r="DW65" s="5">
        <v>0.13300000000000001</v>
      </c>
      <c r="DX65" s="5">
        <v>0.97099999999999997</v>
      </c>
      <c r="DY65" s="5">
        <v>0.88919999999999999</v>
      </c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>
        <v>0.61140000000000005</v>
      </c>
      <c r="EI65" s="5">
        <v>0.63370000000000004</v>
      </c>
      <c r="EJ65" s="5">
        <v>0.14000000000000001</v>
      </c>
      <c r="EK65" s="5">
        <v>8.5300000000000001E-2</v>
      </c>
      <c r="EL65" s="5">
        <v>0.78759999999999997</v>
      </c>
      <c r="EM65" s="5">
        <v>0.10780000000000001</v>
      </c>
      <c r="EN65" s="5">
        <v>0.88470000000000004</v>
      </c>
      <c r="EO65" s="5">
        <v>0.6986</v>
      </c>
      <c r="EP65" s="4">
        <v>0.64400000000000002</v>
      </c>
      <c r="EQ65" s="4">
        <v>0.71130000000000004</v>
      </c>
      <c r="ER65" s="4">
        <v>8.0399999999999999E-2</v>
      </c>
      <c r="ES65" s="4">
        <v>0.24410000000000001</v>
      </c>
      <c r="ET65" s="4">
        <v>0.73009999999999997</v>
      </c>
      <c r="EU65" s="4">
        <v>8.2000000000000003E-2</v>
      </c>
      <c r="EV65" s="4">
        <v>0.68420000000000003</v>
      </c>
      <c r="EW65" s="4">
        <v>0.1774</v>
      </c>
      <c r="EX65" s="5">
        <v>0.58179999999999998</v>
      </c>
      <c r="EY65" s="5">
        <v>0.5716</v>
      </c>
      <c r="EZ65" s="5">
        <v>0.12529999999999999</v>
      </c>
      <c r="FA65" s="5">
        <v>8.0999999999999996E-3</v>
      </c>
      <c r="FB65" s="5">
        <v>0.77790000000000004</v>
      </c>
      <c r="FC65" s="5">
        <v>0.1358</v>
      </c>
      <c r="FD65" s="5">
        <v>0.99009999999999998</v>
      </c>
      <c r="FE65" s="5">
        <v>2.0630000000000002</v>
      </c>
      <c r="FF65" s="4">
        <v>0.60129999999999995</v>
      </c>
      <c r="FG65" s="4">
        <v>0.60840000000000005</v>
      </c>
      <c r="FH65" s="4">
        <v>0.14879999999999999</v>
      </c>
      <c r="FI65" s="4">
        <v>2.12E-2</v>
      </c>
      <c r="FJ65" s="4">
        <v>0.78180000000000005</v>
      </c>
      <c r="FK65" s="4">
        <v>0.1323</v>
      </c>
      <c r="FL65" s="4">
        <v>0.97070000000000001</v>
      </c>
      <c r="FM65" s="4">
        <v>2.1671999999999998</v>
      </c>
      <c r="FN65" s="5">
        <v>0.60919999999999996</v>
      </c>
      <c r="FO65" s="5">
        <v>0.62619999999999998</v>
      </c>
      <c r="FP65" s="5">
        <v>0.14990000000000001</v>
      </c>
      <c r="FQ65" s="5">
        <v>4.1700000000000001E-2</v>
      </c>
      <c r="FR65" s="5">
        <v>0.78600000000000003</v>
      </c>
      <c r="FS65" s="5">
        <v>0.1241</v>
      </c>
      <c r="FT65" s="5">
        <v>0.94220000000000004</v>
      </c>
      <c r="FU65" s="5">
        <v>1.4181999999999999</v>
      </c>
      <c r="FV65" s="4">
        <v>0.61170000000000002</v>
      </c>
      <c r="FW65" s="4">
        <v>0.63439999999999996</v>
      </c>
      <c r="FX65" s="4">
        <v>0.1348</v>
      </c>
      <c r="FY65" s="4">
        <v>8.5300000000000001E-2</v>
      </c>
      <c r="FZ65" s="4">
        <v>0.78879999999999995</v>
      </c>
      <c r="GA65" s="4">
        <v>0.1076</v>
      </c>
      <c r="GB65" s="4">
        <v>0.88449999999999995</v>
      </c>
      <c r="GC65" s="4">
        <v>0.63249999999999995</v>
      </c>
      <c r="GD65" s="5">
        <v>0.64180000000000004</v>
      </c>
      <c r="GE65" s="5">
        <v>0.70799999999999996</v>
      </c>
      <c r="GF65" s="5">
        <v>7.6600000000000001E-2</v>
      </c>
      <c r="GG65" s="5">
        <v>0.24410000000000001</v>
      </c>
      <c r="GH65" s="5">
        <v>0.72899999999999998</v>
      </c>
      <c r="GI65" s="5">
        <v>8.2600000000000007E-2</v>
      </c>
      <c r="GJ65" s="5">
        <v>0.68400000000000005</v>
      </c>
      <c r="GK65" s="5">
        <v>0.2114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>
        <v>0.6119</v>
      </c>
      <c r="HK65" s="5">
        <v>0.63480000000000003</v>
      </c>
      <c r="HL65" s="5">
        <v>0.1376</v>
      </c>
      <c r="HM65" s="5">
        <v>8.4900000000000003E-2</v>
      </c>
      <c r="HN65" s="5">
        <v>0.78769999999999996</v>
      </c>
      <c r="HO65" s="5">
        <v>0.108</v>
      </c>
      <c r="HP65" s="5">
        <v>0.88419999999999999</v>
      </c>
      <c r="HQ65" s="5">
        <v>0.4879</v>
      </c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>
        <v>0.61180000000000001</v>
      </c>
      <c r="IY65" s="4">
        <v>0.63429999999999997</v>
      </c>
      <c r="IZ65" s="4">
        <v>0.13880000000000001</v>
      </c>
      <c r="JA65" s="4">
        <v>8.5300000000000001E-2</v>
      </c>
      <c r="JB65" s="4">
        <v>0.78839999999999999</v>
      </c>
      <c r="JC65" s="4">
        <v>0.1074</v>
      </c>
      <c r="JD65" s="4">
        <v>0.88529999999999998</v>
      </c>
      <c r="JE65" s="4">
        <v>0.4491</v>
      </c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0.60858888888888873</v>
      </c>
      <c r="JO65" s="4">
        <f t="shared" si="9"/>
        <v>0.62825185185185173</v>
      </c>
      <c r="JP65" s="4">
        <f t="shared" si="10"/>
        <v>0.13369259259259259</v>
      </c>
      <c r="JQ65" s="4">
        <f t="shared" si="11"/>
        <v>7.591851851851851E-2</v>
      </c>
      <c r="JR65" s="4">
        <f t="shared" si="12"/>
        <v>0.77647037037037037</v>
      </c>
      <c r="JS65" s="4">
        <f t="shared" si="13"/>
        <v>0.11675925925925927</v>
      </c>
      <c r="JT65" s="4">
        <f t="shared" si="14"/>
        <v>0.89964444444444447</v>
      </c>
      <c r="JU65" s="4">
        <f t="shared" si="15"/>
        <v>1.1645296296296295</v>
      </c>
      <c r="JV65" s="1" t="e" cm="1">
        <f t="array" aca="1" ref="JV65" ca="1">CONCATENATE(INDIRECT(ADDRESS(1,MATCH(_xlfn.MINIFS(B65:JM65,metrics.rec,"MAE"),B65:JM65,0)+1)), ", ", INDIRECT(ADDRESS(2,MATCH(_xlfn.MINIFS(B65:JM65,metrics.rec,"MAE"),B65:JM65,0)+1)))</f>
        <v>#NAME?</v>
      </c>
      <c r="JW65" s="1" t="e" cm="1">
        <f t="array" aca="1" ref="JW65" ca="1">CONCATENATE(INDIRECT(ADDRESS(1,MATCH(_xlfn.MINIFS(B65:JM65,metrics.rec,"MSE"),B65:JM65,0)+1)), ", ", INDIRECT(ADDRESS(2,MATCH(_xlfn.MINIFS(B65:JM65,metrics.rec,"MSE"),B65:JM65,0)+1)))</f>
        <v>#NAME?</v>
      </c>
      <c r="JX65" s="1" t="e" cm="1">
        <f t="array" aca="1" ref="JX65" ca="1">CONCATENATE(INDIRECT(ADDRESS(1,MATCH(_xlfn.MAXIFS(B65:JM65,metrics.rec,"R"),B65:JM65,0)+1)), ", ", INDIRECT(ADDRESS(2,MATCH(_xlfn.MAXIFS(B65:JM65,metrics.rec,"R"),B65:JM65,0)+1)))</f>
        <v>#NAME?</v>
      </c>
      <c r="JY65" s="1" t="e" cm="1">
        <f t="array" aca="1" ref="JY65" ca="1">CONCATENATE(INDIRECT(ADDRESS(1,MATCH(_xlfn.MAXIFS(B65:JM65,metrics.rec,"Precision"),B65:JM65,0)+1)), ", ", INDIRECT(ADDRESS(2,MATCH(_xlfn.MAXIFS(B65:JM65,metrics.rec,"Precision"),B65:JM65,0)+1)))</f>
        <v>#NAME?</v>
      </c>
      <c r="JZ65" s="1" t="e" cm="1">
        <f t="array" aca="1" ref="JZ65" ca="1">CONCATENATE(INDIRECT(ADDRESS(1,MATCH(_xlfn.MAXIFS(B65:JM65,metrics.rec,"Recall"),B65:JM65,0)+1)), ", ", INDIRECT(ADDRESS(2,MATCH(_xlfn.MAXIFS(B65:JM65,metrics.rec,"Recall"),B65:JM65,0)+1)))</f>
        <v>#NAME?</v>
      </c>
      <c r="KA65" s="1" t="e" cm="1">
        <f t="array" aca="1" ref="KA65" ca="1">CONCATENATE(INDIRECT(ADDRESS(1,MATCH(_xlfn.MAXIFS(B65:JM65,metrics.rec,"Coverage"),B65:JM65,0)+1)), ", ", INDIRECT(ADDRESS(2,MATCH(_xlfn.MAXIFS(B65:JM65,metrics.rec,"Coverage"),B65:JM65,0)+1)))</f>
        <v>#NAME?</v>
      </c>
      <c r="KB65" s="1" t="e" cm="1">
        <f t="array" aca="1" ref="KB65" ca="1">CONCATENATE(INDIRECT(ADDRESS(1,MATCH(_xlfn.MAXIFS(B65:JM65,metrics.rec,"Recatio"),B65:JM65,0)+1)), ", ", INDIRECT(ADDRESS(2,MATCH(_xlfn.MAXIFS(B65:JM65,metrics.rec,"Recatio"),B65:JM65,0)+1)))</f>
        <v>#NAME?</v>
      </c>
      <c r="KC65" s="1" t="e" cm="1">
        <f t="array" aca="1" ref="KC65" ca="1">CONCATENATE(INDIRECT(ADDRESS(1,MATCH(_xlfn.MINIFS(B65:JM65,metrics.rec,"Time"),B65:JM65,0)+1)), ", ", INDIRECT(ADDRESS(2,MATCH(_xlfn.MINIFS(B65:JM65,metrics.rec,"Time"),B65:JM65,0)+1)))</f>
        <v>#NAME?</v>
      </c>
    </row>
    <row r="66" spans="1:289" x14ac:dyDescent="0.3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>
        <v>0.5746</v>
      </c>
      <c r="BW66" s="5">
        <v>0.57850000000000001</v>
      </c>
      <c r="BX66" s="5">
        <v>0.182</v>
      </c>
      <c r="BY66" s="5">
        <v>7.7000000000000002E-3</v>
      </c>
      <c r="BZ66" s="5">
        <v>0.89059999999999995</v>
      </c>
      <c r="CA66" s="5">
        <v>0.1646</v>
      </c>
      <c r="CB66" s="5">
        <v>0.99019999999999997</v>
      </c>
      <c r="CC66" s="5">
        <v>1.9138999999999999</v>
      </c>
      <c r="CD66" s="4">
        <v>0.58830000000000005</v>
      </c>
      <c r="CE66" s="4">
        <v>0.60529999999999995</v>
      </c>
      <c r="CF66" s="4">
        <v>0.1736</v>
      </c>
      <c r="CG66" s="4">
        <v>2.1999999999999999E-2</v>
      </c>
      <c r="CH66" s="4">
        <v>0.87250000000000005</v>
      </c>
      <c r="CI66" s="4">
        <v>0.14299999999999999</v>
      </c>
      <c r="CJ66" s="4">
        <v>0.97230000000000005</v>
      </c>
      <c r="CK66" s="4">
        <v>1.7134</v>
      </c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>
        <v>0.60509999999999997</v>
      </c>
      <c r="CU66" s="4">
        <v>0.63839999999999997</v>
      </c>
      <c r="CV66" s="4">
        <v>0.1472</v>
      </c>
      <c r="CW66" s="4">
        <v>9.6699999999999994E-2</v>
      </c>
      <c r="CX66" s="4">
        <v>0.80959999999999999</v>
      </c>
      <c r="CY66" s="4">
        <v>9.8100000000000007E-2</v>
      </c>
      <c r="CZ66" s="4">
        <v>0.88639999999999997</v>
      </c>
      <c r="DA66" s="4">
        <v>0.69640000000000002</v>
      </c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>
        <v>0.57379999999999998</v>
      </c>
      <c r="DK66" s="4">
        <v>0.5776</v>
      </c>
      <c r="DL66" s="4">
        <v>0.1719</v>
      </c>
      <c r="DM66" s="4">
        <v>7.7000000000000002E-3</v>
      </c>
      <c r="DN66" s="4">
        <v>0.8901</v>
      </c>
      <c r="DO66" s="4">
        <v>0.16470000000000001</v>
      </c>
      <c r="DP66" s="4">
        <v>0.99170000000000003</v>
      </c>
      <c r="DQ66" s="4">
        <v>1.4954000000000001</v>
      </c>
      <c r="DR66" s="5">
        <v>0.58989999999999998</v>
      </c>
      <c r="DS66" s="5">
        <v>0.6139</v>
      </c>
      <c r="DT66" s="5">
        <v>0.1769</v>
      </c>
      <c r="DU66" s="5">
        <v>2.18E-2</v>
      </c>
      <c r="DV66" s="5">
        <v>0.87219999999999998</v>
      </c>
      <c r="DW66" s="5">
        <v>0.1439</v>
      </c>
      <c r="DX66" s="5">
        <v>0.97099999999999997</v>
      </c>
      <c r="DY66" s="5">
        <v>0.92820000000000003</v>
      </c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>
        <v>0.60489999999999999</v>
      </c>
      <c r="EI66" s="5">
        <v>0.63839999999999997</v>
      </c>
      <c r="EJ66" s="5">
        <v>0.13980000000000001</v>
      </c>
      <c r="EK66" s="5">
        <v>9.5600000000000004E-2</v>
      </c>
      <c r="EL66" s="5">
        <v>0.81079999999999997</v>
      </c>
      <c r="EM66" s="5">
        <v>9.9099999999999994E-2</v>
      </c>
      <c r="EN66" s="5">
        <v>0.88390000000000002</v>
      </c>
      <c r="EO66" s="5">
        <v>0.69240000000000002</v>
      </c>
      <c r="EP66" s="4">
        <v>0.64629999999999999</v>
      </c>
      <c r="EQ66" s="4">
        <v>0.7258</v>
      </c>
      <c r="ER66" s="4">
        <v>7.1999999999999995E-2</v>
      </c>
      <c r="ES66" s="4">
        <v>0.2485</v>
      </c>
      <c r="ET66" s="4">
        <v>0.73040000000000005</v>
      </c>
      <c r="EU66" s="4">
        <v>8.0500000000000002E-2</v>
      </c>
      <c r="EV66" s="4">
        <v>0.68310000000000004</v>
      </c>
      <c r="EW66" s="4">
        <v>0.17469999999999999</v>
      </c>
      <c r="EX66" s="5">
        <v>0.57650000000000001</v>
      </c>
      <c r="EY66" s="5">
        <v>0.5827</v>
      </c>
      <c r="EZ66" s="5">
        <v>0.17150000000000001</v>
      </c>
      <c r="FA66" s="5">
        <v>7.7000000000000002E-3</v>
      </c>
      <c r="FB66" s="5">
        <v>0.88570000000000004</v>
      </c>
      <c r="FC66" s="5">
        <v>0.1638</v>
      </c>
      <c r="FD66" s="5">
        <v>0.99009999999999998</v>
      </c>
      <c r="FE66" s="5">
        <v>1.4803999999999999</v>
      </c>
      <c r="FF66" s="4">
        <v>0.59160000000000001</v>
      </c>
      <c r="FG66" s="4">
        <v>0.6129</v>
      </c>
      <c r="FH66" s="4">
        <v>0.17419999999999999</v>
      </c>
      <c r="FI66" s="4">
        <v>2.1600000000000001E-2</v>
      </c>
      <c r="FJ66" s="4">
        <v>0.87160000000000004</v>
      </c>
      <c r="FK66" s="4">
        <v>0.14499999999999999</v>
      </c>
      <c r="FL66" s="4">
        <v>0.97070000000000001</v>
      </c>
      <c r="FM66" s="4">
        <v>3.2907999999999999</v>
      </c>
      <c r="FN66" s="5">
        <v>0.59570000000000001</v>
      </c>
      <c r="FO66" s="5">
        <v>0.62150000000000005</v>
      </c>
      <c r="FP66" s="5">
        <v>0.17019999999999999</v>
      </c>
      <c r="FQ66" s="5">
        <v>4.5199999999999997E-2</v>
      </c>
      <c r="FR66" s="5">
        <v>0.84889999999999999</v>
      </c>
      <c r="FS66" s="5">
        <v>0.12379999999999999</v>
      </c>
      <c r="FT66" s="5">
        <v>0.94189999999999996</v>
      </c>
      <c r="FU66" s="5">
        <v>1.3898999999999999</v>
      </c>
      <c r="FV66" s="4">
        <v>0.60540000000000005</v>
      </c>
      <c r="FW66" s="4">
        <v>0.64049999999999996</v>
      </c>
      <c r="FX66" s="4">
        <v>0.1358</v>
      </c>
      <c r="FY66" s="4">
        <v>9.6500000000000002E-2</v>
      </c>
      <c r="FZ66" s="4">
        <v>0.81130000000000002</v>
      </c>
      <c r="GA66" s="4">
        <v>9.7900000000000001E-2</v>
      </c>
      <c r="GB66" s="4">
        <v>0.88380000000000003</v>
      </c>
      <c r="GC66" s="4">
        <v>0.63719999999999999</v>
      </c>
      <c r="GD66" s="5">
        <v>0.64429999999999998</v>
      </c>
      <c r="GE66" s="5">
        <v>0.72260000000000002</v>
      </c>
      <c r="GF66" s="5">
        <v>7.1400000000000005E-2</v>
      </c>
      <c r="GG66" s="5">
        <v>0.24779999999999999</v>
      </c>
      <c r="GH66" s="5">
        <v>0.72809999999999997</v>
      </c>
      <c r="GI66" s="5">
        <v>8.1199999999999994E-2</v>
      </c>
      <c r="GJ66" s="5">
        <v>0.68310000000000004</v>
      </c>
      <c r="GK66" s="5">
        <v>0.23200000000000001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>
        <v>0.60599999999999998</v>
      </c>
      <c r="HK66" s="5">
        <v>0.64059999999999995</v>
      </c>
      <c r="HL66" s="5">
        <v>0.14119999999999999</v>
      </c>
      <c r="HM66" s="5">
        <v>9.4899999999999998E-2</v>
      </c>
      <c r="HN66" s="5">
        <v>0.81140000000000001</v>
      </c>
      <c r="HO66" s="5">
        <v>9.9599999999999994E-2</v>
      </c>
      <c r="HP66" s="5">
        <v>0.88339999999999996</v>
      </c>
      <c r="HQ66" s="5">
        <v>0.49759999999999999</v>
      </c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>
        <v>0.60519999999999996</v>
      </c>
      <c r="IY66" s="4">
        <v>0.63859999999999995</v>
      </c>
      <c r="IZ66" s="4">
        <v>0.1401</v>
      </c>
      <c r="JA66" s="4">
        <v>9.4299999999999995E-2</v>
      </c>
      <c r="JB66" s="4">
        <v>0.81120000000000003</v>
      </c>
      <c r="JC66" s="4">
        <v>0.1002</v>
      </c>
      <c r="JD66" s="4">
        <v>0.88449999999999995</v>
      </c>
      <c r="JE66" s="4">
        <v>0.43269999999999997</v>
      </c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0.60188148148148157</v>
      </c>
      <c r="JO66" s="4">
        <f t="shared" si="9"/>
        <v>0.63366666666666671</v>
      </c>
      <c r="JP66" s="4">
        <f t="shared" si="10"/>
        <v>0.14754814814814812</v>
      </c>
      <c r="JQ66" s="4">
        <f t="shared" si="11"/>
        <v>8.0344444444444454E-2</v>
      </c>
      <c r="JR66" s="4">
        <f t="shared" si="12"/>
        <v>0.83088148148148155</v>
      </c>
      <c r="JS66" s="4">
        <f t="shared" si="13"/>
        <v>0.12045555555555559</v>
      </c>
      <c r="JT66" s="4">
        <f t="shared" si="14"/>
        <v>0.89923703703703695</v>
      </c>
      <c r="JU66" s="4">
        <f t="shared" si="15"/>
        <v>1.157688888888889</v>
      </c>
      <c r="JV66" s="1" t="e" cm="1">
        <f t="array" aca="1" ref="JV66" ca="1">CONCATENATE(INDIRECT(ADDRESS(1,MATCH(_xlfn.MINIFS(B66:JM66,metrics.rec,"MAE"),B66:JM66,0)+1)), ", ", INDIRECT(ADDRESS(2,MATCH(_xlfn.MINIFS(B66:JM66,metrics.rec,"MAE"),B66:JM66,0)+1)))</f>
        <v>#NAME?</v>
      </c>
      <c r="JW66" s="1" t="e" cm="1">
        <f t="array" aca="1" ref="JW66" ca="1">CONCATENATE(INDIRECT(ADDRESS(1,MATCH(_xlfn.MINIFS(B66:JM66,metrics.rec,"MSE"),B66:JM66,0)+1)), ", ", INDIRECT(ADDRESS(2,MATCH(_xlfn.MINIFS(B66:JM66,metrics.rec,"MSE"),B66:JM66,0)+1)))</f>
        <v>#NAME?</v>
      </c>
      <c r="JX66" s="1" t="e" cm="1">
        <f t="array" aca="1" ref="JX66" ca="1">CONCATENATE(INDIRECT(ADDRESS(1,MATCH(_xlfn.MAXIFS(B66:JM66,metrics.rec,"R"),B66:JM66,0)+1)), ", ", INDIRECT(ADDRESS(2,MATCH(_xlfn.MAXIFS(B66:JM66,metrics.rec,"R"),B66:JM66,0)+1)))</f>
        <v>#NAME?</v>
      </c>
      <c r="JY66" s="1" t="e" cm="1">
        <f t="array" aca="1" ref="JY66" ca="1">CONCATENATE(INDIRECT(ADDRESS(1,MATCH(_xlfn.MAXIFS(B66:JM66,metrics.rec,"Precision"),B66:JM66,0)+1)), ", ", INDIRECT(ADDRESS(2,MATCH(_xlfn.MAXIFS(B66:JM66,metrics.rec,"Precision"),B66:JM66,0)+1)))</f>
        <v>#NAME?</v>
      </c>
      <c r="JZ66" s="1" t="e" cm="1">
        <f t="array" aca="1" ref="JZ66" ca="1">CONCATENATE(INDIRECT(ADDRESS(1,MATCH(_xlfn.MAXIFS(B66:JM66,metrics.rec,"Recall"),B66:JM66,0)+1)), ", ", INDIRECT(ADDRESS(2,MATCH(_xlfn.MAXIFS(B66:JM66,metrics.rec,"Recall"),B66:JM66,0)+1)))</f>
        <v>#NAME?</v>
      </c>
      <c r="KA66" s="1" t="e" cm="1">
        <f t="array" aca="1" ref="KA66" ca="1">CONCATENATE(INDIRECT(ADDRESS(1,MATCH(_xlfn.MAXIFS(B66:JM66,metrics.rec,"Coverage"),B66:JM66,0)+1)), ", ", INDIRECT(ADDRESS(2,MATCH(_xlfn.MAXIFS(B66:JM66,metrics.rec,"Coverage"),B66:JM66,0)+1)))</f>
        <v>#NAME?</v>
      </c>
      <c r="KB66" s="1" t="e" cm="1">
        <f t="array" aca="1" ref="KB66" ca="1">CONCATENATE(INDIRECT(ADDRESS(1,MATCH(_xlfn.MAXIFS(B66:JM66,metrics.rec,"Recatio"),B66:JM66,0)+1)), ", ", INDIRECT(ADDRESS(2,MATCH(_xlfn.MAXIFS(B66:JM66,metrics.rec,"Recatio"),B66:JM66,0)+1)))</f>
        <v>#NAME?</v>
      </c>
      <c r="KC66" s="1" t="e" cm="1">
        <f t="array" aca="1" ref="KC66" ca="1">CONCATENATE(INDIRECT(ADDRESS(1,MATCH(_xlfn.MINIFS(B66:JM66,metrics.rec,"Time"),B66:JM66,0)+1)), ", ", INDIRECT(ADDRESS(2,MATCH(_xlfn.MINIFS(B66:JM66,metrics.rec,"Time"),B66:JM66,0)+1)))</f>
        <v>#NAME?</v>
      </c>
    </row>
    <row r="67" spans="1:289" x14ac:dyDescent="0.3">
      <c r="A67" s="1" t="s">
        <v>62</v>
      </c>
      <c r="B67" s="4">
        <v>0.58009999999999995</v>
      </c>
      <c r="C67" s="4">
        <v>0.58440000000000003</v>
      </c>
      <c r="D67" s="4">
        <v>0.20780000000000001</v>
      </c>
      <c r="E67" s="4">
        <v>1.6999999999999999E-3</v>
      </c>
      <c r="F67" s="4">
        <v>0.92769999999999997</v>
      </c>
      <c r="G67" s="4">
        <v>0.78439999999999999</v>
      </c>
      <c r="H67" s="4">
        <v>0.99160000000000004</v>
      </c>
      <c r="I67" s="4">
        <v>0.43580000000000002</v>
      </c>
      <c r="J67" s="5">
        <v>0.58520000000000005</v>
      </c>
      <c r="K67" s="5">
        <v>0.59730000000000005</v>
      </c>
      <c r="L67" s="5">
        <v>0.22059999999999999</v>
      </c>
      <c r="M67" s="5">
        <v>3.0000000000000001E-3</v>
      </c>
      <c r="N67" s="5">
        <v>0.92379999999999995</v>
      </c>
      <c r="O67" s="5">
        <v>0.76970000000000005</v>
      </c>
      <c r="P67" s="5">
        <v>0.98070000000000002</v>
      </c>
      <c r="Q67" s="5">
        <v>0.35460000000000003</v>
      </c>
      <c r="R67" s="4">
        <v>0.58819999999999995</v>
      </c>
      <c r="S67" s="4">
        <v>0.60589999999999999</v>
      </c>
      <c r="T67" s="4">
        <v>0.21909999999999999</v>
      </c>
      <c r="U67" s="4">
        <v>4.4000000000000003E-3</v>
      </c>
      <c r="V67" s="4">
        <v>0.91469999999999996</v>
      </c>
      <c r="W67" s="4">
        <v>0.75629999999999997</v>
      </c>
      <c r="X67" s="4">
        <v>0.97109999999999996</v>
      </c>
      <c r="Y67" s="4">
        <v>0.32829999999999998</v>
      </c>
      <c r="Z67" s="5">
        <v>0.59230000000000005</v>
      </c>
      <c r="AA67" s="5">
        <v>0.61799999999999999</v>
      </c>
      <c r="AB67" s="5">
        <v>0.2155</v>
      </c>
      <c r="AC67" s="5">
        <v>6.1000000000000004E-3</v>
      </c>
      <c r="AD67" s="5">
        <v>0.90700000000000003</v>
      </c>
      <c r="AE67" s="5">
        <v>0.74199999999999999</v>
      </c>
      <c r="AF67" s="5">
        <v>0.95720000000000005</v>
      </c>
      <c r="AG67" s="5">
        <v>0.27350000000000002</v>
      </c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>
        <v>0.5968</v>
      </c>
      <c r="AQ67" s="5">
        <v>0.627</v>
      </c>
      <c r="AR67" s="5">
        <v>0.21440000000000001</v>
      </c>
      <c r="AS67" s="5">
        <v>1.0699999999999999E-2</v>
      </c>
      <c r="AT67" s="5">
        <v>0.88580000000000003</v>
      </c>
      <c r="AU67" s="5">
        <v>0.71220000000000006</v>
      </c>
      <c r="AV67" s="5">
        <v>0.92559999999999998</v>
      </c>
      <c r="AW67" s="5">
        <v>0.15709999999999999</v>
      </c>
      <c r="AX67" s="4">
        <v>0.60040000000000004</v>
      </c>
      <c r="AY67" s="4">
        <v>0.63770000000000004</v>
      </c>
      <c r="AZ67" s="4">
        <v>0.20369999999999999</v>
      </c>
      <c r="BA67" s="4">
        <v>1.49E-2</v>
      </c>
      <c r="BB67" s="4">
        <v>0.87090000000000001</v>
      </c>
      <c r="BC67" s="4">
        <v>0.6794</v>
      </c>
      <c r="BD67" s="4">
        <v>0.89070000000000005</v>
      </c>
      <c r="BE67" s="4">
        <v>0.11020000000000001</v>
      </c>
      <c r="BF67" s="5">
        <v>0.6109</v>
      </c>
      <c r="BG67" s="5">
        <v>0.6593</v>
      </c>
      <c r="BH67" s="5">
        <v>0.19439999999999999</v>
      </c>
      <c r="BI67" s="5">
        <v>2.1899999999999999E-2</v>
      </c>
      <c r="BJ67" s="5">
        <v>0.84460000000000002</v>
      </c>
      <c r="BK67" s="5">
        <v>0.64749999999999996</v>
      </c>
      <c r="BL67" s="5">
        <v>0.83589999999999998</v>
      </c>
      <c r="BM67" s="5">
        <v>6.2100000000000002E-2</v>
      </c>
      <c r="BN67" s="4">
        <v>0.63219999999999998</v>
      </c>
      <c r="BO67" s="4">
        <v>0.71789999999999998</v>
      </c>
      <c r="BP67" s="4">
        <v>0.1585</v>
      </c>
      <c r="BQ67" s="4">
        <v>3.9600000000000003E-2</v>
      </c>
      <c r="BR67" s="4">
        <v>0.80210000000000004</v>
      </c>
      <c r="BS67" s="4">
        <v>0.56499999999999995</v>
      </c>
      <c r="BT67" s="4">
        <v>0.71220000000000006</v>
      </c>
      <c r="BU67" s="4">
        <v>2.0400000000000001E-2</v>
      </c>
      <c r="BV67" s="5">
        <v>0.57340000000000002</v>
      </c>
      <c r="BW67" s="5">
        <v>0.57520000000000004</v>
      </c>
      <c r="BX67" s="5">
        <v>0.19869999999999999</v>
      </c>
      <c r="BY67" s="5">
        <v>1.6999999999999999E-3</v>
      </c>
      <c r="BZ67" s="5">
        <v>0.92689999999999995</v>
      </c>
      <c r="CA67" s="5">
        <v>0.77890000000000004</v>
      </c>
      <c r="CB67" s="5">
        <v>0.99039999999999995</v>
      </c>
      <c r="CC67" s="5">
        <v>0.33119999999999999</v>
      </c>
      <c r="CD67" s="4">
        <v>0.5867</v>
      </c>
      <c r="CE67" s="4">
        <v>0.60309999999999997</v>
      </c>
      <c r="CF67" s="4">
        <v>0.2132</v>
      </c>
      <c r="CG67" s="4">
        <v>4.4000000000000003E-3</v>
      </c>
      <c r="CH67" s="4">
        <v>0.91639999999999999</v>
      </c>
      <c r="CI67" s="4">
        <v>0.75829999999999997</v>
      </c>
      <c r="CJ67" s="4">
        <v>0.97299999999999998</v>
      </c>
      <c r="CK67" s="4">
        <v>0.24790000000000001</v>
      </c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>
        <v>0.60270000000000001</v>
      </c>
      <c r="CU67" s="4">
        <v>0.64200000000000002</v>
      </c>
      <c r="CV67" s="4">
        <v>0.2001</v>
      </c>
      <c r="CW67" s="4">
        <v>1.4800000000000001E-2</v>
      </c>
      <c r="CX67" s="4">
        <v>0.86829999999999996</v>
      </c>
      <c r="CY67" s="4">
        <v>0.6865</v>
      </c>
      <c r="CZ67" s="4">
        <v>0.89319999999999999</v>
      </c>
      <c r="DA67" s="4">
        <v>7.4800000000000005E-2</v>
      </c>
      <c r="DB67" s="5">
        <v>0.63339999999999996</v>
      </c>
      <c r="DC67" s="5">
        <v>0.71889999999999998</v>
      </c>
      <c r="DD67" s="5">
        <v>0.1603</v>
      </c>
      <c r="DE67" s="5">
        <v>4.0300000000000002E-2</v>
      </c>
      <c r="DF67" s="5">
        <v>0.79979999999999996</v>
      </c>
      <c r="DG67" s="5">
        <v>0.56200000000000006</v>
      </c>
      <c r="DH67" s="5">
        <v>0.71009999999999995</v>
      </c>
      <c r="DI67" s="5">
        <v>1.8200000000000001E-2</v>
      </c>
      <c r="DJ67" s="4">
        <v>0.57079999999999997</v>
      </c>
      <c r="DK67" s="4">
        <v>0.56910000000000005</v>
      </c>
      <c r="DL67" s="4">
        <v>0.19600000000000001</v>
      </c>
      <c r="DM67" s="4">
        <v>1.6999999999999999E-3</v>
      </c>
      <c r="DN67" s="4">
        <v>0.92589999999999995</v>
      </c>
      <c r="DO67" s="4">
        <v>0.78</v>
      </c>
      <c r="DP67" s="4">
        <v>0.99180000000000001</v>
      </c>
      <c r="DQ67" s="4">
        <v>0.30430000000000001</v>
      </c>
      <c r="DR67" s="5">
        <v>0.58740000000000003</v>
      </c>
      <c r="DS67" s="5">
        <v>0.60729999999999995</v>
      </c>
      <c r="DT67" s="5">
        <v>0.21929999999999999</v>
      </c>
      <c r="DU67" s="5">
        <v>4.4000000000000003E-3</v>
      </c>
      <c r="DV67" s="5">
        <v>0.91500000000000004</v>
      </c>
      <c r="DW67" s="5">
        <v>0.75590000000000002</v>
      </c>
      <c r="DX67" s="5">
        <v>0.97240000000000004</v>
      </c>
      <c r="DY67" s="5">
        <v>0.29959999999999998</v>
      </c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>
        <v>0.6018</v>
      </c>
      <c r="EI67" s="5">
        <v>0.64100000000000001</v>
      </c>
      <c r="EJ67" s="5">
        <v>0.2059</v>
      </c>
      <c r="EK67" s="5">
        <v>1.4800000000000001E-2</v>
      </c>
      <c r="EL67" s="5">
        <v>0.87029999999999996</v>
      </c>
      <c r="EM67" s="5">
        <v>0.89159999999999995</v>
      </c>
      <c r="EN67" s="5">
        <v>0.68730000000000002</v>
      </c>
      <c r="EO67" s="5">
        <v>0.1135</v>
      </c>
      <c r="EP67" s="4">
        <v>0.6341</v>
      </c>
      <c r="EQ67" s="4">
        <v>0.71599999999999997</v>
      </c>
      <c r="ER67" s="4">
        <v>0.15679999999999999</v>
      </c>
      <c r="ES67" s="4">
        <v>3.9899999999999998E-2</v>
      </c>
      <c r="ET67" s="4">
        <v>0.79920000000000002</v>
      </c>
      <c r="EU67" s="4">
        <v>0.56010000000000004</v>
      </c>
      <c r="EV67" s="4">
        <v>0.71030000000000004</v>
      </c>
      <c r="EW67" s="4">
        <v>1.9300000000000001E-2</v>
      </c>
      <c r="EX67" s="5">
        <v>0.57420000000000004</v>
      </c>
      <c r="EY67" s="5">
        <v>0.57120000000000004</v>
      </c>
      <c r="EZ67" s="5">
        <v>0.16300000000000001</v>
      </c>
      <c r="FA67" s="5">
        <v>3.3000000000000002E-2</v>
      </c>
      <c r="FB67" s="5">
        <v>0.8538</v>
      </c>
      <c r="FC67" s="5">
        <v>3.6700000000000003E-2</v>
      </c>
      <c r="FD67" s="5">
        <v>0.98960000000000004</v>
      </c>
      <c r="FE67" s="5">
        <v>1.8727</v>
      </c>
      <c r="FF67" s="4">
        <v>0.5897</v>
      </c>
      <c r="FG67" s="4">
        <v>0.60929999999999995</v>
      </c>
      <c r="FH67" s="4">
        <v>0.21260000000000001</v>
      </c>
      <c r="FI67" s="4">
        <v>4.3E-3</v>
      </c>
      <c r="FJ67" s="4">
        <v>0.91369999999999996</v>
      </c>
      <c r="FK67" s="4">
        <v>0.75580000000000003</v>
      </c>
      <c r="FL67" s="4">
        <v>0.97160000000000002</v>
      </c>
      <c r="FM67" s="4">
        <v>0.27789999999999998</v>
      </c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>
        <v>0.6018</v>
      </c>
      <c r="FW67" s="4">
        <v>0.64129999999999998</v>
      </c>
      <c r="FX67" s="4">
        <v>0.20499999999999999</v>
      </c>
      <c r="FY67" s="4">
        <v>1.47E-2</v>
      </c>
      <c r="FZ67" s="4">
        <v>0.87160000000000004</v>
      </c>
      <c r="GA67" s="4">
        <v>0.68879999999999997</v>
      </c>
      <c r="GB67" s="4">
        <v>0.89090000000000003</v>
      </c>
      <c r="GC67" s="4">
        <v>0.1158</v>
      </c>
      <c r="GD67" s="5">
        <v>0.63129999999999997</v>
      </c>
      <c r="GE67" s="5">
        <v>0.71099999999999997</v>
      </c>
      <c r="GF67" s="5">
        <v>0.15809999999999999</v>
      </c>
      <c r="GG67" s="5">
        <v>4.0300000000000002E-2</v>
      </c>
      <c r="GH67" s="5">
        <v>0.79700000000000004</v>
      </c>
      <c r="GI67" s="5">
        <v>0.55920000000000003</v>
      </c>
      <c r="GJ67" s="5">
        <v>0.71279999999999999</v>
      </c>
      <c r="GK67" s="5">
        <v>2.29E-2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>
        <v>0.60299999999999998</v>
      </c>
      <c r="HK67" s="5">
        <v>0.64300000000000002</v>
      </c>
      <c r="HL67" s="5">
        <v>0.2031</v>
      </c>
      <c r="HM67" s="5">
        <v>1.4800000000000001E-2</v>
      </c>
      <c r="HN67" s="5">
        <v>0.87090000000000001</v>
      </c>
      <c r="HO67" s="5">
        <v>0.68720000000000003</v>
      </c>
      <c r="HP67" s="5">
        <v>0.8911</v>
      </c>
      <c r="HQ67" s="5">
        <v>0.18240000000000001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>
        <v>0.60219999999999996</v>
      </c>
      <c r="IY67" s="4">
        <v>0.64119999999999999</v>
      </c>
      <c r="IZ67" s="4">
        <v>0.2016</v>
      </c>
      <c r="JA67" s="4">
        <v>1.4800000000000001E-2</v>
      </c>
      <c r="JB67" s="4">
        <v>0.87060000000000004</v>
      </c>
      <c r="JC67" s="4">
        <v>0.68669999999999998</v>
      </c>
      <c r="JD67" s="4">
        <v>0.89200000000000002</v>
      </c>
      <c r="JE67" s="4">
        <v>8.1100000000000005E-2</v>
      </c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0.59771071428571443</v>
      </c>
      <c r="JO67" s="4">
        <f t="shared" si="9"/>
        <v>0.63019999999999998</v>
      </c>
      <c r="JP67" s="4">
        <f t="shared" si="10"/>
        <v>0.20103928571428573</v>
      </c>
      <c r="JQ67" s="4">
        <f t="shared" si="11"/>
        <v>1.4096428571428569E-2</v>
      </c>
      <c r="JR67" s="4">
        <f t="shared" si="12"/>
        <v>0.88101428571428564</v>
      </c>
      <c r="JS67" s="4">
        <f t="shared" si="13"/>
        <v>0.68666071428571451</v>
      </c>
      <c r="JT67" s="4">
        <f t="shared" si="14"/>
        <v>0.90057142857142858</v>
      </c>
      <c r="JU67" s="4">
        <f t="shared" si="15"/>
        <v>0.23318571428571433</v>
      </c>
      <c r="JV67" s="1" t="e" cm="1">
        <f t="array" aca="1" ref="JV67" ca="1">CONCATENATE(INDIRECT(ADDRESS(1,MATCH(_xlfn.MINIFS(B67:JM67,metrics.rec,"MAE"),B67:JM67,0)+1)), ", ", INDIRECT(ADDRESS(2,MATCH(_xlfn.MINIFS(B67:JM67,metrics.rec,"MAE"),B67:JM67,0)+1)))</f>
        <v>#NAME?</v>
      </c>
      <c r="JW67" s="1" t="e" cm="1">
        <f t="array" aca="1" ref="JW67" ca="1">CONCATENATE(INDIRECT(ADDRESS(1,MATCH(_xlfn.MINIFS(B67:JM67,metrics.rec,"MSE"),B67:JM67,0)+1)), ", ", INDIRECT(ADDRESS(2,MATCH(_xlfn.MINIFS(B67:JM67,metrics.rec,"MSE"),B67:JM67,0)+1)))</f>
        <v>#NAME?</v>
      </c>
      <c r="JX67" s="1" t="e" cm="1">
        <f t="array" aca="1" ref="JX67" ca="1">CONCATENATE(INDIRECT(ADDRESS(1,MATCH(_xlfn.MAXIFS(B67:JM67,metrics.rec,"R"),B67:JM67,0)+1)), ", ", INDIRECT(ADDRESS(2,MATCH(_xlfn.MAXIFS(B67:JM67,metrics.rec,"R"),B67:JM67,0)+1)))</f>
        <v>#NAME?</v>
      </c>
      <c r="JY67" s="1" t="e" cm="1">
        <f t="array" aca="1" ref="JY67" ca="1">CONCATENATE(INDIRECT(ADDRESS(1,MATCH(_xlfn.MAXIFS(B67:JM67,metrics.rec,"Precision"),B67:JM67,0)+1)), ", ", INDIRECT(ADDRESS(2,MATCH(_xlfn.MAXIFS(B67:JM67,metrics.rec,"Precision"),B67:JM67,0)+1)))</f>
        <v>#NAME?</v>
      </c>
      <c r="JZ67" s="1" t="e" cm="1">
        <f t="array" aca="1" ref="JZ67" ca="1">CONCATENATE(INDIRECT(ADDRESS(1,MATCH(_xlfn.MAXIFS(B67:JM67,metrics.rec,"Recall"),B67:JM67,0)+1)), ", ", INDIRECT(ADDRESS(2,MATCH(_xlfn.MAXIFS(B67:JM67,metrics.rec,"Recall"),B67:JM67,0)+1)))</f>
        <v>#NAME?</v>
      </c>
      <c r="KA67" s="1" t="e" cm="1">
        <f t="array" aca="1" ref="KA67" ca="1">CONCATENATE(INDIRECT(ADDRESS(1,MATCH(_xlfn.MAXIFS(B67:JM67,metrics.rec,"Coverage"),B67:JM67,0)+1)), ", ", INDIRECT(ADDRESS(2,MATCH(_xlfn.MAXIFS(B67:JM67,metrics.rec,"Coverage"),B67:JM67,0)+1)))</f>
        <v>#NAME?</v>
      </c>
      <c r="KB67" s="1" t="e" cm="1">
        <f t="array" aca="1" ref="KB67" ca="1">CONCATENATE(INDIRECT(ADDRESS(1,MATCH(_xlfn.MAXIFS(B67:JM67,metrics.rec,"Recatio"),B67:JM67,0)+1)), ", ", INDIRECT(ADDRESS(2,MATCH(_xlfn.MAXIFS(B67:JM67,metrics.rec,"Recatio"),B67:JM67,0)+1)))</f>
        <v>#NAME?</v>
      </c>
      <c r="KC67" s="1" t="e" cm="1">
        <f t="array" aca="1" ref="KC67" ca="1">CONCATENATE(INDIRECT(ADDRESS(1,MATCH(_xlfn.MINIFS(B67:JM67,metrics.rec,"Time"),B67:JM67,0)+1)), ", ", INDIRECT(ADDRESS(2,MATCH(_xlfn.MINIFS(B67:JM67,metrics.rec,"Time"),B67:JM67,0)+1)))</f>
        <v>#NAME?</v>
      </c>
    </row>
    <row r="68" spans="1:289" x14ac:dyDescent="0.3">
      <c r="A68" s="1" t="s">
        <v>63</v>
      </c>
      <c r="B68" s="4">
        <v>0.58220000000000005</v>
      </c>
      <c r="C68" s="4">
        <v>0.5877</v>
      </c>
      <c r="D68" s="4">
        <v>0.2034</v>
      </c>
      <c r="E68" s="4">
        <v>1.6999999999999999E-3</v>
      </c>
      <c r="F68" s="4">
        <v>0.92830000000000001</v>
      </c>
      <c r="G68" s="4">
        <v>0.7843</v>
      </c>
      <c r="H68" s="4">
        <v>0.99160000000000004</v>
      </c>
      <c r="I68" s="4">
        <v>0.47360000000000002</v>
      </c>
      <c r="J68" s="5">
        <v>0.58660000000000001</v>
      </c>
      <c r="K68" s="5">
        <v>0.5988</v>
      </c>
      <c r="L68" s="5">
        <v>0.21590000000000001</v>
      </c>
      <c r="M68" s="5">
        <v>3.0000000000000001E-3</v>
      </c>
      <c r="N68" s="5">
        <v>0.92430000000000001</v>
      </c>
      <c r="O68" s="5">
        <v>0.76970000000000005</v>
      </c>
      <c r="P68" s="5">
        <v>0.98070000000000002</v>
      </c>
      <c r="Q68" s="5">
        <v>0.37819999999999998</v>
      </c>
      <c r="R68" s="4">
        <v>0.58950000000000002</v>
      </c>
      <c r="S68" s="4">
        <v>0.60750000000000004</v>
      </c>
      <c r="T68" s="4">
        <v>0.21729999999999999</v>
      </c>
      <c r="U68" s="4">
        <v>4.4000000000000003E-3</v>
      </c>
      <c r="V68" s="4">
        <v>0.9153</v>
      </c>
      <c r="W68" s="4">
        <v>0.75639999999999996</v>
      </c>
      <c r="X68" s="4">
        <v>0.97109999999999996</v>
      </c>
      <c r="Y68" s="4">
        <v>0.33489999999999998</v>
      </c>
      <c r="Z68" s="5">
        <v>0.59350000000000003</v>
      </c>
      <c r="AA68" s="5">
        <v>0.61950000000000005</v>
      </c>
      <c r="AB68" s="5">
        <v>0.21229999999999999</v>
      </c>
      <c r="AC68" s="5">
        <v>6.1000000000000004E-3</v>
      </c>
      <c r="AD68" s="5">
        <v>0.90720000000000001</v>
      </c>
      <c r="AE68" s="5">
        <v>0.74209999999999998</v>
      </c>
      <c r="AF68" s="5">
        <v>0.95720000000000005</v>
      </c>
      <c r="AG68" s="5">
        <v>0.28910000000000002</v>
      </c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>
        <v>0.5978</v>
      </c>
      <c r="AQ68" s="5">
        <v>0.628</v>
      </c>
      <c r="AR68" s="5">
        <v>0.21099999999999999</v>
      </c>
      <c r="AS68" s="5">
        <v>1.0800000000000001E-2</v>
      </c>
      <c r="AT68" s="5">
        <v>0.88639999999999997</v>
      </c>
      <c r="AU68" s="5">
        <v>0.71220000000000006</v>
      </c>
      <c r="AV68" s="5">
        <v>0.92559999999999998</v>
      </c>
      <c r="AW68" s="5">
        <v>0.16300000000000001</v>
      </c>
      <c r="AX68" s="4">
        <v>0.60099999999999998</v>
      </c>
      <c r="AY68" s="4">
        <v>0.63759999999999994</v>
      </c>
      <c r="AZ68" s="4">
        <v>0.20380000000000001</v>
      </c>
      <c r="BA68" s="4">
        <v>1.49E-2</v>
      </c>
      <c r="BB68" s="4">
        <v>0.87129999999999996</v>
      </c>
      <c r="BC68" s="4">
        <v>0.67949999999999999</v>
      </c>
      <c r="BD68" s="4">
        <v>0.89070000000000005</v>
      </c>
      <c r="BE68" s="4">
        <v>0.1125</v>
      </c>
      <c r="BF68" s="5">
        <v>0.61119999999999997</v>
      </c>
      <c r="BG68" s="5">
        <v>0.65910000000000002</v>
      </c>
      <c r="BH68" s="5">
        <v>0.193</v>
      </c>
      <c r="BI68" s="5">
        <v>2.1999999999999999E-2</v>
      </c>
      <c r="BJ68" s="5">
        <v>0.84560000000000002</v>
      </c>
      <c r="BK68" s="5">
        <v>0.64759999999999995</v>
      </c>
      <c r="BL68" s="5">
        <v>0.83589999999999998</v>
      </c>
      <c r="BM68" s="5">
        <v>5.4600000000000003E-2</v>
      </c>
      <c r="BN68" s="4">
        <v>0.63149999999999995</v>
      </c>
      <c r="BO68" s="4">
        <v>0.71460000000000001</v>
      </c>
      <c r="BP68" s="4">
        <v>0.16170000000000001</v>
      </c>
      <c r="BQ68" s="4">
        <v>3.9699999999999999E-2</v>
      </c>
      <c r="BR68" s="4">
        <v>0.80420000000000003</v>
      </c>
      <c r="BS68" s="4">
        <v>0.56489999999999996</v>
      </c>
      <c r="BT68" s="4">
        <v>0.71220000000000006</v>
      </c>
      <c r="BU68" s="4">
        <v>2.1000000000000001E-2</v>
      </c>
      <c r="BV68" s="5">
        <v>0.5746</v>
      </c>
      <c r="BW68" s="5">
        <v>0.57630000000000003</v>
      </c>
      <c r="BX68" s="5">
        <v>0.19520000000000001</v>
      </c>
      <c r="BY68" s="5">
        <v>1.6999999999999999E-3</v>
      </c>
      <c r="BZ68" s="5">
        <v>0.92679999999999996</v>
      </c>
      <c r="CA68" s="5">
        <v>0.77880000000000005</v>
      </c>
      <c r="CB68" s="5">
        <v>0.99039999999999995</v>
      </c>
      <c r="CC68" s="5">
        <v>0.31380000000000002</v>
      </c>
      <c r="CD68" s="4">
        <v>0.58789999999999998</v>
      </c>
      <c r="CE68" s="4">
        <v>0.60409999999999997</v>
      </c>
      <c r="CF68" s="4">
        <v>0.20799999999999999</v>
      </c>
      <c r="CG68" s="4">
        <v>4.4000000000000003E-3</v>
      </c>
      <c r="CH68" s="4">
        <v>0.91639999999999999</v>
      </c>
      <c r="CI68" s="4">
        <v>0.75829999999999997</v>
      </c>
      <c r="CJ68" s="4">
        <v>0.97299999999999998</v>
      </c>
      <c r="CK68" s="4">
        <v>0.2969</v>
      </c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>
        <v>0.60340000000000005</v>
      </c>
      <c r="CU68" s="4">
        <v>0.64239999999999997</v>
      </c>
      <c r="CV68" s="4">
        <v>0.19939999999999999</v>
      </c>
      <c r="CW68" s="4">
        <v>1.4800000000000001E-2</v>
      </c>
      <c r="CX68" s="4">
        <v>0.86860000000000004</v>
      </c>
      <c r="CY68" s="4">
        <v>0.68659999999999999</v>
      </c>
      <c r="CZ68" s="4">
        <v>0.89319999999999999</v>
      </c>
      <c r="DA68" s="4">
        <v>7.9100000000000004E-2</v>
      </c>
      <c r="DB68" s="5">
        <v>0.63219999999999998</v>
      </c>
      <c r="DC68" s="5">
        <v>0.71479999999999999</v>
      </c>
      <c r="DD68" s="5">
        <v>0.16370000000000001</v>
      </c>
      <c r="DE68" s="5">
        <v>4.0399999999999998E-2</v>
      </c>
      <c r="DF68" s="5">
        <v>0.80130000000000001</v>
      </c>
      <c r="DG68" s="5">
        <v>0.56179999999999997</v>
      </c>
      <c r="DH68" s="5">
        <v>0.71009999999999995</v>
      </c>
      <c r="DI68" s="5">
        <v>1.8800000000000001E-2</v>
      </c>
      <c r="DJ68" s="4">
        <v>0.57250000000000001</v>
      </c>
      <c r="DK68" s="4">
        <v>0.57110000000000005</v>
      </c>
      <c r="DL68" s="4">
        <v>0.1888</v>
      </c>
      <c r="DM68" s="4">
        <v>1.6999999999999999E-3</v>
      </c>
      <c r="DN68" s="4">
        <v>0.92630000000000001</v>
      </c>
      <c r="DO68" s="4">
        <v>0.77990000000000004</v>
      </c>
      <c r="DP68" s="4">
        <v>0.99180000000000001</v>
      </c>
      <c r="DQ68" s="4">
        <v>0.3271</v>
      </c>
      <c r="DR68" s="5">
        <v>0.58879999999999999</v>
      </c>
      <c r="DS68" s="5">
        <v>0.6089</v>
      </c>
      <c r="DT68" s="5">
        <v>0.21490000000000001</v>
      </c>
      <c r="DU68" s="5">
        <v>4.4000000000000003E-3</v>
      </c>
      <c r="DV68" s="5">
        <v>0.91500000000000004</v>
      </c>
      <c r="DW68" s="5">
        <v>0.75590000000000002</v>
      </c>
      <c r="DX68" s="5">
        <v>0.97240000000000004</v>
      </c>
      <c r="DY68" s="5">
        <v>0.25380000000000003</v>
      </c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>
        <v>0.60260000000000002</v>
      </c>
      <c r="EI68" s="5">
        <v>0.64149999999999996</v>
      </c>
      <c r="EJ68" s="5">
        <v>0.20499999999999999</v>
      </c>
      <c r="EK68" s="5">
        <v>1.4800000000000001E-2</v>
      </c>
      <c r="EL68" s="5">
        <v>0.87090000000000001</v>
      </c>
      <c r="EM68" s="5">
        <v>0.89159999999999995</v>
      </c>
      <c r="EN68" s="5">
        <v>0.68740000000000001</v>
      </c>
      <c r="EO68" s="5">
        <v>9.3299999999999994E-2</v>
      </c>
      <c r="EP68" s="4">
        <v>0.6331</v>
      </c>
      <c r="EQ68" s="4">
        <v>0.71179999999999999</v>
      </c>
      <c r="ER68" s="4">
        <v>0.1603</v>
      </c>
      <c r="ES68" s="4">
        <v>0.04</v>
      </c>
      <c r="ET68" s="4">
        <v>0.80120000000000002</v>
      </c>
      <c r="EU68" s="4">
        <v>0.56000000000000005</v>
      </c>
      <c r="EV68" s="4">
        <v>0.71030000000000004</v>
      </c>
      <c r="EW68" s="4">
        <v>1.9599999999999999E-2</v>
      </c>
      <c r="EX68" s="5">
        <v>0.57599999999999996</v>
      </c>
      <c r="EY68" s="5">
        <v>0.57630000000000003</v>
      </c>
      <c r="EZ68" s="5">
        <v>0.1668</v>
      </c>
      <c r="FA68" s="5">
        <v>1.6E-2</v>
      </c>
      <c r="FB68" s="5">
        <v>0.87560000000000004</v>
      </c>
      <c r="FC68" s="5">
        <v>7.7600000000000002E-2</v>
      </c>
      <c r="FD68" s="5">
        <v>0.98980000000000001</v>
      </c>
      <c r="FE68" s="5">
        <v>1.9597</v>
      </c>
      <c r="FF68" s="4">
        <v>0.59099999999999997</v>
      </c>
      <c r="FG68" s="4">
        <v>0.61050000000000004</v>
      </c>
      <c r="FH68" s="4">
        <v>0.20810000000000001</v>
      </c>
      <c r="FI68" s="4">
        <v>4.3E-3</v>
      </c>
      <c r="FJ68" s="4">
        <v>0.91369999999999996</v>
      </c>
      <c r="FK68" s="4">
        <v>0.75580000000000003</v>
      </c>
      <c r="FL68" s="4">
        <v>0.97160000000000002</v>
      </c>
      <c r="FM68" s="4">
        <v>0.3478</v>
      </c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>
        <v>0.60250000000000004</v>
      </c>
      <c r="FW68" s="4">
        <v>0.64180000000000004</v>
      </c>
      <c r="FX68" s="4">
        <v>0.20300000000000001</v>
      </c>
      <c r="FY68" s="4">
        <v>1.47E-2</v>
      </c>
      <c r="FZ68" s="4">
        <v>0.87190000000000001</v>
      </c>
      <c r="GA68" s="4">
        <v>0.68889999999999996</v>
      </c>
      <c r="GB68" s="4">
        <v>0.89090000000000003</v>
      </c>
      <c r="GC68" s="4">
        <v>0.1152</v>
      </c>
      <c r="GD68" s="5">
        <v>0.63039999999999996</v>
      </c>
      <c r="GE68" s="5">
        <v>0.70750000000000002</v>
      </c>
      <c r="GF68" s="5">
        <v>0.16309999999999999</v>
      </c>
      <c r="GG68" s="5">
        <v>4.0399999999999998E-2</v>
      </c>
      <c r="GH68" s="5">
        <v>0.79879999999999995</v>
      </c>
      <c r="GI68" s="5">
        <v>0.55910000000000004</v>
      </c>
      <c r="GJ68" s="5">
        <v>0.71279999999999999</v>
      </c>
      <c r="GK68" s="5">
        <v>2.3699999999999999E-2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>
        <v>0.60370000000000001</v>
      </c>
      <c r="HK68" s="5">
        <v>0.64349999999999996</v>
      </c>
      <c r="HL68" s="5">
        <v>0.20169999999999999</v>
      </c>
      <c r="HM68" s="5">
        <v>1.4800000000000001E-2</v>
      </c>
      <c r="HN68" s="5">
        <v>0.87139999999999995</v>
      </c>
      <c r="HO68" s="5">
        <v>0.68730000000000002</v>
      </c>
      <c r="HP68" s="5">
        <v>0.8911</v>
      </c>
      <c r="HQ68" s="5">
        <v>0.20039999999999999</v>
      </c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>
        <v>0.60289999999999999</v>
      </c>
      <c r="IY68" s="4">
        <v>0.64159999999999995</v>
      </c>
      <c r="IZ68" s="4">
        <v>0.20019999999999999</v>
      </c>
      <c r="JA68" s="4">
        <v>1.4800000000000001E-2</v>
      </c>
      <c r="JB68" s="4">
        <v>0.87109999999999999</v>
      </c>
      <c r="JC68" s="4">
        <v>0.68679999999999997</v>
      </c>
      <c r="JD68" s="4">
        <v>0.89200000000000002</v>
      </c>
      <c r="JE68" s="4">
        <v>0.11269999999999999</v>
      </c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0.59852142857142865</v>
      </c>
      <c r="JO68" s="4">
        <f t="shared" si="9"/>
        <v>0.63070357142857147</v>
      </c>
      <c r="JP68" s="4">
        <f t="shared" si="10"/>
        <v>0.19918928571428571</v>
      </c>
      <c r="JQ68" s="4">
        <f t="shared" si="11"/>
        <v>1.3510714285714284E-2</v>
      </c>
      <c r="JR68" s="4">
        <f t="shared" si="12"/>
        <v>0.88233214285714279</v>
      </c>
      <c r="JS68" s="4">
        <f t="shared" si="13"/>
        <v>0.6847038461538465</v>
      </c>
      <c r="JT68" s="4">
        <f t="shared" si="14"/>
        <v>0.90058214285714289</v>
      </c>
      <c r="JU68" s="4">
        <f t="shared" si="15"/>
        <v>0.25045357142857144</v>
      </c>
      <c r="JV68" s="1" t="e" cm="1">
        <f t="array" aca="1" ref="JV68" ca="1">CONCATENATE(INDIRECT(ADDRESS(1,MATCH(_xlfn.MINIFS(B68:JM68,metrics.rec,"MAE"),B68:JM68,0)+1)), ", ", INDIRECT(ADDRESS(2,MATCH(_xlfn.MINIFS(B68:JM68,metrics.rec,"MAE"),B68:JM68,0)+1)))</f>
        <v>#NAME?</v>
      </c>
      <c r="JW68" s="1" t="e" cm="1">
        <f t="array" aca="1" ref="JW68" ca="1">CONCATENATE(INDIRECT(ADDRESS(1,MATCH(_xlfn.MINIFS(B68:JM68,metrics.rec,"MSE"),B68:JM68,0)+1)), ", ", INDIRECT(ADDRESS(2,MATCH(_xlfn.MINIFS(B68:JM68,metrics.rec,"MSE"),B68:JM68,0)+1)))</f>
        <v>#NAME?</v>
      </c>
      <c r="JX68" s="1" t="e" cm="1">
        <f t="array" aca="1" ref="JX68" ca="1">CONCATENATE(INDIRECT(ADDRESS(1,MATCH(_xlfn.MAXIFS(B68:JM68,metrics.rec,"R"),B68:JM68,0)+1)), ", ", INDIRECT(ADDRESS(2,MATCH(_xlfn.MAXIFS(B68:JM68,metrics.rec,"R"),B68:JM68,0)+1)))</f>
        <v>#NAME?</v>
      </c>
      <c r="JY68" s="1" t="e" cm="1">
        <f t="array" aca="1" ref="JY68" ca="1">CONCATENATE(INDIRECT(ADDRESS(1,MATCH(_xlfn.MAXIFS(B68:JM68,metrics.rec,"Precision"),B68:JM68,0)+1)), ", ", INDIRECT(ADDRESS(2,MATCH(_xlfn.MAXIFS(B68:JM68,metrics.rec,"Precision"),B68:JM68,0)+1)))</f>
        <v>#NAME?</v>
      </c>
      <c r="JZ68" s="1" t="e" cm="1">
        <f t="array" aca="1" ref="JZ68" ca="1">CONCATENATE(INDIRECT(ADDRESS(1,MATCH(_xlfn.MAXIFS(B68:JM68,metrics.rec,"Recall"),B68:JM68,0)+1)), ", ", INDIRECT(ADDRESS(2,MATCH(_xlfn.MAXIFS(B68:JM68,metrics.rec,"Recall"),B68:JM68,0)+1)))</f>
        <v>#NAME?</v>
      </c>
      <c r="KA68" s="1" t="e" cm="1">
        <f t="array" aca="1" ref="KA68" ca="1">CONCATENATE(INDIRECT(ADDRESS(1,MATCH(_xlfn.MAXIFS(B68:JM68,metrics.rec,"Coverage"),B68:JM68,0)+1)), ", ", INDIRECT(ADDRESS(2,MATCH(_xlfn.MAXIFS(B68:JM68,metrics.rec,"Coverage"),B68:JM68,0)+1)))</f>
        <v>#NAME?</v>
      </c>
      <c r="KB68" s="1" t="e" cm="1">
        <f t="array" aca="1" ref="KB68" ca="1">CONCATENATE(INDIRECT(ADDRESS(1,MATCH(_xlfn.MAXIFS(B68:JM68,metrics.rec,"Recatio"),B68:JM68,0)+1)), ", ", INDIRECT(ADDRESS(2,MATCH(_xlfn.MAXIFS(B68:JM68,metrics.rec,"Recatio"),B68:JM68,0)+1)))</f>
        <v>#NAME?</v>
      </c>
      <c r="KC68" s="1" t="e" cm="1">
        <f t="array" aca="1" ref="KC68" ca="1">CONCATENATE(INDIRECT(ADDRESS(1,MATCH(_xlfn.MINIFS(B68:JM68,metrics.rec,"Time"),B68:JM68,0)+1)), ", ", INDIRECT(ADDRESS(2,MATCH(_xlfn.MINIFS(B68:JM68,metrics.rec,"Time"),B68:JM68,0)+1)))</f>
        <v>#NAME?</v>
      </c>
    </row>
    <row r="69" spans="1:289" x14ac:dyDescent="0.3">
      <c r="A69" s="1" t="s">
        <v>223</v>
      </c>
      <c r="B69" s="4">
        <v>0.57569999999999999</v>
      </c>
      <c r="C69" s="4">
        <v>0.57789999999999997</v>
      </c>
      <c r="D69" s="4">
        <v>0.22059999999999999</v>
      </c>
      <c r="E69" s="4">
        <v>1.6999999999999999E-3</v>
      </c>
      <c r="F69" s="4">
        <v>0.9264</v>
      </c>
      <c r="G69" s="4">
        <v>0.78029999999999999</v>
      </c>
      <c r="H69" s="4">
        <v>0.99160000000000004</v>
      </c>
      <c r="I69" s="4">
        <v>0.44619999999999999</v>
      </c>
      <c r="J69" s="5">
        <v>0.58250000000000002</v>
      </c>
      <c r="K69" s="5">
        <v>0.59460000000000002</v>
      </c>
      <c r="L69" s="5">
        <v>0.22889999999999999</v>
      </c>
      <c r="M69" s="5">
        <v>3.0000000000000001E-3</v>
      </c>
      <c r="N69" s="5">
        <v>0.92310000000000003</v>
      </c>
      <c r="O69" s="5">
        <v>0.76570000000000005</v>
      </c>
      <c r="P69" s="5">
        <v>0.98070000000000002</v>
      </c>
      <c r="Q69" s="5">
        <v>0.37609999999999999</v>
      </c>
      <c r="R69" s="4">
        <v>0.58620000000000005</v>
      </c>
      <c r="S69" s="4">
        <v>0.60399999999999998</v>
      </c>
      <c r="T69" s="4">
        <v>0.22720000000000001</v>
      </c>
      <c r="U69" s="4">
        <v>4.4000000000000003E-3</v>
      </c>
      <c r="V69" s="4">
        <v>0.91359999999999997</v>
      </c>
      <c r="W69" s="4">
        <v>0.75209999999999999</v>
      </c>
      <c r="X69" s="4">
        <v>0.97109999999999996</v>
      </c>
      <c r="Y69" s="4">
        <v>0.32779999999999998</v>
      </c>
      <c r="Z69" s="5">
        <v>0.59030000000000005</v>
      </c>
      <c r="AA69" s="5">
        <v>0.61619999999999997</v>
      </c>
      <c r="AB69" s="5">
        <v>0.21959999999999999</v>
      </c>
      <c r="AC69" s="5">
        <v>6.1000000000000004E-3</v>
      </c>
      <c r="AD69" s="5">
        <v>0.90580000000000005</v>
      </c>
      <c r="AE69" s="5">
        <v>0.73829999999999996</v>
      </c>
      <c r="AF69" s="5">
        <v>0.95720000000000005</v>
      </c>
      <c r="AG69" s="5">
        <v>0.28649999999999998</v>
      </c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>
        <v>0.59599999999999997</v>
      </c>
      <c r="AQ69" s="5">
        <v>0.62809999999999999</v>
      </c>
      <c r="AR69" s="5">
        <v>0.21379999999999999</v>
      </c>
      <c r="AS69" s="5">
        <v>1.0800000000000001E-2</v>
      </c>
      <c r="AT69" s="5">
        <v>0.88390000000000002</v>
      </c>
      <c r="AU69" s="5">
        <v>0.70960000000000001</v>
      </c>
      <c r="AV69" s="5">
        <v>0.92559999999999998</v>
      </c>
      <c r="AW69" s="5">
        <v>0.16270000000000001</v>
      </c>
      <c r="AX69" s="4">
        <v>0.60050000000000003</v>
      </c>
      <c r="AY69" s="4">
        <v>0.63990000000000002</v>
      </c>
      <c r="AZ69" s="4">
        <v>0.20100000000000001</v>
      </c>
      <c r="BA69" s="4">
        <v>1.49E-2</v>
      </c>
      <c r="BB69" s="4">
        <v>0.86929999999999996</v>
      </c>
      <c r="BC69" s="4">
        <v>0.67800000000000005</v>
      </c>
      <c r="BD69" s="4">
        <v>0.89070000000000005</v>
      </c>
      <c r="BE69" s="4">
        <v>0.1123</v>
      </c>
      <c r="BF69" s="5">
        <v>0.61080000000000001</v>
      </c>
      <c r="BG69" s="5">
        <v>0.66149999999999998</v>
      </c>
      <c r="BH69" s="5">
        <v>0.19220000000000001</v>
      </c>
      <c r="BI69" s="5">
        <v>2.1899999999999999E-2</v>
      </c>
      <c r="BJ69" s="5">
        <v>0.84289999999999998</v>
      </c>
      <c r="BK69" s="5">
        <v>0.64680000000000004</v>
      </c>
      <c r="BL69" s="5">
        <v>0.83589999999999998</v>
      </c>
      <c r="BM69" s="5">
        <v>5.33E-2</v>
      </c>
      <c r="BN69" s="4">
        <v>0.6331</v>
      </c>
      <c r="BO69" s="4">
        <v>0.72299999999999998</v>
      </c>
      <c r="BP69" s="4">
        <v>0.15459999999999999</v>
      </c>
      <c r="BQ69" s="4">
        <v>3.95E-2</v>
      </c>
      <c r="BR69" s="4">
        <v>0.79949999999999999</v>
      </c>
      <c r="BS69" s="4">
        <v>0.56469999999999998</v>
      </c>
      <c r="BT69" s="4">
        <v>0.71220000000000006</v>
      </c>
      <c r="BU69" s="4">
        <v>2.07E-2</v>
      </c>
      <c r="BV69" s="5">
        <v>0.57030000000000003</v>
      </c>
      <c r="BW69" s="5">
        <v>0.57140000000000002</v>
      </c>
      <c r="BX69" s="5">
        <v>0.215</v>
      </c>
      <c r="BY69" s="5">
        <v>1.6999999999999999E-3</v>
      </c>
      <c r="BZ69" s="5">
        <v>0.92589999999999995</v>
      </c>
      <c r="CA69" s="5">
        <v>0.77490000000000003</v>
      </c>
      <c r="CB69" s="5">
        <v>0.99039999999999995</v>
      </c>
      <c r="CC69" s="5">
        <v>0.30509999999999998</v>
      </c>
      <c r="CD69" s="4">
        <v>0.58450000000000002</v>
      </c>
      <c r="CE69" s="4">
        <v>0.60109999999999997</v>
      </c>
      <c r="CF69" s="4">
        <v>0.22559999999999999</v>
      </c>
      <c r="CG69" s="4">
        <v>4.4000000000000003E-3</v>
      </c>
      <c r="CH69" s="4">
        <v>0.91500000000000004</v>
      </c>
      <c r="CI69" s="4">
        <v>0.75439999999999996</v>
      </c>
      <c r="CJ69" s="4">
        <v>0.97299999999999998</v>
      </c>
      <c r="CK69" s="4">
        <v>0.25519999999999998</v>
      </c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>
        <v>0.6028</v>
      </c>
      <c r="CU69" s="4">
        <v>0.64390000000000003</v>
      </c>
      <c r="CV69" s="4">
        <v>0.2019</v>
      </c>
      <c r="CW69" s="4">
        <v>1.4800000000000001E-2</v>
      </c>
      <c r="CX69" s="4">
        <v>0.86709999999999998</v>
      </c>
      <c r="CY69" s="4">
        <v>0.68510000000000004</v>
      </c>
      <c r="CZ69" s="4">
        <v>0.89319999999999999</v>
      </c>
      <c r="DA69" s="4">
        <v>7.7600000000000002E-2</v>
      </c>
      <c r="DB69" s="5">
        <v>0.63429999999999997</v>
      </c>
      <c r="DC69" s="5">
        <v>0.72370000000000001</v>
      </c>
      <c r="DD69" s="5">
        <v>0.15540000000000001</v>
      </c>
      <c r="DE69" s="5">
        <v>4.02E-2</v>
      </c>
      <c r="DF69" s="5">
        <v>0.79769999999999996</v>
      </c>
      <c r="DG69" s="5">
        <v>0.56179999999999997</v>
      </c>
      <c r="DH69" s="5">
        <v>0.71009999999999995</v>
      </c>
      <c r="DI69" s="5">
        <v>1.8599999999999998E-2</v>
      </c>
      <c r="DJ69" s="4">
        <v>0.56730000000000003</v>
      </c>
      <c r="DK69" s="4">
        <v>0.56510000000000005</v>
      </c>
      <c r="DL69" s="4">
        <v>0.21010000000000001</v>
      </c>
      <c r="DM69" s="4">
        <v>1.6999999999999999E-3</v>
      </c>
      <c r="DN69" s="4">
        <v>0.92520000000000002</v>
      </c>
      <c r="DO69" s="4">
        <v>0.77600000000000002</v>
      </c>
      <c r="DP69" s="4">
        <v>0.99180000000000001</v>
      </c>
      <c r="DQ69" s="4">
        <v>0.31759999999999999</v>
      </c>
      <c r="DR69" s="5">
        <v>0.58520000000000005</v>
      </c>
      <c r="DS69" s="5">
        <v>0.60489999999999999</v>
      </c>
      <c r="DT69" s="5">
        <v>0.22770000000000001</v>
      </c>
      <c r="DU69" s="5">
        <v>4.4000000000000003E-3</v>
      </c>
      <c r="DV69" s="5">
        <v>0.91400000000000003</v>
      </c>
      <c r="DW69" s="5">
        <v>0.75180000000000002</v>
      </c>
      <c r="DX69" s="5">
        <v>0.97240000000000004</v>
      </c>
      <c r="DY69" s="5">
        <v>0.23469999999999999</v>
      </c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>
        <v>0.60160000000000002</v>
      </c>
      <c r="EI69" s="5">
        <v>0.64270000000000005</v>
      </c>
      <c r="EJ69" s="5">
        <v>0.20660000000000001</v>
      </c>
      <c r="EK69" s="5">
        <v>1.4800000000000001E-2</v>
      </c>
      <c r="EL69" s="5">
        <v>0.86890000000000001</v>
      </c>
      <c r="EM69" s="5">
        <v>0.89159999999999995</v>
      </c>
      <c r="EN69" s="5">
        <v>0.68579999999999997</v>
      </c>
      <c r="EO69" s="5">
        <v>9.1700000000000004E-2</v>
      </c>
      <c r="EP69" s="4">
        <v>0.63519999999999999</v>
      </c>
      <c r="EQ69" s="4">
        <v>0.72150000000000003</v>
      </c>
      <c r="ER69" s="4">
        <v>0.15329999999999999</v>
      </c>
      <c r="ES69" s="4">
        <v>3.9800000000000002E-2</v>
      </c>
      <c r="ET69" s="4">
        <v>0.79669999999999996</v>
      </c>
      <c r="EU69" s="4">
        <v>0.55989999999999995</v>
      </c>
      <c r="EV69" s="4">
        <v>0.71030000000000004</v>
      </c>
      <c r="EW69" s="4">
        <v>1.9099999999999999E-2</v>
      </c>
      <c r="EX69" s="5">
        <v>0.57630000000000003</v>
      </c>
      <c r="EY69" s="5">
        <v>0.57120000000000004</v>
      </c>
      <c r="EZ69" s="5">
        <v>0.1583</v>
      </c>
      <c r="FA69" s="5">
        <v>2.9100000000000001E-2</v>
      </c>
      <c r="FB69" s="5">
        <v>0.84399999999999997</v>
      </c>
      <c r="FC69" s="5">
        <v>4.1300000000000003E-2</v>
      </c>
      <c r="FD69" s="5">
        <v>0.98980000000000001</v>
      </c>
      <c r="FE69" s="5">
        <v>1.6452</v>
      </c>
      <c r="FF69" s="4">
        <v>0.5877</v>
      </c>
      <c r="FG69" s="4">
        <v>0.60760000000000003</v>
      </c>
      <c r="FH69" s="4">
        <v>0.2198</v>
      </c>
      <c r="FI69" s="4">
        <v>4.4000000000000003E-3</v>
      </c>
      <c r="FJ69" s="4">
        <v>0.91259999999999997</v>
      </c>
      <c r="FK69" s="4">
        <v>0.75170000000000003</v>
      </c>
      <c r="FL69" s="4">
        <v>0.97160000000000002</v>
      </c>
      <c r="FM69" s="4">
        <v>0.3397</v>
      </c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>
        <v>0.60150000000000003</v>
      </c>
      <c r="FW69" s="4">
        <v>0.64280000000000004</v>
      </c>
      <c r="FX69" s="4">
        <v>0.2044</v>
      </c>
      <c r="FY69" s="4">
        <v>1.4800000000000001E-2</v>
      </c>
      <c r="FZ69" s="4">
        <v>0.87009999999999998</v>
      </c>
      <c r="GA69" s="4">
        <v>0.68730000000000002</v>
      </c>
      <c r="GB69" s="4">
        <v>0.89090000000000003</v>
      </c>
      <c r="GC69" s="4">
        <v>0.114</v>
      </c>
      <c r="GD69" s="5">
        <v>0.63260000000000005</v>
      </c>
      <c r="GE69" s="5">
        <v>0.71650000000000003</v>
      </c>
      <c r="GF69" s="5">
        <v>0.15329999999999999</v>
      </c>
      <c r="GG69" s="5">
        <v>4.02E-2</v>
      </c>
      <c r="GH69" s="5">
        <v>0.79500000000000004</v>
      </c>
      <c r="GI69" s="5">
        <v>0.55900000000000005</v>
      </c>
      <c r="GJ69" s="5">
        <v>0.71279999999999999</v>
      </c>
      <c r="GK69" s="5">
        <v>2.35E-2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>
        <v>0.6028</v>
      </c>
      <c r="HK69" s="5">
        <v>0.64449999999999996</v>
      </c>
      <c r="HL69" s="5">
        <v>0.20269999999999999</v>
      </c>
      <c r="HM69" s="5">
        <v>1.4800000000000001E-2</v>
      </c>
      <c r="HN69" s="5">
        <v>0.86929999999999996</v>
      </c>
      <c r="HO69" s="5">
        <v>0.68559999999999999</v>
      </c>
      <c r="HP69" s="5">
        <v>0.8911</v>
      </c>
      <c r="HQ69" s="5">
        <v>0.189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>
        <v>0.60189999999999999</v>
      </c>
      <c r="IY69" s="4">
        <v>0.64270000000000005</v>
      </c>
      <c r="IZ69" s="4">
        <v>0.20169999999999999</v>
      </c>
      <c r="JA69" s="4">
        <v>1.4800000000000001E-2</v>
      </c>
      <c r="JB69" s="4">
        <v>0.86890000000000001</v>
      </c>
      <c r="JC69" s="4">
        <v>0.68510000000000004</v>
      </c>
      <c r="JD69" s="4">
        <v>0.89200000000000002</v>
      </c>
      <c r="JE69" s="4">
        <v>8.2299999999999998E-2</v>
      </c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0.59679285714285701</v>
      </c>
      <c r="JO69" s="4">
        <f t="shared" si="9"/>
        <v>0.63048214285714277</v>
      </c>
      <c r="JP69" s="4">
        <f t="shared" si="10"/>
        <v>0.20444642857142861</v>
      </c>
      <c r="JQ69" s="4">
        <f t="shared" si="11"/>
        <v>1.3953571428571426E-2</v>
      </c>
      <c r="JR69" s="4">
        <f t="shared" si="12"/>
        <v>0.87925357142857163</v>
      </c>
      <c r="JS69" s="4">
        <f t="shared" si="13"/>
        <v>0.68446428571428564</v>
      </c>
      <c r="JT69" s="4">
        <f t="shared" si="14"/>
        <v>0.90052500000000002</v>
      </c>
      <c r="JU69" s="4">
        <f t="shared" si="15"/>
        <v>0.22657499999999997</v>
      </c>
      <c r="JV69" s="1" t="e" cm="1">
        <f t="array" aca="1" ref="JV69" ca="1">CONCATENATE(INDIRECT(ADDRESS(1,MATCH(_xlfn.MINIFS(B69:JM69,metrics.rec,"MAE"),B69:JM69,0)+1)), ", ", INDIRECT(ADDRESS(2,MATCH(_xlfn.MINIFS(B69:JM69,metrics.rec,"MAE"),B69:JM69,0)+1)))</f>
        <v>#NAME?</v>
      </c>
      <c r="JW69" s="1" t="e" cm="1">
        <f t="array" aca="1" ref="JW69" ca="1">CONCATENATE(INDIRECT(ADDRESS(1,MATCH(_xlfn.MINIFS(B69:JM69,metrics.rec,"MSE"),B69:JM69,0)+1)), ", ", INDIRECT(ADDRESS(2,MATCH(_xlfn.MINIFS(B69:JM69,metrics.rec,"MSE"),B69:JM69,0)+1)))</f>
        <v>#NAME?</v>
      </c>
      <c r="JX69" s="1" t="e" cm="1">
        <f t="array" aca="1" ref="JX69" ca="1">CONCATENATE(INDIRECT(ADDRESS(1,MATCH(_xlfn.MAXIFS(B69:JM69,metrics.rec,"R"),B69:JM69,0)+1)), ", ", INDIRECT(ADDRESS(2,MATCH(_xlfn.MAXIFS(B69:JM69,metrics.rec,"R"),B69:JM69,0)+1)))</f>
        <v>#NAME?</v>
      </c>
      <c r="JY69" s="1" t="e" cm="1">
        <f t="array" aca="1" ref="JY69" ca="1">CONCATENATE(INDIRECT(ADDRESS(1,MATCH(_xlfn.MAXIFS(B69:JM69,metrics.rec,"Precision"),B69:JM69,0)+1)), ", ", INDIRECT(ADDRESS(2,MATCH(_xlfn.MAXIFS(B69:JM69,metrics.rec,"Precision"),B69:JM69,0)+1)))</f>
        <v>#NAME?</v>
      </c>
      <c r="JZ69" s="1" t="e" cm="1">
        <f t="array" aca="1" ref="JZ69" ca="1">CONCATENATE(INDIRECT(ADDRESS(1,MATCH(_xlfn.MAXIFS(B69:JM69,metrics.rec,"Recall"),B69:JM69,0)+1)), ", ", INDIRECT(ADDRESS(2,MATCH(_xlfn.MAXIFS(B69:JM69,metrics.rec,"Recall"),B69:JM69,0)+1)))</f>
        <v>#NAME?</v>
      </c>
      <c r="KA69" s="1" t="e" cm="1">
        <f t="array" aca="1" ref="KA69" ca="1">CONCATENATE(INDIRECT(ADDRESS(1,MATCH(_xlfn.MAXIFS(B69:JM69,metrics.rec,"Coverage"),B69:JM69,0)+1)), ", ", INDIRECT(ADDRESS(2,MATCH(_xlfn.MAXIFS(B69:JM69,metrics.rec,"Coverage"),B69:JM69,0)+1)))</f>
        <v>#NAME?</v>
      </c>
      <c r="KB69" s="1" t="e" cm="1">
        <f t="array" aca="1" ref="KB69" ca="1">CONCATENATE(INDIRECT(ADDRESS(1,MATCH(_xlfn.MAXIFS(B69:JM69,metrics.rec,"Recatio"),B69:JM69,0)+1)), ", ", INDIRECT(ADDRESS(2,MATCH(_xlfn.MAXIFS(B69:JM69,metrics.rec,"Recatio"),B69:JM69,0)+1)))</f>
        <v>#NAME?</v>
      </c>
      <c r="KC69" s="1" t="e" cm="1">
        <f t="array" aca="1" ref="KC69" ca="1">CONCATENATE(INDIRECT(ADDRESS(1,MATCH(_xlfn.MINIFS(B69:JM69,metrics.rec,"Time"),B69:JM69,0)+1)), ", ", INDIRECT(ADDRESS(2,MATCH(_xlfn.MINIFS(B69:JM69,metrics.rec,"Time"),B69:JM69,0)+1)))</f>
        <v>#NAME?</v>
      </c>
    </row>
    <row r="70" spans="1:289" x14ac:dyDescent="0.3">
      <c r="A70" s="1" t="s">
        <v>219</v>
      </c>
      <c r="B70" s="4">
        <v>0.58589999999999998</v>
      </c>
      <c r="C70" s="4">
        <v>0.59460000000000002</v>
      </c>
      <c r="D70" s="4">
        <v>0.19400000000000001</v>
      </c>
      <c r="E70" s="4">
        <v>1.6999999999999999E-3</v>
      </c>
      <c r="F70" s="4">
        <v>0.93140000000000001</v>
      </c>
      <c r="G70" s="4">
        <v>0.79430000000000001</v>
      </c>
      <c r="H70" s="4">
        <v>0.98939999999999995</v>
      </c>
      <c r="I70" s="4">
        <v>0.53669999999999995</v>
      </c>
      <c r="J70" s="5">
        <v>0.59009999999999996</v>
      </c>
      <c r="K70" s="5">
        <v>0.60589999999999999</v>
      </c>
      <c r="L70" s="5">
        <v>0.2198</v>
      </c>
      <c r="M70" s="5">
        <v>2.8999999999999998E-3</v>
      </c>
      <c r="N70" s="5">
        <v>0.92930000000000001</v>
      </c>
      <c r="O70" s="5">
        <v>0.78129999999999999</v>
      </c>
      <c r="P70" s="5">
        <v>0.97870000000000001</v>
      </c>
      <c r="Q70" s="5">
        <v>0.45179999999999998</v>
      </c>
      <c r="R70" s="4">
        <v>0.59260000000000002</v>
      </c>
      <c r="S70" s="4">
        <v>0.61240000000000006</v>
      </c>
      <c r="T70" s="4">
        <v>0.22109999999999999</v>
      </c>
      <c r="U70" s="4">
        <v>4.3E-3</v>
      </c>
      <c r="V70" s="4">
        <v>0.92069999999999996</v>
      </c>
      <c r="W70" s="4">
        <v>0.76790000000000003</v>
      </c>
      <c r="X70" s="4">
        <v>0.9677</v>
      </c>
      <c r="Y70" s="4">
        <v>0.39829999999999999</v>
      </c>
      <c r="Z70" s="5">
        <v>0.59719999999999995</v>
      </c>
      <c r="AA70" s="5">
        <v>0.62560000000000004</v>
      </c>
      <c r="AB70" s="5">
        <v>0.216</v>
      </c>
      <c r="AC70" s="5">
        <v>6.0000000000000001E-3</v>
      </c>
      <c r="AD70" s="5">
        <v>0.91369999999999996</v>
      </c>
      <c r="AE70" s="5">
        <v>0.75370000000000004</v>
      </c>
      <c r="AF70" s="5">
        <v>0.95240000000000002</v>
      </c>
      <c r="AG70" s="5">
        <v>0.33350000000000002</v>
      </c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>
        <v>0.59989999999999999</v>
      </c>
      <c r="AQ70" s="5">
        <v>0.62980000000000003</v>
      </c>
      <c r="AR70" s="5">
        <v>0.21479999999999999</v>
      </c>
      <c r="AS70" s="5">
        <v>1.0699999999999999E-2</v>
      </c>
      <c r="AT70" s="5">
        <v>0.89549999999999996</v>
      </c>
      <c r="AU70" s="5">
        <v>0.72319999999999995</v>
      </c>
      <c r="AV70" s="5">
        <v>0.91930000000000001</v>
      </c>
      <c r="AW70" s="5">
        <v>0.1971</v>
      </c>
      <c r="AX70" s="4">
        <v>0.60319999999999996</v>
      </c>
      <c r="AY70" s="4">
        <v>0.63660000000000005</v>
      </c>
      <c r="AZ70" s="4">
        <v>0.2079</v>
      </c>
      <c r="BA70" s="4">
        <v>1.49E-2</v>
      </c>
      <c r="BB70" s="4">
        <v>0.88</v>
      </c>
      <c r="BC70" s="4">
        <v>0.68679999999999997</v>
      </c>
      <c r="BD70" s="4">
        <v>0.88339999999999996</v>
      </c>
      <c r="BE70" s="4">
        <v>0.13420000000000001</v>
      </c>
      <c r="BF70" s="5">
        <v>0.61099999999999999</v>
      </c>
      <c r="BG70" s="5">
        <v>0.65369999999999995</v>
      </c>
      <c r="BH70" s="5">
        <v>0.20250000000000001</v>
      </c>
      <c r="BI70" s="5">
        <v>2.23E-2</v>
      </c>
      <c r="BJ70" s="5">
        <v>0.85719999999999996</v>
      </c>
      <c r="BK70" s="5">
        <v>0.64539999999999997</v>
      </c>
      <c r="BL70" s="5">
        <v>0.82509999999999994</v>
      </c>
      <c r="BM70" s="5">
        <v>6.4899999999999999E-2</v>
      </c>
      <c r="BN70" s="4">
        <v>0.62819999999999998</v>
      </c>
      <c r="BO70" s="4">
        <v>0.70230000000000004</v>
      </c>
      <c r="BP70" s="4">
        <v>0.17510000000000001</v>
      </c>
      <c r="BQ70" s="4">
        <v>4.1000000000000002E-2</v>
      </c>
      <c r="BR70" s="4">
        <v>0.81599999999999995</v>
      </c>
      <c r="BS70" s="4">
        <v>0.55179999999999996</v>
      </c>
      <c r="BT70" s="4">
        <v>0.70079999999999998</v>
      </c>
      <c r="BU70" s="4">
        <v>2.58E-2</v>
      </c>
      <c r="BV70" s="5">
        <v>0.57830000000000004</v>
      </c>
      <c r="BW70" s="5">
        <v>0.58289999999999997</v>
      </c>
      <c r="BX70" s="5">
        <v>0.19270000000000001</v>
      </c>
      <c r="BY70" s="5">
        <v>1.6999999999999999E-3</v>
      </c>
      <c r="BZ70" s="5">
        <v>0.93069999999999997</v>
      </c>
      <c r="CA70" s="5">
        <v>0.78979999999999995</v>
      </c>
      <c r="CB70" s="5">
        <v>0.9889</v>
      </c>
      <c r="CC70" s="5">
        <v>0.3619</v>
      </c>
      <c r="CD70" s="4">
        <v>0.5917</v>
      </c>
      <c r="CE70" s="4">
        <v>0.60940000000000005</v>
      </c>
      <c r="CF70" s="4">
        <v>0.21060000000000001</v>
      </c>
      <c r="CG70" s="4">
        <v>4.3E-3</v>
      </c>
      <c r="CH70" s="4">
        <v>0.9214</v>
      </c>
      <c r="CI70" s="4">
        <v>0.76990000000000003</v>
      </c>
      <c r="CJ70" s="4">
        <v>0.96919999999999995</v>
      </c>
      <c r="CK70" s="4">
        <v>0.32319999999999999</v>
      </c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>
        <v>0.60440000000000005</v>
      </c>
      <c r="CU70" s="4">
        <v>0.64019999999999999</v>
      </c>
      <c r="CV70" s="4">
        <v>0.20469999999999999</v>
      </c>
      <c r="CW70" s="4">
        <v>1.49E-2</v>
      </c>
      <c r="CX70" s="4">
        <v>0.87880000000000003</v>
      </c>
      <c r="CY70" s="4">
        <v>0.69279999999999997</v>
      </c>
      <c r="CZ70" s="4">
        <v>0.88529999999999998</v>
      </c>
      <c r="DA70" s="4">
        <v>9.3200000000000005E-2</v>
      </c>
      <c r="DB70" s="5">
        <v>0.62980000000000003</v>
      </c>
      <c r="DC70" s="5">
        <v>0.70299999999999996</v>
      </c>
      <c r="DD70" s="5">
        <v>0.18029999999999999</v>
      </c>
      <c r="DE70" s="5">
        <v>4.1599999999999998E-2</v>
      </c>
      <c r="DF70" s="5">
        <v>0.81340000000000001</v>
      </c>
      <c r="DG70" s="5">
        <v>0.54969999999999997</v>
      </c>
      <c r="DH70" s="5">
        <v>0.69920000000000004</v>
      </c>
      <c r="DI70" s="5">
        <v>2.3400000000000001E-2</v>
      </c>
      <c r="DJ70" s="4">
        <v>0.57620000000000005</v>
      </c>
      <c r="DK70" s="4">
        <v>0.57850000000000001</v>
      </c>
      <c r="DL70" s="4">
        <v>0.1898</v>
      </c>
      <c r="DM70" s="4">
        <v>1.6999999999999999E-3</v>
      </c>
      <c r="DN70" s="4">
        <v>0.93020000000000003</v>
      </c>
      <c r="DO70" s="4">
        <v>0.79039999999999999</v>
      </c>
      <c r="DP70" s="4">
        <v>0.9899</v>
      </c>
      <c r="DQ70" s="4">
        <v>0.38840000000000002</v>
      </c>
      <c r="DR70" s="5">
        <v>0.59199999999999997</v>
      </c>
      <c r="DS70" s="5">
        <v>0.61409999999999998</v>
      </c>
      <c r="DT70" s="5">
        <v>0.21440000000000001</v>
      </c>
      <c r="DU70" s="5">
        <v>4.3E-3</v>
      </c>
      <c r="DV70" s="5">
        <v>0.91990000000000005</v>
      </c>
      <c r="DW70" s="5">
        <v>0.76729999999999998</v>
      </c>
      <c r="DX70" s="5">
        <v>0.96899999999999997</v>
      </c>
      <c r="DY70" s="5">
        <v>0.2737</v>
      </c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>
        <v>0.60389999999999999</v>
      </c>
      <c r="EI70" s="5">
        <v>0.63949999999999996</v>
      </c>
      <c r="EJ70" s="5">
        <v>0.20749999999999999</v>
      </c>
      <c r="EK70" s="5">
        <v>1.4800000000000001E-2</v>
      </c>
      <c r="EL70" s="5">
        <v>0.88070000000000004</v>
      </c>
      <c r="EM70" s="5">
        <v>0.88370000000000004</v>
      </c>
      <c r="EN70" s="5">
        <v>0.69320000000000004</v>
      </c>
      <c r="EO70" s="5">
        <v>0.15010000000000001</v>
      </c>
      <c r="EP70" s="4">
        <v>0.62980000000000003</v>
      </c>
      <c r="EQ70" s="4">
        <v>0.69850000000000001</v>
      </c>
      <c r="ER70" s="4">
        <v>0.1772</v>
      </c>
      <c r="ES70" s="4">
        <v>4.1200000000000001E-2</v>
      </c>
      <c r="ET70" s="4">
        <v>0.81430000000000002</v>
      </c>
      <c r="EU70" s="4">
        <v>0.54890000000000005</v>
      </c>
      <c r="EV70" s="4">
        <v>0.69930000000000003</v>
      </c>
      <c r="EW70" s="4">
        <v>2.4199999999999999E-2</v>
      </c>
      <c r="EX70" s="5">
        <v>0.58079999999999998</v>
      </c>
      <c r="EY70" s="5">
        <v>0.58699999999999997</v>
      </c>
      <c r="EZ70" s="5">
        <v>0.18310000000000001</v>
      </c>
      <c r="FA70" s="5">
        <v>1.6999999999999999E-3</v>
      </c>
      <c r="FB70" s="5">
        <v>0.92710000000000004</v>
      </c>
      <c r="FC70" s="5">
        <v>0.78959999999999997</v>
      </c>
      <c r="FD70" s="5">
        <v>0.98870000000000002</v>
      </c>
      <c r="FE70" s="5">
        <v>0.47610000000000002</v>
      </c>
      <c r="FF70" s="4">
        <v>0.59489999999999998</v>
      </c>
      <c r="FG70" s="4">
        <v>0.61680000000000001</v>
      </c>
      <c r="FH70" s="4">
        <v>0.20860000000000001</v>
      </c>
      <c r="FI70" s="4">
        <v>4.3E-3</v>
      </c>
      <c r="FJ70" s="4">
        <v>0.91979999999999995</v>
      </c>
      <c r="FK70" s="4">
        <v>0.7671</v>
      </c>
      <c r="FL70" s="4">
        <v>0.9677</v>
      </c>
      <c r="FM70" s="4">
        <v>0.40060000000000001</v>
      </c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>
        <v>0.60389999999999999</v>
      </c>
      <c r="FW70" s="4">
        <v>0.63970000000000005</v>
      </c>
      <c r="FX70" s="4">
        <v>0.20530000000000001</v>
      </c>
      <c r="FY70" s="4">
        <v>1.4800000000000001E-2</v>
      </c>
      <c r="FZ70" s="4">
        <v>0.88190000000000002</v>
      </c>
      <c r="GA70" s="4">
        <v>0.69430000000000003</v>
      </c>
      <c r="GB70" s="4">
        <v>0.88270000000000004</v>
      </c>
      <c r="GC70" s="4">
        <v>0.13800000000000001</v>
      </c>
      <c r="GD70" s="5">
        <v>0.62860000000000005</v>
      </c>
      <c r="GE70" s="5">
        <v>0.6966</v>
      </c>
      <c r="GF70" s="5">
        <v>0.17760000000000001</v>
      </c>
      <c r="GG70" s="5">
        <v>4.1700000000000001E-2</v>
      </c>
      <c r="GH70" s="5">
        <v>0.81159999999999999</v>
      </c>
      <c r="GI70" s="5">
        <v>0.54700000000000004</v>
      </c>
      <c r="GJ70" s="5">
        <v>0.70099999999999996</v>
      </c>
      <c r="GK70" s="5">
        <v>2.9000000000000001E-2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>
        <v>0.6048</v>
      </c>
      <c r="HK70" s="5">
        <v>0.64100000000000001</v>
      </c>
      <c r="HL70" s="5">
        <v>0.20599999999999999</v>
      </c>
      <c r="HM70" s="5">
        <v>1.4800000000000001E-2</v>
      </c>
      <c r="HN70" s="5">
        <v>0.88119999999999998</v>
      </c>
      <c r="HO70" s="5">
        <v>0.69389999999999996</v>
      </c>
      <c r="HP70" s="5">
        <v>0.88370000000000004</v>
      </c>
      <c r="HQ70" s="5">
        <v>0.20180000000000001</v>
      </c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>
        <v>0.60419999999999996</v>
      </c>
      <c r="IY70" s="4">
        <v>0.63919999999999999</v>
      </c>
      <c r="IZ70" s="4">
        <v>0.20530000000000001</v>
      </c>
      <c r="JA70" s="4">
        <v>1.4800000000000001E-2</v>
      </c>
      <c r="JB70" s="4">
        <v>0.88070000000000004</v>
      </c>
      <c r="JC70" s="4">
        <v>0.69350000000000001</v>
      </c>
      <c r="JD70" s="4">
        <v>0.88439999999999996</v>
      </c>
      <c r="JE70" s="4">
        <v>0.1023</v>
      </c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0.60053214285714263</v>
      </c>
      <c r="JO70" s="4">
        <f t="shared" si="9"/>
        <v>0.63157857142857121</v>
      </c>
      <c r="JP70" s="4">
        <f t="shared" si="10"/>
        <v>0.20353214285714286</v>
      </c>
      <c r="JQ70" s="4">
        <f t="shared" si="11"/>
        <v>1.3157142857142857E-2</v>
      </c>
      <c r="JR70" s="4">
        <f t="shared" si="12"/>
        <v>0.89192857142857151</v>
      </c>
      <c r="JS70" s="4">
        <f t="shared" si="13"/>
        <v>0.71901071428571406</v>
      </c>
      <c r="JT70" s="4">
        <f t="shared" si="14"/>
        <v>0.89507500000000018</v>
      </c>
      <c r="JU70" s="4">
        <f t="shared" si="15"/>
        <v>0.21938928571428568</v>
      </c>
      <c r="JV70" s="1" t="e" cm="1">
        <f t="array" aca="1" ref="JV70" ca="1">CONCATENATE(INDIRECT(ADDRESS(1,MATCH(_xlfn.MINIFS(B70:JM70,metrics.rec,"MAE"),B70:JM70,0)+1)), ", ", INDIRECT(ADDRESS(2,MATCH(_xlfn.MINIFS(B70:JM70,metrics.rec,"MAE"),B70:JM70,0)+1)))</f>
        <v>#NAME?</v>
      </c>
      <c r="JW70" s="1" t="e" cm="1">
        <f t="array" aca="1" ref="JW70" ca="1">CONCATENATE(INDIRECT(ADDRESS(1,MATCH(_xlfn.MINIFS(B70:JM70,metrics.rec,"MSE"),B70:JM70,0)+1)), ", ", INDIRECT(ADDRESS(2,MATCH(_xlfn.MINIFS(B70:JM70,metrics.rec,"MSE"),B70:JM70,0)+1)))</f>
        <v>#NAME?</v>
      </c>
      <c r="JX70" s="1" t="e" cm="1">
        <f t="array" aca="1" ref="JX70" ca="1">CONCATENATE(INDIRECT(ADDRESS(1,MATCH(_xlfn.MAXIFS(B70:JM70,metrics.rec,"R"),B70:JM70,0)+1)), ", ", INDIRECT(ADDRESS(2,MATCH(_xlfn.MAXIFS(B70:JM70,metrics.rec,"R"),B70:JM70,0)+1)))</f>
        <v>#NAME?</v>
      </c>
      <c r="JY70" s="1" t="e" cm="1">
        <f t="array" aca="1" ref="JY70" ca="1">CONCATENATE(INDIRECT(ADDRESS(1,MATCH(_xlfn.MAXIFS(B70:JM70,metrics.rec,"Precision"),B70:JM70,0)+1)), ", ", INDIRECT(ADDRESS(2,MATCH(_xlfn.MAXIFS(B70:JM70,metrics.rec,"Precision"),B70:JM70,0)+1)))</f>
        <v>#NAME?</v>
      </c>
      <c r="JZ70" s="1" t="e" cm="1">
        <f t="array" aca="1" ref="JZ70" ca="1">CONCATENATE(INDIRECT(ADDRESS(1,MATCH(_xlfn.MAXIFS(B70:JM70,metrics.rec,"Recall"),B70:JM70,0)+1)), ", ", INDIRECT(ADDRESS(2,MATCH(_xlfn.MAXIFS(B70:JM70,metrics.rec,"Recall"),B70:JM70,0)+1)))</f>
        <v>#NAME?</v>
      </c>
      <c r="KA70" s="1" t="e" cm="1">
        <f t="array" aca="1" ref="KA70" ca="1">CONCATENATE(INDIRECT(ADDRESS(1,MATCH(_xlfn.MAXIFS(B70:JM70,metrics.rec,"Coverage"),B70:JM70,0)+1)), ", ", INDIRECT(ADDRESS(2,MATCH(_xlfn.MAXIFS(B70:JM70,metrics.rec,"Coverage"),B70:JM70,0)+1)))</f>
        <v>#NAME?</v>
      </c>
      <c r="KB70" s="1" t="e" cm="1">
        <f t="array" aca="1" ref="KB70" ca="1">CONCATENATE(INDIRECT(ADDRESS(1,MATCH(_xlfn.MAXIFS(B70:JM70,metrics.rec,"Recatio"),B70:JM70,0)+1)), ", ", INDIRECT(ADDRESS(2,MATCH(_xlfn.MAXIFS(B70:JM70,metrics.rec,"Recatio"),B70:JM70,0)+1)))</f>
        <v>#NAME?</v>
      </c>
      <c r="KC70" s="1" t="e" cm="1">
        <f t="array" aca="1" ref="KC70" ca="1">CONCATENATE(INDIRECT(ADDRESS(1,MATCH(_xlfn.MINIFS(B70:JM70,metrics.rec,"Time"),B70:JM70,0)+1)), ", ", INDIRECT(ADDRESS(2,MATCH(_xlfn.MINIFS(B70:JM70,metrics.rec,"Time"),B70:JM70,0)+1)))</f>
        <v>#NAME?</v>
      </c>
    </row>
    <row r="71" spans="1:289" x14ac:dyDescent="0.3">
      <c r="A71" s="1" t="s">
        <v>64</v>
      </c>
      <c r="B71" s="4">
        <v>0.57689999999999997</v>
      </c>
      <c r="C71" s="4">
        <v>0.57769999999999999</v>
      </c>
      <c r="D71" s="4">
        <v>0.21709999999999999</v>
      </c>
      <c r="E71" s="4">
        <v>1.6999999999999999E-3</v>
      </c>
      <c r="F71" s="4">
        <v>0.9264</v>
      </c>
      <c r="G71" s="4">
        <v>0.77659999999999996</v>
      </c>
      <c r="H71" s="4">
        <v>0.99160000000000004</v>
      </c>
      <c r="I71" s="4">
        <v>0.45290000000000002</v>
      </c>
      <c r="J71" s="5">
        <v>0.58199999999999996</v>
      </c>
      <c r="K71" s="5">
        <v>0.59060000000000001</v>
      </c>
      <c r="L71" s="5">
        <v>0.2271</v>
      </c>
      <c r="M71" s="5">
        <v>3.0000000000000001E-3</v>
      </c>
      <c r="N71" s="5">
        <v>0.92349999999999999</v>
      </c>
      <c r="O71" s="5">
        <v>0.7611</v>
      </c>
      <c r="P71" s="5">
        <v>0.98070000000000002</v>
      </c>
      <c r="Q71" s="5">
        <v>0.38090000000000002</v>
      </c>
      <c r="R71" s="4">
        <v>0.58560000000000001</v>
      </c>
      <c r="S71" s="4">
        <v>0.5988</v>
      </c>
      <c r="T71" s="4">
        <v>0.23400000000000001</v>
      </c>
      <c r="U71" s="4">
        <v>4.4000000000000003E-3</v>
      </c>
      <c r="V71" s="4">
        <v>0.91400000000000003</v>
      </c>
      <c r="W71" s="4">
        <v>0.74980000000000002</v>
      </c>
      <c r="X71" s="4">
        <v>0.97109999999999996</v>
      </c>
      <c r="Y71" s="4">
        <v>0.33989999999999998</v>
      </c>
      <c r="Z71" s="5">
        <v>0.58960000000000001</v>
      </c>
      <c r="AA71" s="5">
        <v>0.61329999999999996</v>
      </c>
      <c r="AB71" s="5">
        <v>0.21920000000000001</v>
      </c>
      <c r="AC71" s="5">
        <v>6.1000000000000004E-3</v>
      </c>
      <c r="AD71" s="5">
        <v>0.90610000000000002</v>
      </c>
      <c r="AE71" s="5">
        <v>0.73460000000000003</v>
      </c>
      <c r="AF71" s="5">
        <v>0.95720000000000005</v>
      </c>
      <c r="AG71" s="5">
        <v>0.2918</v>
      </c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>
        <v>0.59509999999999996</v>
      </c>
      <c r="AQ71" s="5">
        <v>0.62339999999999995</v>
      </c>
      <c r="AR71" s="5">
        <v>0.21929999999999999</v>
      </c>
      <c r="AS71" s="5">
        <v>1.0800000000000001E-2</v>
      </c>
      <c r="AT71" s="5">
        <v>0.88490000000000002</v>
      </c>
      <c r="AU71" s="5">
        <v>0.70809999999999995</v>
      </c>
      <c r="AV71" s="5">
        <v>0.92559999999999998</v>
      </c>
      <c r="AW71" s="5">
        <v>0.16309999999999999</v>
      </c>
      <c r="AX71" s="4">
        <v>0.59960000000000002</v>
      </c>
      <c r="AY71" s="4">
        <v>0.6361</v>
      </c>
      <c r="AZ71" s="4">
        <v>0.20949999999999999</v>
      </c>
      <c r="BA71" s="4">
        <v>1.49E-2</v>
      </c>
      <c r="BB71" s="4">
        <v>0.86960000000000004</v>
      </c>
      <c r="BC71" s="4">
        <v>0.67689999999999995</v>
      </c>
      <c r="BD71" s="4">
        <v>0.89070000000000005</v>
      </c>
      <c r="BE71" s="4">
        <v>0.1095</v>
      </c>
      <c r="BF71" s="5">
        <v>0.61140000000000005</v>
      </c>
      <c r="BG71" s="5">
        <v>0.66190000000000004</v>
      </c>
      <c r="BH71" s="5">
        <v>0.18579999999999999</v>
      </c>
      <c r="BI71" s="5">
        <v>2.1899999999999999E-2</v>
      </c>
      <c r="BJ71" s="5">
        <v>0.84230000000000005</v>
      </c>
      <c r="BK71" s="5">
        <v>0.64770000000000005</v>
      </c>
      <c r="BL71" s="5">
        <v>0.83589999999999998</v>
      </c>
      <c r="BM71" s="5">
        <v>5.3800000000000001E-2</v>
      </c>
      <c r="BN71" s="4">
        <v>0.63929999999999998</v>
      </c>
      <c r="BO71" s="4">
        <v>0.73670000000000002</v>
      </c>
      <c r="BP71" s="4">
        <v>0.13919999999999999</v>
      </c>
      <c r="BQ71" s="4">
        <v>3.9300000000000002E-2</v>
      </c>
      <c r="BR71" s="4">
        <v>0.79590000000000005</v>
      </c>
      <c r="BS71" s="4">
        <v>0.56579999999999997</v>
      </c>
      <c r="BT71" s="4">
        <v>0.71220000000000006</v>
      </c>
      <c r="BU71" s="4">
        <v>2.18E-2</v>
      </c>
      <c r="BV71" s="5">
        <v>0.56999999999999995</v>
      </c>
      <c r="BW71" s="5">
        <v>0.56799999999999995</v>
      </c>
      <c r="BX71" s="5">
        <v>0.2117</v>
      </c>
      <c r="BY71" s="5">
        <v>1.6999999999999999E-3</v>
      </c>
      <c r="BZ71" s="5">
        <v>0.92490000000000006</v>
      </c>
      <c r="CA71" s="5">
        <v>0.77090000000000003</v>
      </c>
      <c r="CB71" s="5">
        <v>0.99039999999999995</v>
      </c>
      <c r="CC71" s="5">
        <v>0.29849999999999999</v>
      </c>
      <c r="CD71" s="4">
        <v>0.58330000000000004</v>
      </c>
      <c r="CE71" s="4">
        <v>0.5948</v>
      </c>
      <c r="CF71" s="4">
        <v>0.22770000000000001</v>
      </c>
      <c r="CG71" s="4">
        <v>4.4000000000000003E-3</v>
      </c>
      <c r="CH71" s="4">
        <v>0.91490000000000005</v>
      </c>
      <c r="CI71" s="4">
        <v>0.75029999999999997</v>
      </c>
      <c r="CJ71" s="4">
        <v>0.97299999999999998</v>
      </c>
      <c r="CK71" s="4">
        <v>0.25119999999999998</v>
      </c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>
        <v>0.60229999999999995</v>
      </c>
      <c r="CU71" s="4">
        <v>0.6411</v>
      </c>
      <c r="CV71" s="4">
        <v>0.20030000000000001</v>
      </c>
      <c r="CW71" s="4">
        <v>1.4800000000000001E-2</v>
      </c>
      <c r="CX71" s="4">
        <v>0.8669</v>
      </c>
      <c r="CY71" s="4">
        <v>0.68500000000000005</v>
      </c>
      <c r="CZ71" s="4">
        <v>0.89319999999999999</v>
      </c>
      <c r="DA71" s="4">
        <v>7.5600000000000001E-2</v>
      </c>
      <c r="DB71" s="5">
        <v>0.64019999999999999</v>
      </c>
      <c r="DC71" s="5">
        <v>0.73740000000000006</v>
      </c>
      <c r="DD71" s="5">
        <v>0.14949999999999999</v>
      </c>
      <c r="DE71" s="5">
        <v>0.04</v>
      </c>
      <c r="DF71" s="5">
        <v>0.79449999999999998</v>
      </c>
      <c r="DG71" s="5">
        <v>0.56230000000000002</v>
      </c>
      <c r="DH71" s="5">
        <v>0.71009999999999995</v>
      </c>
      <c r="DI71" s="5">
        <v>1.83E-2</v>
      </c>
      <c r="DJ71" s="4">
        <v>0.56740000000000002</v>
      </c>
      <c r="DK71" s="4">
        <v>0.56089999999999995</v>
      </c>
      <c r="DL71" s="4">
        <v>0.21290000000000001</v>
      </c>
      <c r="DM71" s="4">
        <v>1.6999999999999999E-3</v>
      </c>
      <c r="DN71" s="4">
        <v>0.92600000000000005</v>
      </c>
      <c r="DO71" s="4">
        <v>0.77200000000000002</v>
      </c>
      <c r="DP71" s="4">
        <v>0.99180000000000001</v>
      </c>
      <c r="DQ71" s="4">
        <v>0.31569999999999998</v>
      </c>
      <c r="DR71" s="5">
        <v>0.58460000000000001</v>
      </c>
      <c r="DS71" s="5">
        <v>0.60109999999999997</v>
      </c>
      <c r="DT71" s="5">
        <v>0.2293</v>
      </c>
      <c r="DU71" s="5">
        <v>4.4000000000000003E-3</v>
      </c>
      <c r="DV71" s="5">
        <v>0.91379999999999995</v>
      </c>
      <c r="DW71" s="5">
        <v>0.74909999999999999</v>
      </c>
      <c r="DX71" s="5">
        <v>0.97240000000000004</v>
      </c>
      <c r="DY71" s="5">
        <v>0.22720000000000001</v>
      </c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>
        <v>0.60089999999999999</v>
      </c>
      <c r="EI71" s="5">
        <v>0.63880000000000003</v>
      </c>
      <c r="EJ71" s="5">
        <v>0.20660000000000001</v>
      </c>
      <c r="EK71" s="5">
        <v>1.4800000000000001E-2</v>
      </c>
      <c r="EL71" s="5">
        <v>0.86870000000000003</v>
      </c>
      <c r="EM71" s="5">
        <v>0.89159999999999995</v>
      </c>
      <c r="EN71" s="5">
        <v>0.68479999999999996</v>
      </c>
      <c r="EO71" s="5">
        <v>0.1077</v>
      </c>
      <c r="EP71" s="4">
        <v>0.64149999999999996</v>
      </c>
      <c r="EQ71" s="4">
        <v>0.73419999999999996</v>
      </c>
      <c r="ER71" s="4">
        <v>0.14230000000000001</v>
      </c>
      <c r="ES71" s="4">
        <v>3.9600000000000003E-2</v>
      </c>
      <c r="ET71" s="4">
        <v>0.79339999999999999</v>
      </c>
      <c r="EU71" s="4">
        <v>0.56020000000000003</v>
      </c>
      <c r="EV71" s="4">
        <v>0.71030000000000004</v>
      </c>
      <c r="EW71" s="4">
        <v>1.9400000000000001E-2</v>
      </c>
      <c r="EX71" s="5">
        <v>0.57240000000000002</v>
      </c>
      <c r="EY71" s="5">
        <v>0.5716</v>
      </c>
      <c r="EZ71" s="5">
        <v>0.2041</v>
      </c>
      <c r="FA71" s="5">
        <v>1.6999999999999999E-3</v>
      </c>
      <c r="FB71" s="5">
        <v>0.92230000000000001</v>
      </c>
      <c r="FC71" s="5">
        <v>0.77100000000000002</v>
      </c>
      <c r="FD71" s="5">
        <v>0.99029999999999996</v>
      </c>
      <c r="FE71" s="5">
        <v>0.38340000000000002</v>
      </c>
      <c r="FF71" s="4">
        <v>0.58589999999999998</v>
      </c>
      <c r="FG71" s="4">
        <v>0.6008</v>
      </c>
      <c r="FH71" s="4">
        <v>0.22339999999999999</v>
      </c>
      <c r="FI71" s="4">
        <v>4.4000000000000003E-3</v>
      </c>
      <c r="FJ71" s="4">
        <v>0.91269999999999996</v>
      </c>
      <c r="FK71" s="4">
        <v>0.74780000000000002</v>
      </c>
      <c r="FL71" s="4">
        <v>0.97160000000000002</v>
      </c>
      <c r="FM71" s="4">
        <v>0.33300000000000002</v>
      </c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>
        <v>0.60099999999999998</v>
      </c>
      <c r="FW71" s="4">
        <v>0.6391</v>
      </c>
      <c r="FX71" s="4">
        <v>0.20430000000000001</v>
      </c>
      <c r="FY71" s="4">
        <v>1.4800000000000001E-2</v>
      </c>
      <c r="FZ71" s="4">
        <v>0.87009999999999998</v>
      </c>
      <c r="GA71" s="4">
        <v>0.68669999999999998</v>
      </c>
      <c r="GB71" s="4">
        <v>0.89090000000000003</v>
      </c>
      <c r="GC71" s="4">
        <v>0.1143</v>
      </c>
      <c r="GD71" s="5">
        <v>0.63939999999999997</v>
      </c>
      <c r="GE71" s="5">
        <v>0.73119999999999996</v>
      </c>
      <c r="GF71" s="5">
        <v>0.1389</v>
      </c>
      <c r="GG71" s="5">
        <v>0.04</v>
      </c>
      <c r="GH71" s="5">
        <v>0.79159999999999997</v>
      </c>
      <c r="GI71" s="5">
        <v>0.55940000000000001</v>
      </c>
      <c r="GJ71" s="5">
        <v>0.71279999999999999</v>
      </c>
      <c r="GK71" s="5">
        <v>2.3599999999999999E-2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>
        <v>0.60240000000000005</v>
      </c>
      <c r="HK71" s="5">
        <v>0.64129999999999998</v>
      </c>
      <c r="HL71" s="5">
        <v>0.20180000000000001</v>
      </c>
      <c r="HM71" s="5">
        <v>1.4800000000000001E-2</v>
      </c>
      <c r="HN71" s="5">
        <v>0.86939999999999995</v>
      </c>
      <c r="HO71" s="5">
        <v>0.68479999999999996</v>
      </c>
      <c r="HP71" s="5">
        <v>0.8911</v>
      </c>
      <c r="HQ71" s="5">
        <v>0.17219999999999999</v>
      </c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>
        <v>0.60150000000000003</v>
      </c>
      <c r="IY71" s="4">
        <v>0.63949999999999996</v>
      </c>
      <c r="IZ71" s="4">
        <v>0.2011</v>
      </c>
      <c r="JA71" s="4">
        <v>1.4800000000000001E-2</v>
      </c>
      <c r="JB71" s="4">
        <v>0.86919999999999997</v>
      </c>
      <c r="JC71" s="4">
        <v>0.6845</v>
      </c>
      <c r="JD71" s="4">
        <v>0.89200000000000002</v>
      </c>
      <c r="JE71" s="4">
        <v>8.0399999999999999E-2</v>
      </c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0.59703928571428566</v>
      </c>
      <c r="JO71" s="4">
        <f t="shared" si="9"/>
        <v>0.62922499999999992</v>
      </c>
      <c r="JP71" s="4">
        <f t="shared" si="10"/>
        <v>0.20526785714285714</v>
      </c>
      <c r="JQ71" s="4">
        <f t="shared" si="11"/>
        <v>1.2957142857142853E-2</v>
      </c>
      <c r="JR71" s="4">
        <f t="shared" si="12"/>
        <v>0.8817071428571428</v>
      </c>
      <c r="JS71" s="4">
        <f t="shared" si="13"/>
        <v>0.70865000000000011</v>
      </c>
      <c r="JT71" s="4">
        <f t="shared" si="14"/>
        <v>0.90050714285714295</v>
      </c>
      <c r="JU71" s="4">
        <f t="shared" si="15"/>
        <v>0.18279285714285717</v>
      </c>
      <c r="JV71" s="1" t="e" cm="1">
        <f t="array" aca="1" ref="JV71" ca="1">CONCATENATE(INDIRECT(ADDRESS(1,MATCH(_xlfn.MINIFS(B71:JM71,metrics.rec,"MAE"),B71:JM71,0)+1)), ", ", INDIRECT(ADDRESS(2,MATCH(_xlfn.MINIFS(B71:JM71,metrics.rec,"MAE"),B71:JM71,0)+1)))</f>
        <v>#NAME?</v>
      </c>
      <c r="JW71" s="1" t="e" cm="1">
        <f t="array" aca="1" ref="JW71" ca="1">CONCATENATE(INDIRECT(ADDRESS(1,MATCH(_xlfn.MINIFS(B71:JM71,metrics.rec,"MSE"),B71:JM71,0)+1)), ", ", INDIRECT(ADDRESS(2,MATCH(_xlfn.MINIFS(B71:JM71,metrics.rec,"MSE"),B71:JM71,0)+1)))</f>
        <v>#NAME?</v>
      </c>
      <c r="JX71" s="1" t="e" cm="1">
        <f t="array" aca="1" ref="JX71" ca="1">CONCATENATE(INDIRECT(ADDRESS(1,MATCH(_xlfn.MAXIFS(B71:JM71,metrics.rec,"R"),B71:JM71,0)+1)), ", ", INDIRECT(ADDRESS(2,MATCH(_xlfn.MAXIFS(B71:JM71,metrics.rec,"R"),B71:JM71,0)+1)))</f>
        <v>#NAME?</v>
      </c>
      <c r="JY71" s="1" t="e" cm="1">
        <f t="array" aca="1" ref="JY71" ca="1">CONCATENATE(INDIRECT(ADDRESS(1,MATCH(_xlfn.MAXIFS(B71:JM71,metrics.rec,"Precision"),B71:JM71,0)+1)), ", ", INDIRECT(ADDRESS(2,MATCH(_xlfn.MAXIFS(B71:JM71,metrics.rec,"Precision"),B71:JM71,0)+1)))</f>
        <v>#NAME?</v>
      </c>
      <c r="JZ71" s="1" t="e" cm="1">
        <f t="array" aca="1" ref="JZ71" ca="1">CONCATENATE(INDIRECT(ADDRESS(1,MATCH(_xlfn.MAXIFS(B71:JM71,metrics.rec,"Recall"),B71:JM71,0)+1)), ", ", INDIRECT(ADDRESS(2,MATCH(_xlfn.MAXIFS(B71:JM71,metrics.rec,"Recall"),B71:JM71,0)+1)))</f>
        <v>#NAME?</v>
      </c>
      <c r="KA71" s="1" t="e" cm="1">
        <f t="array" aca="1" ref="KA71" ca="1">CONCATENATE(INDIRECT(ADDRESS(1,MATCH(_xlfn.MAXIFS(B71:JM71,metrics.rec,"Coverage"),B71:JM71,0)+1)), ", ", INDIRECT(ADDRESS(2,MATCH(_xlfn.MAXIFS(B71:JM71,metrics.rec,"Coverage"),B71:JM71,0)+1)))</f>
        <v>#NAME?</v>
      </c>
      <c r="KB71" s="1" t="e" cm="1">
        <f t="array" aca="1" ref="KB71" ca="1">CONCATENATE(INDIRECT(ADDRESS(1,MATCH(_xlfn.MAXIFS(B71:JM71,metrics.rec,"Recatio"),B71:JM71,0)+1)), ", ", INDIRECT(ADDRESS(2,MATCH(_xlfn.MAXIFS(B71:JM71,metrics.rec,"Recatio"),B71:JM71,0)+1)))</f>
        <v>#NAME?</v>
      </c>
      <c r="KC71" s="1" t="e" cm="1">
        <f t="array" aca="1" ref="KC71" ca="1">CONCATENATE(INDIRECT(ADDRESS(1,MATCH(_xlfn.MINIFS(B71:JM71,metrics.rec,"Time"),B71:JM71,0)+1)), ", ", INDIRECT(ADDRESS(2,MATCH(_xlfn.MINIFS(B71:JM71,metrics.rec,"Time"),B71:JM71,0)+1)))</f>
        <v>#NAME?</v>
      </c>
    </row>
    <row r="72" spans="1:289" x14ac:dyDescent="0.3">
      <c r="A72" s="1" t="s">
        <v>65</v>
      </c>
      <c r="B72" s="4">
        <v>0.57689999999999997</v>
      </c>
      <c r="C72" s="4">
        <v>0.57730000000000004</v>
      </c>
      <c r="D72" s="4">
        <v>0.21340000000000001</v>
      </c>
      <c r="E72" s="4">
        <v>1.6999999999999999E-3</v>
      </c>
      <c r="F72" s="4">
        <v>0.92759999999999998</v>
      </c>
      <c r="G72" s="4">
        <v>0.7843</v>
      </c>
      <c r="H72" s="4">
        <v>0.99160000000000004</v>
      </c>
      <c r="I72" s="4">
        <v>0.4415</v>
      </c>
      <c r="J72" s="5">
        <v>0.58279999999999998</v>
      </c>
      <c r="K72" s="5">
        <v>0.5917</v>
      </c>
      <c r="L72" s="5">
        <v>0.2235</v>
      </c>
      <c r="M72" s="5">
        <v>2.8999999999999998E-3</v>
      </c>
      <c r="N72" s="5">
        <v>0.92320000000000002</v>
      </c>
      <c r="O72" s="5">
        <v>0.76939999999999997</v>
      </c>
      <c r="P72" s="5">
        <v>0.98070000000000002</v>
      </c>
      <c r="Q72" s="5">
        <v>0.36899999999999999</v>
      </c>
      <c r="R72" s="4">
        <v>0.58609999999999995</v>
      </c>
      <c r="S72" s="4">
        <v>0.60089999999999999</v>
      </c>
      <c r="T72" s="4">
        <v>0.22509999999999999</v>
      </c>
      <c r="U72" s="4">
        <v>4.4000000000000003E-3</v>
      </c>
      <c r="V72" s="4">
        <v>0.91439999999999999</v>
      </c>
      <c r="W72" s="4">
        <v>0.75609999999999999</v>
      </c>
      <c r="X72" s="4">
        <v>0.97109999999999996</v>
      </c>
      <c r="Y72" s="4">
        <v>0.33360000000000001</v>
      </c>
      <c r="Z72" s="5">
        <v>0.59030000000000005</v>
      </c>
      <c r="AA72" s="5">
        <v>0.61360000000000003</v>
      </c>
      <c r="AB72" s="5">
        <v>0.21829999999999999</v>
      </c>
      <c r="AC72" s="5">
        <v>6.1000000000000004E-3</v>
      </c>
      <c r="AD72" s="5">
        <v>0.90639999999999998</v>
      </c>
      <c r="AE72" s="5">
        <v>0.7419</v>
      </c>
      <c r="AF72" s="5">
        <v>0.95720000000000005</v>
      </c>
      <c r="AG72" s="5">
        <v>0.28710000000000002</v>
      </c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>
        <v>0.59540000000000004</v>
      </c>
      <c r="AQ72" s="5">
        <v>0.624</v>
      </c>
      <c r="AR72" s="5">
        <v>0.2157</v>
      </c>
      <c r="AS72" s="5">
        <v>1.0800000000000001E-2</v>
      </c>
      <c r="AT72" s="5">
        <v>0.88560000000000005</v>
      </c>
      <c r="AU72" s="5">
        <v>0.71189999999999998</v>
      </c>
      <c r="AV72" s="5">
        <v>0.92559999999999998</v>
      </c>
      <c r="AW72" s="5">
        <v>0.1583</v>
      </c>
      <c r="AX72" s="4">
        <v>0.59960000000000002</v>
      </c>
      <c r="AY72" s="4">
        <v>0.63580000000000003</v>
      </c>
      <c r="AZ72" s="4">
        <v>0.2051</v>
      </c>
      <c r="BA72" s="4">
        <v>1.49E-2</v>
      </c>
      <c r="BB72" s="4">
        <v>0.87080000000000002</v>
      </c>
      <c r="BC72" s="4">
        <v>0.67930000000000001</v>
      </c>
      <c r="BD72" s="4">
        <v>0.89070000000000005</v>
      </c>
      <c r="BE72" s="4">
        <v>0.10680000000000001</v>
      </c>
      <c r="BF72" s="5">
        <v>0.61019999999999996</v>
      </c>
      <c r="BG72" s="5">
        <v>0.65790000000000004</v>
      </c>
      <c r="BH72" s="5">
        <v>0.19539999999999999</v>
      </c>
      <c r="BI72" s="5">
        <v>2.1899999999999999E-2</v>
      </c>
      <c r="BJ72" s="5">
        <v>0.84409999999999996</v>
      </c>
      <c r="BK72" s="5">
        <v>0.64739999999999998</v>
      </c>
      <c r="BL72" s="5">
        <v>0.83589999999999998</v>
      </c>
      <c r="BM72" s="5">
        <v>5.33E-2</v>
      </c>
      <c r="BN72" s="4">
        <v>0.63180000000000003</v>
      </c>
      <c r="BO72" s="4">
        <v>0.71709999999999996</v>
      </c>
      <c r="BP72" s="4">
        <v>0.15890000000000001</v>
      </c>
      <c r="BQ72" s="4">
        <v>3.9600000000000003E-2</v>
      </c>
      <c r="BR72" s="4">
        <v>0.80159999999999998</v>
      </c>
      <c r="BS72" s="4">
        <v>0.56499999999999995</v>
      </c>
      <c r="BT72" s="4">
        <v>0.71220000000000006</v>
      </c>
      <c r="BU72" s="4">
        <v>2.0799999999999999E-2</v>
      </c>
      <c r="BV72" s="5">
        <v>0.57050000000000001</v>
      </c>
      <c r="BW72" s="5">
        <v>0.56840000000000002</v>
      </c>
      <c r="BX72" s="5">
        <v>0.20280000000000001</v>
      </c>
      <c r="BY72" s="5">
        <v>1.6999999999999999E-3</v>
      </c>
      <c r="BZ72" s="5">
        <v>0.9264</v>
      </c>
      <c r="CA72" s="5">
        <v>0.77869999999999995</v>
      </c>
      <c r="CB72" s="5">
        <v>0.99039999999999995</v>
      </c>
      <c r="CC72" s="5">
        <v>0.28220000000000001</v>
      </c>
      <c r="CD72" s="4">
        <v>0.58450000000000002</v>
      </c>
      <c r="CE72" s="4">
        <v>0.59789999999999999</v>
      </c>
      <c r="CF72" s="4">
        <v>0.22109999999999999</v>
      </c>
      <c r="CG72" s="4">
        <v>4.4000000000000003E-3</v>
      </c>
      <c r="CH72" s="4">
        <v>0.91600000000000004</v>
      </c>
      <c r="CI72" s="4">
        <v>0.7581</v>
      </c>
      <c r="CJ72" s="4">
        <v>0.97299999999999998</v>
      </c>
      <c r="CK72" s="4">
        <v>0.26950000000000002</v>
      </c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>
        <v>0.6018</v>
      </c>
      <c r="CU72" s="4">
        <v>0.64</v>
      </c>
      <c r="CV72" s="4">
        <v>0.20230000000000001</v>
      </c>
      <c r="CW72" s="4">
        <v>1.4800000000000001E-2</v>
      </c>
      <c r="CX72" s="4">
        <v>0.86809999999999998</v>
      </c>
      <c r="CY72" s="4">
        <v>0.68630000000000002</v>
      </c>
      <c r="CZ72" s="4">
        <v>0.89319999999999999</v>
      </c>
      <c r="DA72" s="4">
        <v>7.4200000000000002E-2</v>
      </c>
      <c r="DB72" s="5">
        <v>0.63349999999999995</v>
      </c>
      <c r="DC72" s="5">
        <v>0.71960000000000002</v>
      </c>
      <c r="DD72" s="5">
        <v>0.159</v>
      </c>
      <c r="DE72" s="5">
        <v>4.0300000000000002E-2</v>
      </c>
      <c r="DF72" s="5">
        <v>0.79910000000000003</v>
      </c>
      <c r="DG72" s="5">
        <v>0.56189999999999996</v>
      </c>
      <c r="DH72" s="5">
        <v>0.71009999999999995</v>
      </c>
      <c r="DI72" s="5">
        <v>1.7899999999999999E-2</v>
      </c>
      <c r="DJ72" s="4">
        <v>0.56830000000000003</v>
      </c>
      <c r="DK72" s="4">
        <v>0.56330000000000002</v>
      </c>
      <c r="DL72" s="4">
        <v>0.20169999999999999</v>
      </c>
      <c r="DM72" s="4">
        <v>1.6999999999999999E-3</v>
      </c>
      <c r="DN72" s="4">
        <v>0.92620000000000002</v>
      </c>
      <c r="DO72" s="4">
        <v>0.77980000000000005</v>
      </c>
      <c r="DP72" s="4">
        <v>0.99180000000000001</v>
      </c>
      <c r="DQ72" s="4">
        <v>0.3024</v>
      </c>
      <c r="DR72" s="5">
        <v>0.58499999999999996</v>
      </c>
      <c r="DS72" s="5">
        <v>0.60160000000000002</v>
      </c>
      <c r="DT72" s="5">
        <v>0.22500000000000001</v>
      </c>
      <c r="DU72" s="5">
        <v>4.4000000000000003E-3</v>
      </c>
      <c r="DV72" s="5">
        <v>0.91449999999999998</v>
      </c>
      <c r="DW72" s="5">
        <v>0.75570000000000004</v>
      </c>
      <c r="DX72" s="5">
        <v>0.97240000000000004</v>
      </c>
      <c r="DY72" s="5">
        <v>0.25180000000000002</v>
      </c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>
        <v>0.60089999999999999</v>
      </c>
      <c r="EI72" s="5">
        <v>0.6391</v>
      </c>
      <c r="EJ72" s="5">
        <v>0.2079</v>
      </c>
      <c r="EK72" s="5">
        <v>1.4800000000000001E-2</v>
      </c>
      <c r="EL72" s="5">
        <v>0.87009999999999998</v>
      </c>
      <c r="EM72" s="5">
        <v>0.89159999999999995</v>
      </c>
      <c r="EN72" s="5">
        <v>0.68710000000000004</v>
      </c>
      <c r="EO72" s="5">
        <v>0.12520000000000001</v>
      </c>
      <c r="EP72" s="4">
        <v>0.63400000000000001</v>
      </c>
      <c r="EQ72" s="4">
        <v>0.71599999999999997</v>
      </c>
      <c r="ER72" s="4">
        <v>0.15609999999999999</v>
      </c>
      <c r="ES72" s="4">
        <v>3.9899999999999998E-2</v>
      </c>
      <c r="ET72" s="4">
        <v>0.79859999999999998</v>
      </c>
      <c r="EU72" s="4">
        <v>0.56000000000000005</v>
      </c>
      <c r="EV72" s="4">
        <v>0.71030000000000004</v>
      </c>
      <c r="EW72" s="4">
        <v>1.9E-2</v>
      </c>
      <c r="EX72" s="5">
        <v>0.57410000000000005</v>
      </c>
      <c r="EY72" s="5">
        <v>0.57440000000000002</v>
      </c>
      <c r="EZ72" s="5">
        <v>0.19689999999999999</v>
      </c>
      <c r="FA72" s="5">
        <v>1.6999999999999999E-3</v>
      </c>
      <c r="FB72" s="5">
        <v>0.92200000000000004</v>
      </c>
      <c r="FC72" s="5">
        <v>0.77859999999999996</v>
      </c>
      <c r="FD72" s="5">
        <v>0.99029999999999996</v>
      </c>
      <c r="FE72" s="5">
        <v>0.41170000000000001</v>
      </c>
      <c r="FF72" s="4">
        <v>0.58740000000000003</v>
      </c>
      <c r="FG72" s="4">
        <v>0.60389999999999999</v>
      </c>
      <c r="FH72" s="4">
        <v>0.2175</v>
      </c>
      <c r="FI72" s="4">
        <v>4.3E-3</v>
      </c>
      <c r="FJ72" s="4">
        <v>0.91320000000000001</v>
      </c>
      <c r="FK72" s="4">
        <v>0.75549999999999995</v>
      </c>
      <c r="FL72" s="4">
        <v>0.97160000000000002</v>
      </c>
      <c r="FM72" s="4">
        <v>0.3281</v>
      </c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>
        <v>0.60089999999999999</v>
      </c>
      <c r="FW72" s="4">
        <v>0.63929999999999998</v>
      </c>
      <c r="FX72" s="4">
        <v>0.20760000000000001</v>
      </c>
      <c r="FY72" s="4">
        <v>1.47E-2</v>
      </c>
      <c r="FZ72" s="4">
        <v>0.87129999999999996</v>
      </c>
      <c r="GA72" s="4">
        <v>0.6885</v>
      </c>
      <c r="GB72" s="4">
        <v>0.89090000000000003</v>
      </c>
      <c r="GC72" s="4">
        <v>0.11</v>
      </c>
      <c r="GD72" s="5">
        <v>0.63129999999999997</v>
      </c>
      <c r="GE72" s="5">
        <v>0.71140000000000003</v>
      </c>
      <c r="GF72" s="5">
        <v>0.1573</v>
      </c>
      <c r="GG72" s="5">
        <v>4.0300000000000002E-2</v>
      </c>
      <c r="GH72" s="5">
        <v>0.79630000000000001</v>
      </c>
      <c r="GI72" s="5">
        <v>0.55920000000000003</v>
      </c>
      <c r="GJ72" s="5">
        <v>0.71279999999999999</v>
      </c>
      <c r="GK72" s="5">
        <v>2.3699999999999999E-2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>
        <v>0.60199999999999998</v>
      </c>
      <c r="HK72" s="5">
        <v>0.64100000000000001</v>
      </c>
      <c r="HL72" s="5">
        <v>0.20469999999999999</v>
      </c>
      <c r="HM72" s="5">
        <v>1.4800000000000001E-2</v>
      </c>
      <c r="HN72" s="5">
        <v>0.87070000000000003</v>
      </c>
      <c r="HO72" s="5">
        <v>0.68700000000000006</v>
      </c>
      <c r="HP72" s="5">
        <v>0.8911</v>
      </c>
      <c r="HQ72" s="5">
        <v>0.17449999999999999</v>
      </c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>
        <v>0.60109999999999997</v>
      </c>
      <c r="IY72" s="4">
        <v>0.63890000000000002</v>
      </c>
      <c r="IZ72" s="4">
        <v>0.20369999999999999</v>
      </c>
      <c r="JA72" s="4">
        <v>1.4800000000000001E-2</v>
      </c>
      <c r="JB72" s="4">
        <v>0.87039999999999995</v>
      </c>
      <c r="JC72" s="4">
        <v>0.6865</v>
      </c>
      <c r="JD72" s="4">
        <v>0.89200000000000002</v>
      </c>
      <c r="JE72" s="4">
        <v>7.9100000000000004E-2</v>
      </c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0.59628214285714287</v>
      </c>
      <c r="JO72" s="4">
        <f t="shared" si="9"/>
        <v>0.62709285714285712</v>
      </c>
      <c r="JP72" s="4">
        <f t="shared" si="10"/>
        <v>0.20506071428571435</v>
      </c>
      <c r="JQ72" s="4">
        <f t="shared" si="11"/>
        <v>1.2978571428571426E-2</v>
      </c>
      <c r="JR72" s="4">
        <f t="shared" si="12"/>
        <v>0.88313214285714292</v>
      </c>
      <c r="JS72" s="4">
        <f t="shared" si="13"/>
        <v>0.71297500000000014</v>
      </c>
      <c r="JT72" s="4">
        <f t="shared" si="14"/>
        <v>0.90058928571428587</v>
      </c>
      <c r="JU72" s="4">
        <f t="shared" si="15"/>
        <v>0.18173214285714287</v>
      </c>
      <c r="JV72" s="1" t="e" cm="1">
        <f t="array" aca="1" ref="JV72" ca="1">CONCATENATE(INDIRECT(ADDRESS(1,MATCH(_xlfn.MINIFS(B72:JM72,metrics.rec,"MAE"),B72:JM72,0)+1)), ", ", INDIRECT(ADDRESS(2,MATCH(_xlfn.MINIFS(B72:JM72,metrics.rec,"MAE"),B72:JM72,0)+1)))</f>
        <v>#NAME?</v>
      </c>
      <c r="JW72" s="1" t="e" cm="1">
        <f t="array" aca="1" ref="JW72" ca="1">CONCATENATE(INDIRECT(ADDRESS(1,MATCH(_xlfn.MINIFS(B72:JM72,metrics.rec,"MSE"),B72:JM72,0)+1)), ", ", INDIRECT(ADDRESS(2,MATCH(_xlfn.MINIFS(B72:JM72,metrics.rec,"MSE"),B72:JM72,0)+1)))</f>
        <v>#NAME?</v>
      </c>
      <c r="JX72" s="1" t="e" cm="1">
        <f t="array" aca="1" ref="JX72" ca="1">CONCATENATE(INDIRECT(ADDRESS(1,MATCH(_xlfn.MAXIFS(B72:JM72,metrics.rec,"R"),B72:JM72,0)+1)), ", ", INDIRECT(ADDRESS(2,MATCH(_xlfn.MAXIFS(B72:JM72,metrics.rec,"R"),B72:JM72,0)+1)))</f>
        <v>#NAME?</v>
      </c>
      <c r="JY72" s="1" t="e" cm="1">
        <f t="array" aca="1" ref="JY72" ca="1">CONCATENATE(INDIRECT(ADDRESS(1,MATCH(_xlfn.MAXIFS(B72:JM72,metrics.rec,"Precision"),B72:JM72,0)+1)), ", ", INDIRECT(ADDRESS(2,MATCH(_xlfn.MAXIFS(B72:JM72,metrics.rec,"Precision"),B72:JM72,0)+1)))</f>
        <v>#NAME?</v>
      </c>
      <c r="JZ72" s="1" t="e" cm="1">
        <f t="array" aca="1" ref="JZ72" ca="1">CONCATENATE(INDIRECT(ADDRESS(1,MATCH(_xlfn.MAXIFS(B72:JM72,metrics.rec,"Recall"),B72:JM72,0)+1)), ", ", INDIRECT(ADDRESS(2,MATCH(_xlfn.MAXIFS(B72:JM72,metrics.rec,"Recall"),B72:JM72,0)+1)))</f>
        <v>#NAME?</v>
      </c>
      <c r="KA72" s="1" t="e" cm="1">
        <f t="array" aca="1" ref="KA72" ca="1">CONCATENATE(INDIRECT(ADDRESS(1,MATCH(_xlfn.MAXIFS(B72:JM72,metrics.rec,"Coverage"),B72:JM72,0)+1)), ", ", INDIRECT(ADDRESS(2,MATCH(_xlfn.MAXIFS(B72:JM72,metrics.rec,"Coverage"),B72:JM72,0)+1)))</f>
        <v>#NAME?</v>
      </c>
      <c r="KB72" s="1" t="e" cm="1">
        <f t="array" aca="1" ref="KB72" ca="1">CONCATENATE(INDIRECT(ADDRESS(1,MATCH(_xlfn.MAXIFS(B72:JM72,metrics.rec,"Recatio"),B72:JM72,0)+1)), ", ", INDIRECT(ADDRESS(2,MATCH(_xlfn.MAXIFS(B72:JM72,metrics.rec,"Recatio"),B72:JM72,0)+1)))</f>
        <v>#NAME?</v>
      </c>
      <c r="KC72" s="1" t="e" cm="1">
        <f t="array" aca="1" ref="KC72" ca="1">CONCATENATE(INDIRECT(ADDRESS(1,MATCH(_xlfn.MINIFS(B72:JM72,metrics.rec,"Time"),B72:JM72,0)+1)), ", ", INDIRECT(ADDRESS(2,MATCH(_xlfn.MINIFS(B72:JM72,metrics.rec,"Time"),B72:JM72,0)+1)))</f>
        <v>#NAME?</v>
      </c>
    </row>
    <row r="73" spans="1:289" x14ac:dyDescent="0.3">
      <c r="A73" s="1" t="s">
        <v>66</v>
      </c>
      <c r="B73" s="4">
        <v>0.58050000000000002</v>
      </c>
      <c r="C73" s="4">
        <v>0.58750000000000002</v>
      </c>
      <c r="D73" s="4">
        <v>0.20349999999999999</v>
      </c>
      <c r="E73" s="4">
        <v>1.6999999999999999E-3</v>
      </c>
      <c r="F73" s="4">
        <v>0.92930000000000001</v>
      </c>
      <c r="G73" s="4">
        <v>0.78449999999999998</v>
      </c>
      <c r="H73" s="4">
        <v>0.99160000000000004</v>
      </c>
      <c r="I73" s="4">
        <v>0.44790000000000002</v>
      </c>
      <c r="J73" s="5">
        <v>0.58640000000000003</v>
      </c>
      <c r="K73" s="5">
        <v>0.6018</v>
      </c>
      <c r="L73" s="5">
        <v>0.21790000000000001</v>
      </c>
      <c r="M73" s="5">
        <v>3.0000000000000001E-3</v>
      </c>
      <c r="N73" s="5">
        <v>0.92530000000000001</v>
      </c>
      <c r="O73" s="5">
        <v>0.76980000000000004</v>
      </c>
      <c r="P73" s="5">
        <v>0.98070000000000002</v>
      </c>
      <c r="Q73" s="5">
        <v>0.3775</v>
      </c>
      <c r="R73" s="4">
        <v>0.5887</v>
      </c>
      <c r="S73" s="4">
        <v>0.60909999999999997</v>
      </c>
      <c r="T73" s="4">
        <v>0.217</v>
      </c>
      <c r="U73" s="4">
        <v>4.4000000000000003E-3</v>
      </c>
      <c r="V73" s="4">
        <v>0.91639999999999999</v>
      </c>
      <c r="W73" s="4">
        <v>0.75639999999999996</v>
      </c>
      <c r="X73" s="4">
        <v>0.97109999999999996</v>
      </c>
      <c r="Y73" s="4">
        <v>0.33439999999999998</v>
      </c>
      <c r="Z73" s="5">
        <v>0.59250000000000003</v>
      </c>
      <c r="AA73" s="5">
        <v>0.62119999999999997</v>
      </c>
      <c r="AB73" s="5">
        <v>0.2099</v>
      </c>
      <c r="AC73" s="5">
        <v>6.1000000000000004E-3</v>
      </c>
      <c r="AD73" s="5">
        <v>0.90859999999999996</v>
      </c>
      <c r="AE73" s="5">
        <v>0.74209999999999998</v>
      </c>
      <c r="AF73" s="5">
        <v>0.95720000000000005</v>
      </c>
      <c r="AG73" s="5">
        <v>0.2888</v>
      </c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>
        <v>0.5968</v>
      </c>
      <c r="AQ73" s="5">
        <v>0.62849999999999995</v>
      </c>
      <c r="AR73" s="5">
        <v>0.21199999999999999</v>
      </c>
      <c r="AS73" s="5">
        <v>1.0800000000000001E-2</v>
      </c>
      <c r="AT73" s="5">
        <v>0.88790000000000002</v>
      </c>
      <c r="AU73" s="5">
        <v>0.71230000000000004</v>
      </c>
      <c r="AV73" s="5">
        <v>0.92559999999999998</v>
      </c>
      <c r="AW73" s="5">
        <v>0.15740000000000001</v>
      </c>
      <c r="AX73" s="4">
        <v>0.60029999999999994</v>
      </c>
      <c r="AY73" s="4">
        <v>0.63900000000000001</v>
      </c>
      <c r="AZ73" s="4">
        <v>0.2</v>
      </c>
      <c r="BA73" s="4">
        <v>1.49E-2</v>
      </c>
      <c r="BB73" s="4">
        <v>0.87139999999999995</v>
      </c>
      <c r="BC73" s="4">
        <v>0.67949999999999999</v>
      </c>
      <c r="BD73" s="4">
        <v>0.89070000000000005</v>
      </c>
      <c r="BE73" s="4">
        <v>0.1055</v>
      </c>
      <c r="BF73" s="5">
        <v>0.61019999999999996</v>
      </c>
      <c r="BG73" s="5">
        <v>0.65959999999999996</v>
      </c>
      <c r="BH73" s="5">
        <v>0.1923</v>
      </c>
      <c r="BI73" s="5">
        <v>2.1999999999999999E-2</v>
      </c>
      <c r="BJ73" s="5">
        <v>0.84540000000000004</v>
      </c>
      <c r="BK73" s="5">
        <v>0.64759999999999995</v>
      </c>
      <c r="BL73" s="5">
        <v>0.83589999999999998</v>
      </c>
      <c r="BM73" s="5">
        <v>5.3199999999999997E-2</v>
      </c>
      <c r="BN73" s="4">
        <v>0.63170000000000004</v>
      </c>
      <c r="BO73" s="4">
        <v>0.7177</v>
      </c>
      <c r="BP73" s="4">
        <v>0.1575</v>
      </c>
      <c r="BQ73" s="4">
        <v>3.9600000000000003E-2</v>
      </c>
      <c r="BR73" s="4">
        <v>0.8024</v>
      </c>
      <c r="BS73" s="4">
        <v>0.56499999999999995</v>
      </c>
      <c r="BT73" s="4">
        <v>0.71220000000000006</v>
      </c>
      <c r="BU73" s="4">
        <v>2.06E-2</v>
      </c>
      <c r="BV73" s="5">
        <v>0.57399999999999995</v>
      </c>
      <c r="BW73" s="5">
        <v>0.5786</v>
      </c>
      <c r="BX73" s="5">
        <v>0.19719999999999999</v>
      </c>
      <c r="BY73" s="5">
        <v>1.6999999999999999E-3</v>
      </c>
      <c r="BZ73" s="5">
        <v>0.92879999999999996</v>
      </c>
      <c r="CA73" s="5">
        <v>0.77900000000000003</v>
      </c>
      <c r="CB73" s="5">
        <v>0.99039999999999995</v>
      </c>
      <c r="CC73" s="5">
        <v>0.3039</v>
      </c>
      <c r="CD73" s="4">
        <v>0.58699999999999997</v>
      </c>
      <c r="CE73" s="4">
        <v>0.60560000000000003</v>
      </c>
      <c r="CF73" s="4">
        <v>0.20949999999999999</v>
      </c>
      <c r="CG73" s="4">
        <v>4.4000000000000003E-3</v>
      </c>
      <c r="CH73" s="4">
        <v>0.91769999999999996</v>
      </c>
      <c r="CI73" s="4">
        <v>0.75849999999999995</v>
      </c>
      <c r="CJ73" s="4">
        <v>0.97299999999999998</v>
      </c>
      <c r="CK73" s="4">
        <v>0.253</v>
      </c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>
        <v>0.60250000000000004</v>
      </c>
      <c r="CU73" s="4">
        <v>0.64290000000000003</v>
      </c>
      <c r="CV73" s="4">
        <v>0.1993</v>
      </c>
      <c r="CW73" s="4">
        <v>1.49E-2</v>
      </c>
      <c r="CX73" s="4">
        <v>0.86950000000000005</v>
      </c>
      <c r="CY73" s="4">
        <v>0.68659999999999999</v>
      </c>
      <c r="CZ73" s="4">
        <v>0.89319999999999999</v>
      </c>
      <c r="DA73" s="4">
        <v>7.4200000000000002E-2</v>
      </c>
      <c r="DB73" s="5">
        <v>0.63290000000000002</v>
      </c>
      <c r="DC73" s="5">
        <v>0.71870000000000001</v>
      </c>
      <c r="DD73" s="5">
        <v>0.15890000000000001</v>
      </c>
      <c r="DE73" s="5">
        <v>4.0300000000000002E-2</v>
      </c>
      <c r="DF73" s="5">
        <v>0.8</v>
      </c>
      <c r="DG73" s="5">
        <v>0.56200000000000006</v>
      </c>
      <c r="DH73" s="5">
        <v>0.71009999999999995</v>
      </c>
      <c r="DI73" s="5">
        <v>1.7899999999999999E-2</v>
      </c>
      <c r="DJ73" s="4">
        <v>0.57110000000000005</v>
      </c>
      <c r="DK73" s="4">
        <v>0.57220000000000004</v>
      </c>
      <c r="DL73" s="4">
        <v>0.19439999999999999</v>
      </c>
      <c r="DM73" s="4">
        <v>1.6999999999999999E-3</v>
      </c>
      <c r="DN73" s="4">
        <v>0.92710000000000004</v>
      </c>
      <c r="DO73" s="4">
        <v>0.78010000000000002</v>
      </c>
      <c r="DP73" s="4">
        <v>0.99180000000000001</v>
      </c>
      <c r="DQ73" s="4">
        <v>0.29949999999999999</v>
      </c>
      <c r="DR73" s="5">
        <v>0.58760000000000001</v>
      </c>
      <c r="DS73" s="5">
        <v>0.61</v>
      </c>
      <c r="DT73" s="5">
        <v>0.2172</v>
      </c>
      <c r="DU73" s="5">
        <v>4.4000000000000003E-3</v>
      </c>
      <c r="DV73" s="5">
        <v>0.91620000000000001</v>
      </c>
      <c r="DW73" s="5">
        <v>0.75600000000000001</v>
      </c>
      <c r="DX73" s="5">
        <v>0.97240000000000004</v>
      </c>
      <c r="DY73" s="5">
        <v>0.22819999999999999</v>
      </c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>
        <v>0.60189999999999999</v>
      </c>
      <c r="EI73" s="5">
        <v>0.64249999999999996</v>
      </c>
      <c r="EJ73" s="5">
        <v>0.2014</v>
      </c>
      <c r="EK73" s="5">
        <v>1.4800000000000001E-2</v>
      </c>
      <c r="EL73" s="5">
        <v>0.87109999999999999</v>
      </c>
      <c r="EM73" s="5">
        <v>0.89159999999999995</v>
      </c>
      <c r="EN73" s="5">
        <v>0.68740000000000001</v>
      </c>
      <c r="EO73" s="5">
        <v>0.10630000000000001</v>
      </c>
      <c r="EP73" s="4">
        <v>0.63349999999999995</v>
      </c>
      <c r="EQ73" s="4">
        <v>0.71609999999999996</v>
      </c>
      <c r="ER73" s="4">
        <v>0.1545</v>
      </c>
      <c r="ES73" s="4">
        <v>3.9899999999999998E-2</v>
      </c>
      <c r="ET73" s="4">
        <v>0.79910000000000003</v>
      </c>
      <c r="EU73" s="4">
        <v>0.56010000000000004</v>
      </c>
      <c r="EV73" s="4">
        <v>0.71030000000000004</v>
      </c>
      <c r="EW73" s="4">
        <v>1.9199999999999998E-2</v>
      </c>
      <c r="EX73" s="5">
        <v>0.57679999999999998</v>
      </c>
      <c r="EY73" s="5">
        <v>0.58260000000000001</v>
      </c>
      <c r="EZ73" s="5">
        <v>0.18820000000000001</v>
      </c>
      <c r="FA73" s="5">
        <v>1.6999999999999999E-3</v>
      </c>
      <c r="FB73" s="5">
        <v>0.92349999999999999</v>
      </c>
      <c r="FC73" s="5">
        <v>0.77900000000000003</v>
      </c>
      <c r="FD73" s="5">
        <v>0.99029999999999996</v>
      </c>
      <c r="FE73" s="5">
        <v>0.38350000000000001</v>
      </c>
      <c r="FF73" s="4">
        <v>0.59</v>
      </c>
      <c r="FG73" s="4">
        <v>0.61209999999999998</v>
      </c>
      <c r="FH73" s="4">
        <v>0.21079999999999999</v>
      </c>
      <c r="FI73" s="4">
        <v>4.4000000000000003E-3</v>
      </c>
      <c r="FJ73" s="4">
        <v>0.91510000000000002</v>
      </c>
      <c r="FK73" s="4">
        <v>0.75590000000000002</v>
      </c>
      <c r="FL73" s="4">
        <v>0.97160000000000002</v>
      </c>
      <c r="FM73" s="4">
        <v>0.32900000000000001</v>
      </c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>
        <v>0.60209999999999997</v>
      </c>
      <c r="FW73" s="4">
        <v>0.64319999999999999</v>
      </c>
      <c r="FX73" s="4">
        <v>0.2019</v>
      </c>
      <c r="FY73" s="4">
        <v>1.4800000000000001E-2</v>
      </c>
      <c r="FZ73" s="4">
        <v>0.87260000000000004</v>
      </c>
      <c r="GA73" s="4">
        <v>0.68879999999999997</v>
      </c>
      <c r="GB73" s="4">
        <v>0.89090000000000003</v>
      </c>
      <c r="GC73" s="4">
        <v>0.1069</v>
      </c>
      <c r="GD73" s="5">
        <v>0.63090000000000002</v>
      </c>
      <c r="GE73" s="5">
        <v>0.71140000000000003</v>
      </c>
      <c r="GF73" s="5">
        <v>0.15679999999999999</v>
      </c>
      <c r="GG73" s="5">
        <v>4.0300000000000002E-2</v>
      </c>
      <c r="GH73" s="5">
        <v>0.79700000000000004</v>
      </c>
      <c r="GI73" s="5">
        <v>0.55920000000000003</v>
      </c>
      <c r="GJ73" s="5">
        <v>0.71279999999999999</v>
      </c>
      <c r="GK73" s="5">
        <v>2.3400000000000001E-2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>
        <v>0.60299999999999998</v>
      </c>
      <c r="HK73" s="5">
        <v>0.64429999999999998</v>
      </c>
      <c r="HL73" s="5">
        <v>0.19980000000000001</v>
      </c>
      <c r="HM73" s="5">
        <v>1.4800000000000001E-2</v>
      </c>
      <c r="HN73" s="5">
        <v>0.87190000000000001</v>
      </c>
      <c r="HO73" s="5">
        <v>0.68720000000000003</v>
      </c>
      <c r="HP73" s="5">
        <v>0.8911</v>
      </c>
      <c r="HQ73" s="5">
        <v>0.17660000000000001</v>
      </c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>
        <v>0.60219999999999996</v>
      </c>
      <c r="IY73" s="4">
        <v>0.64249999999999996</v>
      </c>
      <c r="IZ73" s="4">
        <v>0.1993</v>
      </c>
      <c r="JA73" s="4">
        <v>1.4800000000000001E-2</v>
      </c>
      <c r="JB73" s="4">
        <v>0.87139999999999995</v>
      </c>
      <c r="JC73" s="4">
        <v>0.68669999999999998</v>
      </c>
      <c r="JD73" s="4">
        <v>0.89200000000000002</v>
      </c>
      <c r="JE73" s="4">
        <v>8.3099999999999993E-2</v>
      </c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0.59786428571428574</v>
      </c>
      <c r="JO73" s="4">
        <f t="shared" si="9"/>
        <v>0.63239642857142842</v>
      </c>
      <c r="JP73" s="4">
        <f t="shared" si="10"/>
        <v>0.19941428571428571</v>
      </c>
      <c r="JQ73" s="4">
        <f t="shared" si="11"/>
        <v>1.299642857142857E-2</v>
      </c>
      <c r="JR73" s="4">
        <f t="shared" si="12"/>
        <v>0.88458214285714287</v>
      </c>
      <c r="JS73" s="4">
        <f t="shared" si="13"/>
        <v>0.71324285714285729</v>
      </c>
      <c r="JT73" s="4">
        <f t="shared" si="14"/>
        <v>0.90060000000000007</v>
      </c>
      <c r="JU73" s="4">
        <f t="shared" si="15"/>
        <v>0.18331785714285709</v>
      </c>
      <c r="JV73" s="1" t="e" cm="1">
        <f t="array" aca="1" ref="JV73" ca="1">CONCATENATE(INDIRECT(ADDRESS(1,MATCH(_xlfn.MINIFS(B73:JM73,metrics.rec,"MAE"),B73:JM73,0)+1)), ", ", INDIRECT(ADDRESS(2,MATCH(_xlfn.MINIFS(B73:JM73,metrics.rec,"MAE"),B73:JM73,0)+1)))</f>
        <v>#NAME?</v>
      </c>
      <c r="JW73" s="1" t="e" cm="1">
        <f t="array" aca="1" ref="JW73" ca="1">CONCATENATE(INDIRECT(ADDRESS(1,MATCH(_xlfn.MINIFS(B73:JM73,metrics.rec,"MSE"),B73:JM73,0)+1)), ", ", INDIRECT(ADDRESS(2,MATCH(_xlfn.MINIFS(B73:JM73,metrics.rec,"MSE"),B73:JM73,0)+1)))</f>
        <v>#NAME?</v>
      </c>
      <c r="JX73" s="1" t="e" cm="1">
        <f t="array" aca="1" ref="JX73" ca="1">CONCATENATE(INDIRECT(ADDRESS(1,MATCH(_xlfn.MAXIFS(B73:JM73,metrics.rec,"R"),B73:JM73,0)+1)), ", ", INDIRECT(ADDRESS(2,MATCH(_xlfn.MAXIFS(B73:JM73,metrics.rec,"R"),B73:JM73,0)+1)))</f>
        <v>#NAME?</v>
      </c>
      <c r="JY73" s="1" t="e" cm="1">
        <f t="array" aca="1" ref="JY73" ca="1">CONCATENATE(INDIRECT(ADDRESS(1,MATCH(_xlfn.MAXIFS(B73:JM73,metrics.rec,"Precision"),B73:JM73,0)+1)), ", ", INDIRECT(ADDRESS(2,MATCH(_xlfn.MAXIFS(B73:JM73,metrics.rec,"Precision"),B73:JM73,0)+1)))</f>
        <v>#NAME?</v>
      </c>
      <c r="JZ73" s="1" t="e" cm="1">
        <f t="array" aca="1" ref="JZ73" ca="1">CONCATENATE(INDIRECT(ADDRESS(1,MATCH(_xlfn.MAXIFS(B73:JM73,metrics.rec,"Recall"),B73:JM73,0)+1)), ", ", INDIRECT(ADDRESS(2,MATCH(_xlfn.MAXIFS(B73:JM73,metrics.rec,"Recall"),B73:JM73,0)+1)))</f>
        <v>#NAME?</v>
      </c>
      <c r="KA73" s="1" t="e" cm="1">
        <f t="array" aca="1" ref="KA73" ca="1">CONCATENATE(INDIRECT(ADDRESS(1,MATCH(_xlfn.MAXIFS(B73:JM73,metrics.rec,"Coverage"),B73:JM73,0)+1)), ", ", INDIRECT(ADDRESS(2,MATCH(_xlfn.MAXIFS(B73:JM73,metrics.rec,"Coverage"),B73:JM73,0)+1)))</f>
        <v>#NAME?</v>
      </c>
      <c r="KB73" s="1" t="e" cm="1">
        <f t="array" aca="1" ref="KB73" ca="1">CONCATENATE(INDIRECT(ADDRESS(1,MATCH(_xlfn.MAXIFS(B73:JM73,metrics.rec,"Recatio"),B73:JM73,0)+1)), ", ", INDIRECT(ADDRESS(2,MATCH(_xlfn.MAXIFS(B73:JM73,metrics.rec,"Recatio"),B73:JM73,0)+1)))</f>
        <v>#NAME?</v>
      </c>
      <c r="KC73" s="1" t="e" cm="1">
        <f t="array" aca="1" ref="KC73" ca="1">CONCATENATE(INDIRECT(ADDRESS(1,MATCH(_xlfn.MINIFS(B73:JM73,metrics.rec,"Time"),B73:JM73,0)+1)), ", ", INDIRECT(ADDRESS(2,MATCH(_xlfn.MINIFS(B73:JM73,metrics.rec,"Time"),B73:JM73,0)+1)))</f>
        <v>#NAME?</v>
      </c>
    </row>
    <row r="74" spans="1:289" x14ac:dyDescent="0.3">
      <c r="A74" s="1" t="s">
        <v>67</v>
      </c>
      <c r="B74" s="4">
        <v>0.58560000000000001</v>
      </c>
      <c r="C74" s="4">
        <v>0.59250000000000003</v>
      </c>
      <c r="D74" s="4">
        <v>0.193</v>
      </c>
      <c r="E74" s="4">
        <v>1.6999999999999999E-3</v>
      </c>
      <c r="F74" s="4">
        <v>0.93089999999999995</v>
      </c>
      <c r="G74" s="4">
        <v>0.79310000000000003</v>
      </c>
      <c r="H74" s="4">
        <v>0.98939999999999995</v>
      </c>
      <c r="I74" s="4">
        <v>0.44800000000000001</v>
      </c>
      <c r="J74" s="5">
        <v>0.5897</v>
      </c>
      <c r="K74" s="5">
        <v>0.60370000000000001</v>
      </c>
      <c r="L74" s="5">
        <v>0.21929999999999999</v>
      </c>
      <c r="M74" s="5">
        <v>2.8999999999999998E-3</v>
      </c>
      <c r="N74" s="5">
        <v>0.92830000000000001</v>
      </c>
      <c r="O74" s="5">
        <v>0.77939999999999998</v>
      </c>
      <c r="P74" s="5">
        <v>0.97870000000000001</v>
      </c>
      <c r="Q74" s="5">
        <v>0.38059999999999999</v>
      </c>
      <c r="R74" s="4">
        <v>0.59219999999999995</v>
      </c>
      <c r="S74" s="4">
        <v>0.61060000000000003</v>
      </c>
      <c r="T74" s="4">
        <v>0.2203</v>
      </c>
      <c r="U74" s="4">
        <v>4.3E-3</v>
      </c>
      <c r="V74" s="4">
        <v>0.91990000000000005</v>
      </c>
      <c r="W74" s="4">
        <v>0.7671</v>
      </c>
      <c r="X74" s="4">
        <v>0.96799999999999997</v>
      </c>
      <c r="Y74" s="4">
        <v>0.33710000000000001</v>
      </c>
      <c r="Z74" s="5">
        <v>0.59689999999999999</v>
      </c>
      <c r="AA74" s="5">
        <v>0.62419999999999998</v>
      </c>
      <c r="AB74" s="5">
        <v>0.2165</v>
      </c>
      <c r="AC74" s="5">
        <v>6.0000000000000001E-3</v>
      </c>
      <c r="AD74" s="5">
        <v>0.91359999999999997</v>
      </c>
      <c r="AE74" s="5">
        <v>0.75290000000000001</v>
      </c>
      <c r="AF74" s="5">
        <v>0.95209999999999995</v>
      </c>
      <c r="AG74" s="5">
        <v>0.28720000000000001</v>
      </c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>
        <v>0.5998</v>
      </c>
      <c r="AQ74" s="5">
        <v>0.62909999999999999</v>
      </c>
      <c r="AR74" s="5">
        <v>0.21390000000000001</v>
      </c>
      <c r="AS74" s="5">
        <v>1.0699999999999999E-2</v>
      </c>
      <c r="AT74" s="5">
        <v>0.89490000000000003</v>
      </c>
      <c r="AU74" s="5">
        <v>0.72230000000000005</v>
      </c>
      <c r="AV74" s="5">
        <v>0.91930000000000001</v>
      </c>
      <c r="AW74" s="5">
        <v>0.15759999999999999</v>
      </c>
      <c r="AX74" s="4">
        <v>0.60299999999999998</v>
      </c>
      <c r="AY74" s="4">
        <v>0.63580000000000003</v>
      </c>
      <c r="AZ74" s="4">
        <v>0.2089</v>
      </c>
      <c r="BA74" s="4">
        <v>1.49E-2</v>
      </c>
      <c r="BB74" s="4">
        <v>0.87949999999999995</v>
      </c>
      <c r="BC74" s="4">
        <v>0.6865</v>
      </c>
      <c r="BD74" s="4">
        <v>0.88349999999999995</v>
      </c>
      <c r="BE74" s="4">
        <v>0.10639999999999999</v>
      </c>
      <c r="BF74" s="5">
        <v>0.6109</v>
      </c>
      <c r="BG74" s="5">
        <v>0.65339999999999998</v>
      </c>
      <c r="BH74" s="5">
        <v>0.20200000000000001</v>
      </c>
      <c r="BI74" s="5">
        <v>2.23E-2</v>
      </c>
      <c r="BJ74" s="5">
        <v>0.85680000000000001</v>
      </c>
      <c r="BK74" s="5">
        <v>0.64500000000000002</v>
      </c>
      <c r="BL74" s="5">
        <v>0.82509999999999994</v>
      </c>
      <c r="BM74" s="5">
        <v>5.3499999999999999E-2</v>
      </c>
      <c r="BN74" s="4">
        <v>0.62819999999999998</v>
      </c>
      <c r="BO74" s="4">
        <v>0.70240000000000002</v>
      </c>
      <c r="BP74" s="4">
        <v>0.17599999999999999</v>
      </c>
      <c r="BQ74" s="4">
        <v>4.1000000000000002E-2</v>
      </c>
      <c r="BR74" s="4">
        <v>0.81579999999999997</v>
      </c>
      <c r="BS74" s="4">
        <v>0.55159999999999998</v>
      </c>
      <c r="BT74" s="4">
        <v>0.70079999999999998</v>
      </c>
      <c r="BU74" s="4">
        <v>2.06E-2</v>
      </c>
      <c r="BV74" s="5">
        <v>0.57769999999999999</v>
      </c>
      <c r="BW74" s="5">
        <v>0.58050000000000002</v>
      </c>
      <c r="BX74" s="5">
        <v>0.19270000000000001</v>
      </c>
      <c r="BY74" s="5">
        <v>1.6999999999999999E-3</v>
      </c>
      <c r="BZ74" s="5">
        <v>0.92920000000000003</v>
      </c>
      <c r="CA74" s="5">
        <v>0.78810000000000002</v>
      </c>
      <c r="CB74" s="5">
        <v>0.98899999999999999</v>
      </c>
      <c r="CC74" s="5">
        <v>0.31969999999999998</v>
      </c>
      <c r="CD74" s="4">
        <v>0.59109999999999996</v>
      </c>
      <c r="CE74" s="4">
        <v>0.60709999999999997</v>
      </c>
      <c r="CF74" s="4">
        <v>0.2099</v>
      </c>
      <c r="CG74" s="4">
        <v>4.3E-3</v>
      </c>
      <c r="CH74" s="4">
        <v>0.92090000000000005</v>
      </c>
      <c r="CI74" s="4">
        <v>0.76870000000000005</v>
      </c>
      <c r="CJ74" s="4">
        <v>0.96919999999999995</v>
      </c>
      <c r="CK74" s="4">
        <v>0.252</v>
      </c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>
        <v>0.60429999999999995</v>
      </c>
      <c r="CU74" s="4">
        <v>0.63949999999999996</v>
      </c>
      <c r="CV74" s="4">
        <v>0.20569999999999999</v>
      </c>
      <c r="CW74" s="4">
        <v>1.49E-2</v>
      </c>
      <c r="CX74" s="4">
        <v>0.87860000000000005</v>
      </c>
      <c r="CY74" s="4">
        <v>0.69230000000000003</v>
      </c>
      <c r="CZ74" s="4">
        <v>0.88519999999999999</v>
      </c>
      <c r="DA74" s="4">
        <v>7.3999999999999996E-2</v>
      </c>
      <c r="DB74" s="5">
        <v>0.62980000000000003</v>
      </c>
      <c r="DC74" s="5">
        <v>0.70299999999999996</v>
      </c>
      <c r="DD74" s="5">
        <v>0.1802</v>
      </c>
      <c r="DE74" s="5">
        <v>4.1599999999999998E-2</v>
      </c>
      <c r="DF74" s="5">
        <v>0.81320000000000003</v>
      </c>
      <c r="DG74" s="5">
        <v>0.54949999999999999</v>
      </c>
      <c r="DH74" s="5">
        <v>0.69920000000000004</v>
      </c>
      <c r="DI74" s="5">
        <v>1.78E-2</v>
      </c>
      <c r="DJ74" s="4">
        <v>0.57520000000000004</v>
      </c>
      <c r="DK74" s="4">
        <v>0.57520000000000004</v>
      </c>
      <c r="DL74" s="4">
        <v>0.18809999999999999</v>
      </c>
      <c r="DM74" s="4">
        <v>1.6999999999999999E-3</v>
      </c>
      <c r="DN74" s="4">
        <v>0.92949999999999999</v>
      </c>
      <c r="DO74" s="4">
        <v>0.78900000000000003</v>
      </c>
      <c r="DP74" s="4">
        <v>0.99</v>
      </c>
      <c r="DQ74" s="4">
        <v>0.29970000000000002</v>
      </c>
      <c r="DR74" s="5">
        <v>0.5917</v>
      </c>
      <c r="DS74" s="5">
        <v>0.61240000000000006</v>
      </c>
      <c r="DT74" s="5">
        <v>0.21240000000000001</v>
      </c>
      <c r="DU74" s="5">
        <v>4.3E-3</v>
      </c>
      <c r="DV74" s="5">
        <v>0.91959999999999997</v>
      </c>
      <c r="DW74" s="5">
        <v>0.76619999999999999</v>
      </c>
      <c r="DX74" s="5">
        <v>0.96889999999999998</v>
      </c>
      <c r="DY74" s="5">
        <v>0.24479999999999999</v>
      </c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>
        <v>0.6038</v>
      </c>
      <c r="EI74" s="5">
        <v>0.63890000000000002</v>
      </c>
      <c r="EJ74" s="5">
        <v>0.2082</v>
      </c>
      <c r="EK74" s="5">
        <v>1.4800000000000001E-2</v>
      </c>
      <c r="EL74" s="5">
        <v>0.88049999999999995</v>
      </c>
      <c r="EM74" s="5">
        <v>0.88380000000000003</v>
      </c>
      <c r="EN74" s="5">
        <v>0.69279999999999997</v>
      </c>
      <c r="EO74" s="5">
        <v>0.1196</v>
      </c>
      <c r="EP74" s="4">
        <v>0.62980000000000003</v>
      </c>
      <c r="EQ74" s="4">
        <v>0.69850000000000001</v>
      </c>
      <c r="ER74" s="4">
        <v>0.1777</v>
      </c>
      <c r="ES74" s="4">
        <v>4.1200000000000001E-2</v>
      </c>
      <c r="ET74" s="4">
        <v>0.81399999999999995</v>
      </c>
      <c r="EU74" s="4">
        <v>0.54879999999999995</v>
      </c>
      <c r="EV74" s="4">
        <v>0.69930000000000003</v>
      </c>
      <c r="EW74" s="4">
        <v>1.9099999999999999E-2</v>
      </c>
      <c r="EX74" s="5">
        <v>0.58069999999999999</v>
      </c>
      <c r="EY74" s="5">
        <v>0.58550000000000002</v>
      </c>
      <c r="EZ74" s="5">
        <v>0.18149999999999999</v>
      </c>
      <c r="FA74" s="5">
        <v>1.6999999999999999E-3</v>
      </c>
      <c r="FB74" s="5">
        <v>0.92610000000000003</v>
      </c>
      <c r="FC74" s="5">
        <v>0.78779999999999994</v>
      </c>
      <c r="FD74" s="5">
        <v>0.98870000000000002</v>
      </c>
      <c r="FE74" s="5">
        <v>0.40839999999999999</v>
      </c>
      <c r="FF74" s="4">
        <v>0.59450000000000003</v>
      </c>
      <c r="FG74" s="4">
        <v>0.61509999999999998</v>
      </c>
      <c r="FH74" s="4">
        <v>0.20910000000000001</v>
      </c>
      <c r="FI74" s="4">
        <v>4.3E-3</v>
      </c>
      <c r="FJ74" s="4">
        <v>0.91920000000000002</v>
      </c>
      <c r="FK74" s="4">
        <v>0.76600000000000001</v>
      </c>
      <c r="FL74" s="4">
        <v>0.96779999999999999</v>
      </c>
      <c r="FM74" s="4">
        <v>0.32550000000000001</v>
      </c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>
        <v>0.60360000000000003</v>
      </c>
      <c r="FW74" s="4">
        <v>0.63890000000000002</v>
      </c>
      <c r="FX74" s="4">
        <v>0.20660000000000001</v>
      </c>
      <c r="FY74" s="4">
        <v>1.4800000000000001E-2</v>
      </c>
      <c r="FZ74" s="4">
        <v>0.88160000000000005</v>
      </c>
      <c r="GA74" s="4">
        <v>0.69399999999999995</v>
      </c>
      <c r="GB74" s="4">
        <v>0.88260000000000005</v>
      </c>
      <c r="GC74" s="4">
        <v>0.10970000000000001</v>
      </c>
      <c r="GD74" s="5">
        <v>0.62849999999999995</v>
      </c>
      <c r="GE74" s="5">
        <v>0.69640000000000002</v>
      </c>
      <c r="GF74" s="5">
        <v>0.17810000000000001</v>
      </c>
      <c r="GG74" s="5">
        <v>4.1700000000000001E-2</v>
      </c>
      <c r="GH74" s="5">
        <v>0.81130000000000002</v>
      </c>
      <c r="GI74" s="5">
        <v>0.54690000000000005</v>
      </c>
      <c r="GJ74" s="5">
        <v>0.70109999999999995</v>
      </c>
      <c r="GK74" s="5">
        <v>2.3900000000000001E-2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>
        <v>0.60460000000000003</v>
      </c>
      <c r="HK74" s="5">
        <v>0.64029999999999998</v>
      </c>
      <c r="HL74" s="5">
        <v>0.20649999999999999</v>
      </c>
      <c r="HM74" s="5">
        <v>1.4800000000000001E-2</v>
      </c>
      <c r="HN74" s="5">
        <v>0.88090000000000002</v>
      </c>
      <c r="HO74" s="5">
        <v>0.69350000000000001</v>
      </c>
      <c r="HP74" s="5">
        <v>0.88370000000000004</v>
      </c>
      <c r="HQ74" s="5">
        <v>0.17080000000000001</v>
      </c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>
        <v>0.60399999999999998</v>
      </c>
      <c r="IY74" s="4">
        <v>0.63859999999999995</v>
      </c>
      <c r="IZ74" s="4">
        <v>0.20549999999999999</v>
      </c>
      <c r="JA74" s="4">
        <v>1.4800000000000001E-2</v>
      </c>
      <c r="JB74" s="4">
        <v>0.88039999999999996</v>
      </c>
      <c r="JC74" s="4">
        <v>0.69310000000000005</v>
      </c>
      <c r="JD74" s="4">
        <v>0.88439999999999996</v>
      </c>
      <c r="JE74" s="4">
        <v>7.0099999999999996E-2</v>
      </c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0.60026428571428558</v>
      </c>
      <c r="JO74" s="4">
        <f t="shared" si="9"/>
        <v>0.63041785714285703</v>
      </c>
      <c r="JP74" s="4">
        <f t="shared" si="10"/>
        <v>0.20365000000000003</v>
      </c>
      <c r="JQ74" s="4">
        <f t="shared" si="11"/>
        <v>1.3157142857142857E-2</v>
      </c>
      <c r="JR74" s="4">
        <f t="shared" si="12"/>
        <v>0.89147500000000002</v>
      </c>
      <c r="JS74" s="4">
        <f t="shared" si="13"/>
        <v>0.71827500000000011</v>
      </c>
      <c r="JT74" s="4">
        <f t="shared" si="14"/>
        <v>0.89506071428571432</v>
      </c>
      <c r="JU74" s="4">
        <f t="shared" si="15"/>
        <v>0.18198928571428574</v>
      </c>
      <c r="JV74" s="1" t="e" cm="1">
        <f t="array" aca="1" ref="JV74" ca="1">CONCATENATE(INDIRECT(ADDRESS(1,MATCH(_xlfn.MINIFS(B74:JM74,metrics.rec,"MAE"),B74:JM74,0)+1)), ", ", INDIRECT(ADDRESS(2,MATCH(_xlfn.MINIFS(B74:JM74,metrics.rec,"MAE"),B74:JM74,0)+1)))</f>
        <v>#NAME?</v>
      </c>
      <c r="JW74" s="1" t="e" cm="1">
        <f t="array" aca="1" ref="JW74" ca="1">CONCATENATE(INDIRECT(ADDRESS(1,MATCH(_xlfn.MINIFS(B74:JM74,metrics.rec,"MSE"),B74:JM74,0)+1)), ", ", INDIRECT(ADDRESS(2,MATCH(_xlfn.MINIFS(B74:JM74,metrics.rec,"MSE"),B74:JM74,0)+1)))</f>
        <v>#NAME?</v>
      </c>
      <c r="JX74" s="1" t="e" cm="1">
        <f t="array" aca="1" ref="JX74" ca="1">CONCATENATE(INDIRECT(ADDRESS(1,MATCH(_xlfn.MAXIFS(B74:JM74,metrics.rec,"R"),B74:JM74,0)+1)), ", ", INDIRECT(ADDRESS(2,MATCH(_xlfn.MAXIFS(B74:JM74,metrics.rec,"R"),B74:JM74,0)+1)))</f>
        <v>#NAME?</v>
      </c>
      <c r="JY74" s="1" t="e" cm="1">
        <f t="array" aca="1" ref="JY74" ca="1">CONCATENATE(INDIRECT(ADDRESS(1,MATCH(_xlfn.MAXIFS(B74:JM74,metrics.rec,"Precision"),B74:JM74,0)+1)), ", ", INDIRECT(ADDRESS(2,MATCH(_xlfn.MAXIFS(B74:JM74,metrics.rec,"Precision"),B74:JM74,0)+1)))</f>
        <v>#NAME?</v>
      </c>
      <c r="JZ74" s="1" t="e" cm="1">
        <f t="array" aca="1" ref="JZ74" ca="1">CONCATENATE(INDIRECT(ADDRESS(1,MATCH(_xlfn.MAXIFS(B74:JM74,metrics.rec,"Recall"),B74:JM74,0)+1)), ", ", INDIRECT(ADDRESS(2,MATCH(_xlfn.MAXIFS(B74:JM74,metrics.rec,"Recall"),B74:JM74,0)+1)))</f>
        <v>#NAME?</v>
      </c>
      <c r="KA74" s="1" t="e" cm="1">
        <f t="array" aca="1" ref="KA74" ca="1">CONCATENATE(INDIRECT(ADDRESS(1,MATCH(_xlfn.MAXIFS(B74:JM74,metrics.rec,"Coverage"),B74:JM74,0)+1)), ", ", INDIRECT(ADDRESS(2,MATCH(_xlfn.MAXIFS(B74:JM74,metrics.rec,"Coverage"),B74:JM74,0)+1)))</f>
        <v>#NAME?</v>
      </c>
      <c r="KB74" s="1" t="e" cm="1">
        <f t="array" aca="1" ref="KB74" ca="1">CONCATENATE(INDIRECT(ADDRESS(1,MATCH(_xlfn.MAXIFS(B74:JM74,metrics.rec,"Recatio"),B74:JM74,0)+1)), ", ", INDIRECT(ADDRESS(2,MATCH(_xlfn.MAXIFS(B74:JM74,metrics.rec,"Recatio"),B74:JM74,0)+1)))</f>
        <v>#NAME?</v>
      </c>
      <c r="KC74" s="1" t="e" cm="1">
        <f t="array" aca="1" ref="KC74" ca="1">CONCATENATE(INDIRECT(ADDRESS(1,MATCH(_xlfn.MINIFS(B74:JM74,metrics.rec,"Time"),B74:JM74,0)+1)), ", ", INDIRECT(ADDRESS(2,MATCH(_xlfn.MINIFS(B74:JM74,metrics.rec,"Time"),B74:JM74,0)+1)))</f>
        <v>#NAME?</v>
      </c>
    </row>
    <row r="75" spans="1:289" x14ac:dyDescent="0.3">
      <c r="A75" s="1" t="s">
        <v>68</v>
      </c>
      <c r="B75" s="4">
        <v>0.57479999999999998</v>
      </c>
      <c r="C75" s="4">
        <v>0.57469999999999999</v>
      </c>
      <c r="D75" s="4">
        <v>0.216</v>
      </c>
      <c r="E75" s="4">
        <v>1.6999999999999999E-3</v>
      </c>
      <c r="F75" s="4">
        <v>0.92569999999999997</v>
      </c>
      <c r="G75" s="4">
        <v>0.77039999999999997</v>
      </c>
      <c r="H75" s="4">
        <v>0.99160000000000004</v>
      </c>
      <c r="I75" s="4">
        <v>0.4476</v>
      </c>
      <c r="J75" s="5">
        <v>0.58130000000000004</v>
      </c>
      <c r="K75" s="5">
        <v>0.58989999999999998</v>
      </c>
      <c r="L75" s="5">
        <v>0.22919999999999999</v>
      </c>
      <c r="M75" s="5">
        <v>3.0000000000000001E-3</v>
      </c>
      <c r="N75" s="5">
        <v>0.92179999999999995</v>
      </c>
      <c r="O75" s="5">
        <v>0.75639999999999996</v>
      </c>
      <c r="P75" s="5">
        <v>0.98070000000000002</v>
      </c>
      <c r="Q75" s="5">
        <v>0.36570000000000003</v>
      </c>
      <c r="R75" s="4">
        <v>0.58479999999999999</v>
      </c>
      <c r="S75" s="4">
        <v>0.60109999999999997</v>
      </c>
      <c r="T75" s="4">
        <v>0.23419999999999999</v>
      </c>
      <c r="U75" s="4">
        <v>4.4000000000000003E-3</v>
      </c>
      <c r="V75" s="4">
        <v>0.91249999999999998</v>
      </c>
      <c r="W75" s="4">
        <v>0.74639999999999995</v>
      </c>
      <c r="X75" s="4">
        <v>0.97109999999999996</v>
      </c>
      <c r="Y75" s="4">
        <v>0.3513</v>
      </c>
      <c r="Z75" s="5">
        <v>0.58830000000000005</v>
      </c>
      <c r="AA75" s="5">
        <v>0.61309999999999998</v>
      </c>
      <c r="AB75" s="5">
        <v>0.2258</v>
      </c>
      <c r="AC75" s="5">
        <v>6.1000000000000004E-3</v>
      </c>
      <c r="AD75" s="5">
        <v>0.90480000000000005</v>
      </c>
      <c r="AE75" s="5">
        <v>0.73380000000000001</v>
      </c>
      <c r="AF75" s="5">
        <v>0.95720000000000005</v>
      </c>
      <c r="AG75" s="5">
        <v>0.28420000000000001</v>
      </c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>
        <v>0.59530000000000005</v>
      </c>
      <c r="AQ75" s="5">
        <v>0.62670000000000003</v>
      </c>
      <c r="AR75" s="5">
        <v>0.216</v>
      </c>
      <c r="AS75" s="5">
        <v>1.0699999999999999E-2</v>
      </c>
      <c r="AT75" s="5">
        <v>0.8841</v>
      </c>
      <c r="AU75" s="5">
        <v>0.71309999999999996</v>
      </c>
      <c r="AV75" s="5">
        <v>0.92559999999999998</v>
      </c>
      <c r="AW75" s="5">
        <v>0.15629999999999999</v>
      </c>
      <c r="AX75" s="4">
        <v>0.60029999999999994</v>
      </c>
      <c r="AY75" s="4">
        <v>0.63829999999999998</v>
      </c>
      <c r="AZ75" s="4">
        <v>0.2039</v>
      </c>
      <c r="BA75" s="4">
        <v>1.4800000000000001E-2</v>
      </c>
      <c r="BB75" s="4">
        <v>0.87019999999999997</v>
      </c>
      <c r="BC75" s="4">
        <v>0.68359999999999999</v>
      </c>
      <c r="BD75" s="4">
        <v>0.89070000000000005</v>
      </c>
      <c r="BE75" s="4">
        <v>0.106</v>
      </c>
      <c r="BF75" s="5">
        <v>0.61129999999999995</v>
      </c>
      <c r="BG75" s="5">
        <v>0.66139999999999999</v>
      </c>
      <c r="BH75" s="5">
        <v>0.1845</v>
      </c>
      <c r="BI75" s="5">
        <v>2.18E-2</v>
      </c>
      <c r="BJ75" s="5">
        <v>0.84450000000000003</v>
      </c>
      <c r="BK75" s="5">
        <v>0.65300000000000002</v>
      </c>
      <c r="BL75" s="5">
        <v>0.83589999999999998</v>
      </c>
      <c r="BM75" s="5">
        <v>5.2600000000000001E-2</v>
      </c>
      <c r="BN75" s="4">
        <v>0.64219999999999999</v>
      </c>
      <c r="BO75" s="4">
        <v>0.73980000000000001</v>
      </c>
      <c r="BP75" s="4">
        <v>0.13450000000000001</v>
      </c>
      <c r="BQ75" s="4">
        <v>3.9199999999999999E-2</v>
      </c>
      <c r="BR75" s="4">
        <v>0.79969999999999997</v>
      </c>
      <c r="BS75" s="4">
        <v>0.56879999999999997</v>
      </c>
      <c r="BT75" s="4">
        <v>0.71220000000000006</v>
      </c>
      <c r="BU75" s="4">
        <v>2.07E-2</v>
      </c>
      <c r="BV75" s="5">
        <v>0.5696</v>
      </c>
      <c r="BW75" s="5">
        <v>0.56779999999999997</v>
      </c>
      <c r="BX75" s="5">
        <v>0.21390000000000001</v>
      </c>
      <c r="BY75" s="5">
        <v>1.6999999999999999E-3</v>
      </c>
      <c r="BZ75" s="5">
        <v>0.92449999999999999</v>
      </c>
      <c r="CA75" s="5">
        <v>0.76519999999999999</v>
      </c>
      <c r="CB75" s="5">
        <v>0.99039999999999995</v>
      </c>
      <c r="CC75" s="5">
        <v>0.29020000000000001</v>
      </c>
      <c r="CD75" s="4">
        <v>0.58309999999999995</v>
      </c>
      <c r="CE75" s="4">
        <v>0.59640000000000004</v>
      </c>
      <c r="CF75" s="4">
        <v>0.2266</v>
      </c>
      <c r="CG75" s="4">
        <v>4.4000000000000003E-3</v>
      </c>
      <c r="CH75" s="4">
        <v>0.91390000000000005</v>
      </c>
      <c r="CI75" s="4">
        <v>0.74760000000000004</v>
      </c>
      <c r="CJ75" s="4">
        <v>0.97299999999999998</v>
      </c>
      <c r="CK75" s="4">
        <v>0.25269999999999998</v>
      </c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>
        <v>0.6018</v>
      </c>
      <c r="CU75" s="4">
        <v>0.64139999999999997</v>
      </c>
      <c r="CV75" s="4">
        <v>0.20030000000000001</v>
      </c>
      <c r="CW75" s="4">
        <v>1.47E-2</v>
      </c>
      <c r="CX75" s="4">
        <v>0.86770000000000003</v>
      </c>
      <c r="CY75" s="4">
        <v>0.69289999999999996</v>
      </c>
      <c r="CZ75" s="4">
        <v>0.89319999999999999</v>
      </c>
      <c r="DA75" s="4">
        <v>7.3800000000000004E-2</v>
      </c>
      <c r="DB75" s="5">
        <v>0.64559999999999995</v>
      </c>
      <c r="DC75" s="5">
        <v>0.74509999999999998</v>
      </c>
      <c r="DD75" s="5">
        <v>0.13270000000000001</v>
      </c>
      <c r="DE75" s="5">
        <v>0.04</v>
      </c>
      <c r="DF75" s="5">
        <v>0.79769999999999996</v>
      </c>
      <c r="DG75" s="5">
        <v>0.56510000000000005</v>
      </c>
      <c r="DH75" s="5">
        <v>0.71009999999999995</v>
      </c>
      <c r="DI75" s="5">
        <v>1.7899999999999999E-2</v>
      </c>
      <c r="DJ75" s="4">
        <v>0.56479999999999997</v>
      </c>
      <c r="DK75" s="4">
        <v>0.55640000000000001</v>
      </c>
      <c r="DL75" s="4">
        <v>0.21110000000000001</v>
      </c>
      <c r="DM75" s="4">
        <v>1.6999999999999999E-3</v>
      </c>
      <c r="DN75" s="4">
        <v>0.92420000000000002</v>
      </c>
      <c r="DO75" s="4">
        <v>0.76600000000000001</v>
      </c>
      <c r="DP75" s="4">
        <v>0.99180000000000001</v>
      </c>
      <c r="DQ75" s="4">
        <v>0.29799999999999999</v>
      </c>
      <c r="DR75" s="5">
        <v>0.58340000000000003</v>
      </c>
      <c r="DS75" s="5">
        <v>0.60019999999999996</v>
      </c>
      <c r="DT75" s="5">
        <v>0.22919999999999999</v>
      </c>
      <c r="DU75" s="5">
        <v>4.4000000000000003E-3</v>
      </c>
      <c r="DV75" s="5">
        <v>0.91279999999999994</v>
      </c>
      <c r="DW75" s="5">
        <v>0.74650000000000005</v>
      </c>
      <c r="DX75" s="5">
        <v>0.97240000000000004</v>
      </c>
      <c r="DY75" s="5">
        <v>0.2465</v>
      </c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>
        <v>0.60099999999999998</v>
      </c>
      <c r="EI75" s="5">
        <v>0.64059999999999995</v>
      </c>
      <c r="EJ75" s="5">
        <v>0.20830000000000001</v>
      </c>
      <c r="EK75" s="5">
        <v>1.47E-2</v>
      </c>
      <c r="EL75" s="5">
        <v>0.86929999999999996</v>
      </c>
      <c r="EM75" s="5">
        <v>0.89159999999999995</v>
      </c>
      <c r="EN75" s="5">
        <v>0.6915</v>
      </c>
      <c r="EO75" s="5">
        <v>0.1032</v>
      </c>
      <c r="EP75" s="4">
        <v>0.64649999999999996</v>
      </c>
      <c r="EQ75" s="4">
        <v>0.74250000000000005</v>
      </c>
      <c r="ER75" s="4">
        <v>0.13400000000000001</v>
      </c>
      <c r="ES75" s="4">
        <v>3.9600000000000003E-2</v>
      </c>
      <c r="ET75" s="4">
        <v>0.79690000000000005</v>
      </c>
      <c r="EU75" s="4">
        <v>0.56320000000000003</v>
      </c>
      <c r="EV75" s="4">
        <v>0.71030000000000004</v>
      </c>
      <c r="EW75" s="4">
        <v>1.8700000000000001E-2</v>
      </c>
      <c r="EX75" s="5">
        <v>0.57140000000000002</v>
      </c>
      <c r="EY75" s="5">
        <v>0.56969999999999998</v>
      </c>
      <c r="EZ75" s="5">
        <v>0.20080000000000001</v>
      </c>
      <c r="FA75" s="5">
        <v>1.6999999999999999E-3</v>
      </c>
      <c r="FB75" s="5">
        <v>0.92069999999999996</v>
      </c>
      <c r="FC75" s="5">
        <v>0.76529999999999998</v>
      </c>
      <c r="FD75" s="5">
        <v>0.99029999999999996</v>
      </c>
      <c r="FE75" s="5">
        <v>0.41149999999999998</v>
      </c>
      <c r="FF75" s="4">
        <v>0.58579999999999999</v>
      </c>
      <c r="FG75" s="4">
        <v>0.60229999999999995</v>
      </c>
      <c r="FH75" s="4">
        <v>0.22209999999999999</v>
      </c>
      <c r="FI75" s="4">
        <v>4.4000000000000003E-3</v>
      </c>
      <c r="FJ75" s="4">
        <v>0.91149999999999998</v>
      </c>
      <c r="FK75" s="4">
        <v>0.74529999999999996</v>
      </c>
      <c r="FL75" s="4">
        <v>0.97160000000000002</v>
      </c>
      <c r="FM75" s="4">
        <v>0.32079999999999997</v>
      </c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>
        <v>0.60109999999999997</v>
      </c>
      <c r="FW75" s="4">
        <v>0.64059999999999995</v>
      </c>
      <c r="FX75" s="4">
        <v>0.20580000000000001</v>
      </c>
      <c r="FY75" s="4">
        <v>1.46E-2</v>
      </c>
      <c r="FZ75" s="4">
        <v>0.87090000000000001</v>
      </c>
      <c r="GA75" s="4">
        <v>0.69340000000000002</v>
      </c>
      <c r="GB75" s="4">
        <v>0.89090000000000003</v>
      </c>
      <c r="GC75" s="4">
        <v>0.1085</v>
      </c>
      <c r="GD75" s="5">
        <v>0.64400000000000002</v>
      </c>
      <c r="GE75" s="5">
        <v>0.73870000000000002</v>
      </c>
      <c r="GF75" s="5">
        <v>0.13059999999999999</v>
      </c>
      <c r="GG75" s="5">
        <v>0.04</v>
      </c>
      <c r="GH75" s="5">
        <v>0.79530000000000001</v>
      </c>
      <c r="GI75" s="5">
        <v>0.56240000000000001</v>
      </c>
      <c r="GJ75" s="5">
        <v>0.71279999999999999</v>
      </c>
      <c r="GK75" s="5">
        <v>2.3900000000000001E-2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>
        <v>0.60240000000000005</v>
      </c>
      <c r="HK75" s="5">
        <v>0.64290000000000003</v>
      </c>
      <c r="HL75" s="5">
        <v>0.20349999999999999</v>
      </c>
      <c r="HM75" s="5">
        <v>1.47E-2</v>
      </c>
      <c r="HN75" s="5">
        <v>0.87009999999999998</v>
      </c>
      <c r="HO75" s="5">
        <v>0.69159999999999999</v>
      </c>
      <c r="HP75" s="5">
        <v>0.8911</v>
      </c>
      <c r="HQ75" s="5">
        <v>0.16600000000000001</v>
      </c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>
        <v>0.60160000000000002</v>
      </c>
      <c r="IY75" s="4">
        <v>0.6411</v>
      </c>
      <c r="IZ75" s="4">
        <v>0.20250000000000001</v>
      </c>
      <c r="JA75" s="4">
        <v>1.47E-2</v>
      </c>
      <c r="JB75" s="4">
        <v>0.86970000000000003</v>
      </c>
      <c r="JC75" s="4">
        <v>0.69120000000000004</v>
      </c>
      <c r="JD75" s="4">
        <v>0.89200000000000002</v>
      </c>
      <c r="JE75" s="4">
        <v>6.9199999999999998E-2</v>
      </c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0.59732857142857143</v>
      </c>
      <c r="JO75" s="4">
        <f t="shared" ref="JO75:JO109" si="17">AVERAGEIFS(B75:JM75,metrics.rec,"MSE")</f>
        <v>0.63090357142857134</v>
      </c>
      <c r="JP75" s="4">
        <f t="shared" ref="JP75:JP109" si="18">AVERAGEIFS(B75:JM75,metrics.rec,"R")</f>
        <v>0.203875</v>
      </c>
      <c r="JQ75" s="4">
        <f t="shared" ref="JQ75:JQ109" si="19">AVERAGEIFS(B75:JM75,metrics.rec,"Precision")</f>
        <v>1.2910714285714284E-2</v>
      </c>
      <c r="JR75" s="4">
        <f t="shared" ref="JR75:JR109" si="20">AVERAGEIFS(B75:JM75,metrics.rec,"Recall")</f>
        <v>0.88185000000000013</v>
      </c>
      <c r="JS75" s="4">
        <f t="shared" ref="JS75:JS109" si="21">AVERAGEIFS(B75:JM75,metrics.rec,"Coverage")</f>
        <v>0.70979642857142866</v>
      </c>
      <c r="JT75" s="4">
        <f t="shared" ref="JT75:JT109" si="22">AVERAGEIFS(B75:JM75,metrics.rec,"Recatio")</f>
        <v>0.90074642857142873</v>
      </c>
      <c r="JU75" s="4">
        <f t="shared" ref="JU75:JU109" si="23">AVERAGEIFS(B75:JM75,metrics.rec,"Time")</f>
        <v>0.17951428571428577</v>
      </c>
      <c r="JV75" s="1" t="e" cm="1">
        <f t="array" aca="1" ref="JV75" ca="1">CONCATENATE(INDIRECT(ADDRESS(1,MATCH(_xlfn.MINIFS(B75:JM75,metrics.rec,"MAE"),B75:JM75,0)+1)), ", ", INDIRECT(ADDRESS(2,MATCH(_xlfn.MINIFS(B75:JM75,metrics.rec,"MAE"),B75:JM75,0)+1)))</f>
        <v>#NAME?</v>
      </c>
      <c r="JW75" s="1" t="e" cm="1">
        <f t="array" aca="1" ref="JW75" ca="1">CONCATENATE(INDIRECT(ADDRESS(1,MATCH(_xlfn.MINIFS(B75:JM75,metrics.rec,"MSE"),B75:JM75,0)+1)), ", ", INDIRECT(ADDRESS(2,MATCH(_xlfn.MINIFS(B75:JM75,metrics.rec,"MSE"),B75:JM75,0)+1)))</f>
        <v>#NAME?</v>
      </c>
      <c r="JX75" s="1" t="e" cm="1">
        <f t="array" aca="1" ref="JX75" ca="1">CONCATENATE(INDIRECT(ADDRESS(1,MATCH(_xlfn.MAXIFS(B75:JM75,metrics.rec,"R"),B75:JM75,0)+1)), ", ", INDIRECT(ADDRESS(2,MATCH(_xlfn.MAXIFS(B75:JM75,metrics.rec,"R"),B75:JM75,0)+1)))</f>
        <v>#NAME?</v>
      </c>
      <c r="JY75" s="1" t="e" cm="1">
        <f t="array" aca="1" ref="JY75" ca="1">CONCATENATE(INDIRECT(ADDRESS(1,MATCH(_xlfn.MAXIFS(B75:JM75,metrics.rec,"Precision"),B75:JM75,0)+1)), ", ", INDIRECT(ADDRESS(2,MATCH(_xlfn.MAXIFS(B75:JM75,metrics.rec,"Precision"),B75:JM75,0)+1)))</f>
        <v>#NAME?</v>
      </c>
      <c r="JZ75" s="1" t="e" cm="1">
        <f t="array" aca="1" ref="JZ75" ca="1">CONCATENATE(INDIRECT(ADDRESS(1,MATCH(_xlfn.MAXIFS(B75:JM75,metrics.rec,"Recall"),B75:JM75,0)+1)), ", ", INDIRECT(ADDRESS(2,MATCH(_xlfn.MAXIFS(B75:JM75,metrics.rec,"Recall"),B75:JM75,0)+1)))</f>
        <v>#NAME?</v>
      </c>
      <c r="KA75" s="1" t="e" cm="1">
        <f t="array" aca="1" ref="KA75" ca="1">CONCATENATE(INDIRECT(ADDRESS(1,MATCH(_xlfn.MAXIFS(B75:JM75,metrics.rec,"Coverage"),B75:JM75,0)+1)), ", ", INDIRECT(ADDRESS(2,MATCH(_xlfn.MAXIFS(B75:JM75,metrics.rec,"Coverage"),B75:JM75,0)+1)))</f>
        <v>#NAME?</v>
      </c>
      <c r="KB75" s="1" t="e" cm="1">
        <f t="array" aca="1" ref="KB75" ca="1">CONCATENATE(INDIRECT(ADDRESS(1,MATCH(_xlfn.MAXIFS(B75:JM75,metrics.rec,"Recatio"),B75:JM75,0)+1)), ", ", INDIRECT(ADDRESS(2,MATCH(_xlfn.MAXIFS(B75:JM75,metrics.rec,"Recatio"),B75:JM75,0)+1)))</f>
        <v>#NAME?</v>
      </c>
      <c r="KC75" s="1" t="e" cm="1">
        <f t="array" aca="1" ref="KC75" ca="1">CONCATENATE(INDIRECT(ADDRESS(1,MATCH(_xlfn.MINIFS(B75:JM75,metrics.rec,"Time"),B75:JM75,0)+1)), ", ", INDIRECT(ADDRESS(2,MATCH(_xlfn.MINIFS(B75:JM75,metrics.rec,"Time"),B75:JM75,0)+1)))</f>
        <v>#NAME?</v>
      </c>
    </row>
    <row r="76" spans="1:289" x14ac:dyDescent="0.3">
      <c r="A76" s="1" t="s">
        <v>69</v>
      </c>
      <c r="B76" s="4">
        <v>0.5867</v>
      </c>
      <c r="C76" s="4">
        <v>0.59550000000000003</v>
      </c>
      <c r="D76" s="4">
        <v>0.18590000000000001</v>
      </c>
      <c r="E76" s="4">
        <v>1.6999999999999999E-3</v>
      </c>
      <c r="F76" s="4">
        <v>0.92920000000000003</v>
      </c>
      <c r="G76" s="4">
        <v>0.7833</v>
      </c>
      <c r="H76" s="4">
        <v>0.99160000000000004</v>
      </c>
      <c r="I76" s="4">
        <v>0.47770000000000001</v>
      </c>
      <c r="J76" s="5">
        <v>0.59</v>
      </c>
      <c r="K76" s="5">
        <v>0.6038</v>
      </c>
      <c r="L76" s="5">
        <v>0.21279999999999999</v>
      </c>
      <c r="M76" s="5">
        <v>3.0000000000000001E-3</v>
      </c>
      <c r="N76" s="5">
        <v>0.92520000000000002</v>
      </c>
      <c r="O76" s="5">
        <v>0.76849999999999996</v>
      </c>
      <c r="P76" s="5">
        <v>0.98070000000000002</v>
      </c>
      <c r="Q76" s="5">
        <v>0.36549999999999999</v>
      </c>
      <c r="R76" s="4">
        <v>0.5927</v>
      </c>
      <c r="S76" s="4">
        <v>0.61180000000000001</v>
      </c>
      <c r="T76" s="4">
        <v>0.21110000000000001</v>
      </c>
      <c r="U76" s="4">
        <v>4.4000000000000003E-3</v>
      </c>
      <c r="V76" s="4">
        <v>0.91669999999999996</v>
      </c>
      <c r="W76" s="4">
        <v>0.75580000000000003</v>
      </c>
      <c r="X76" s="4">
        <v>0.97109999999999996</v>
      </c>
      <c r="Y76" s="4">
        <v>0.3362</v>
      </c>
      <c r="Z76" s="5">
        <v>0.59650000000000003</v>
      </c>
      <c r="AA76" s="5">
        <v>0.62429999999999997</v>
      </c>
      <c r="AB76" s="5">
        <v>0.20530000000000001</v>
      </c>
      <c r="AC76" s="5">
        <v>6.1000000000000004E-3</v>
      </c>
      <c r="AD76" s="5">
        <v>0.90869999999999995</v>
      </c>
      <c r="AE76" s="5">
        <v>0.74180000000000001</v>
      </c>
      <c r="AF76" s="5">
        <v>0.95720000000000005</v>
      </c>
      <c r="AG76" s="5">
        <v>0.28389999999999999</v>
      </c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>
        <v>0.59930000000000005</v>
      </c>
      <c r="AQ76" s="5">
        <v>0.63009999999999999</v>
      </c>
      <c r="AR76" s="5">
        <v>0.20760000000000001</v>
      </c>
      <c r="AS76" s="5">
        <v>1.0800000000000001E-2</v>
      </c>
      <c r="AT76" s="5">
        <v>0.88770000000000004</v>
      </c>
      <c r="AU76" s="5">
        <v>0.71230000000000004</v>
      </c>
      <c r="AV76" s="5">
        <v>0.92559999999999998</v>
      </c>
      <c r="AW76" s="5">
        <v>0.1573</v>
      </c>
      <c r="AX76" s="4">
        <v>0.60260000000000002</v>
      </c>
      <c r="AY76" s="4">
        <v>0.64039999999999997</v>
      </c>
      <c r="AZ76" s="4">
        <v>0.20130000000000001</v>
      </c>
      <c r="BA76" s="4">
        <v>1.49E-2</v>
      </c>
      <c r="BB76" s="4">
        <v>0.87209999999999999</v>
      </c>
      <c r="BC76" s="4">
        <v>0.67969999999999997</v>
      </c>
      <c r="BD76" s="4">
        <v>0.89070000000000005</v>
      </c>
      <c r="BE76" s="4">
        <v>0.1065</v>
      </c>
      <c r="BF76" s="5">
        <v>0.61150000000000004</v>
      </c>
      <c r="BG76" s="5">
        <v>0.65939999999999999</v>
      </c>
      <c r="BH76" s="5">
        <v>0.1915</v>
      </c>
      <c r="BI76" s="5">
        <v>2.1999999999999999E-2</v>
      </c>
      <c r="BJ76" s="5">
        <v>0.84640000000000004</v>
      </c>
      <c r="BK76" s="5">
        <v>0.64770000000000005</v>
      </c>
      <c r="BL76" s="5">
        <v>0.83589999999999998</v>
      </c>
      <c r="BM76" s="5">
        <v>5.3100000000000001E-2</v>
      </c>
      <c r="BN76" s="4">
        <v>0.63</v>
      </c>
      <c r="BO76" s="4">
        <v>0.71099999999999997</v>
      </c>
      <c r="BP76" s="4">
        <v>0.16689999999999999</v>
      </c>
      <c r="BQ76" s="4">
        <v>3.9699999999999999E-2</v>
      </c>
      <c r="BR76" s="4">
        <v>0.80520000000000003</v>
      </c>
      <c r="BS76" s="4">
        <v>0.56520000000000004</v>
      </c>
      <c r="BT76" s="4">
        <v>0.71220000000000006</v>
      </c>
      <c r="BU76" s="4">
        <v>2.0799999999999999E-2</v>
      </c>
      <c r="BV76" s="5">
        <v>0.57820000000000005</v>
      </c>
      <c r="BW76" s="5">
        <v>0.58140000000000003</v>
      </c>
      <c r="BX76" s="5">
        <v>0.1842</v>
      </c>
      <c r="BY76" s="5">
        <v>1.6999999999999999E-3</v>
      </c>
      <c r="BZ76" s="5">
        <v>0.92700000000000005</v>
      </c>
      <c r="CA76" s="5">
        <v>0.77749999999999997</v>
      </c>
      <c r="CB76" s="5">
        <v>0.99039999999999995</v>
      </c>
      <c r="CC76" s="5">
        <v>0.28820000000000001</v>
      </c>
      <c r="CD76" s="4">
        <v>0.59099999999999997</v>
      </c>
      <c r="CE76" s="4">
        <v>0.60740000000000005</v>
      </c>
      <c r="CF76" s="4">
        <v>0.2009</v>
      </c>
      <c r="CG76" s="4">
        <v>4.4000000000000003E-3</v>
      </c>
      <c r="CH76" s="4">
        <v>0.91710000000000003</v>
      </c>
      <c r="CI76" s="4">
        <v>0.75739999999999996</v>
      </c>
      <c r="CJ76" s="4">
        <v>0.97299999999999998</v>
      </c>
      <c r="CK76" s="4">
        <v>0.2656</v>
      </c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>
        <v>0.60409999999999997</v>
      </c>
      <c r="CU76" s="4">
        <v>0.6431</v>
      </c>
      <c r="CV76" s="4">
        <v>0.1978</v>
      </c>
      <c r="CW76" s="4">
        <v>1.49E-2</v>
      </c>
      <c r="CX76" s="4">
        <v>0.86970000000000003</v>
      </c>
      <c r="CY76" s="4">
        <v>0.68679999999999997</v>
      </c>
      <c r="CZ76" s="4">
        <v>0.89319999999999999</v>
      </c>
      <c r="DA76" s="4">
        <v>7.46E-2</v>
      </c>
      <c r="DB76" s="5">
        <v>0.63119999999999998</v>
      </c>
      <c r="DC76" s="5">
        <v>0.7117</v>
      </c>
      <c r="DD76" s="5">
        <v>0.1658</v>
      </c>
      <c r="DE76" s="5">
        <v>4.0399999999999998E-2</v>
      </c>
      <c r="DF76" s="5">
        <v>0.80310000000000004</v>
      </c>
      <c r="DG76" s="5">
        <v>0.56210000000000004</v>
      </c>
      <c r="DH76" s="5">
        <v>0.71009999999999995</v>
      </c>
      <c r="DI76" s="5">
        <v>1.7899999999999999E-2</v>
      </c>
      <c r="DJ76" s="4">
        <v>0.57679999999999998</v>
      </c>
      <c r="DK76" s="4">
        <v>0.57820000000000005</v>
      </c>
      <c r="DL76" s="4">
        <v>0.17810000000000001</v>
      </c>
      <c r="DM76" s="4">
        <v>1.6999999999999999E-3</v>
      </c>
      <c r="DN76" s="4">
        <v>0.92649999999999999</v>
      </c>
      <c r="DO76" s="4">
        <v>0.77839999999999998</v>
      </c>
      <c r="DP76" s="4">
        <v>0.99180000000000001</v>
      </c>
      <c r="DQ76" s="4">
        <v>0.29859999999999998</v>
      </c>
      <c r="DR76" s="5">
        <v>0.59189999999999998</v>
      </c>
      <c r="DS76" s="5">
        <v>0.61339999999999995</v>
      </c>
      <c r="DT76" s="5">
        <v>0.20630000000000001</v>
      </c>
      <c r="DU76" s="5">
        <v>4.4000000000000003E-3</v>
      </c>
      <c r="DV76" s="5">
        <v>0.9153</v>
      </c>
      <c r="DW76" s="5">
        <v>0.75509999999999999</v>
      </c>
      <c r="DX76" s="5">
        <v>0.97240000000000004</v>
      </c>
      <c r="DY76" s="5">
        <v>0.24010000000000001</v>
      </c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>
        <v>0.60340000000000005</v>
      </c>
      <c r="EI76" s="5">
        <v>0.64219999999999999</v>
      </c>
      <c r="EJ76" s="5">
        <v>0.20069999999999999</v>
      </c>
      <c r="EK76" s="5">
        <v>1.4800000000000001E-2</v>
      </c>
      <c r="EL76" s="5">
        <v>0.87170000000000003</v>
      </c>
      <c r="EM76" s="5">
        <v>0.89159999999999995</v>
      </c>
      <c r="EN76" s="5">
        <v>0.68759999999999999</v>
      </c>
      <c r="EO76" s="5">
        <v>0.1016</v>
      </c>
      <c r="EP76" s="4">
        <v>0.63219999999999998</v>
      </c>
      <c r="EQ76" s="4">
        <v>0.70879999999999999</v>
      </c>
      <c r="ER76" s="4">
        <v>0.16589999999999999</v>
      </c>
      <c r="ES76" s="4">
        <v>4.0099999999999997E-2</v>
      </c>
      <c r="ET76" s="4">
        <v>0.80259999999999998</v>
      </c>
      <c r="EU76" s="4">
        <v>0.56030000000000002</v>
      </c>
      <c r="EV76" s="4">
        <v>0.71030000000000004</v>
      </c>
      <c r="EW76" s="4">
        <v>1.89E-2</v>
      </c>
      <c r="EX76" s="5">
        <v>0.58169999999999999</v>
      </c>
      <c r="EY76" s="5">
        <v>0.58689999999999998</v>
      </c>
      <c r="EZ76" s="5">
        <v>0.17749999999999999</v>
      </c>
      <c r="FA76" s="5">
        <v>1.6999999999999999E-3</v>
      </c>
      <c r="FB76" s="5">
        <v>0.92300000000000004</v>
      </c>
      <c r="FC76" s="5">
        <v>0.7772</v>
      </c>
      <c r="FD76" s="5">
        <v>0.99029999999999996</v>
      </c>
      <c r="FE76" s="5">
        <v>0.4123</v>
      </c>
      <c r="FF76" s="4">
        <v>0.59440000000000004</v>
      </c>
      <c r="FG76" s="4">
        <v>0.61570000000000003</v>
      </c>
      <c r="FH76" s="4">
        <v>0.20250000000000001</v>
      </c>
      <c r="FI76" s="4">
        <v>4.4000000000000003E-3</v>
      </c>
      <c r="FJ76" s="4">
        <v>0.91459999999999997</v>
      </c>
      <c r="FK76" s="4">
        <v>0.75490000000000002</v>
      </c>
      <c r="FL76" s="4">
        <v>0.97160000000000002</v>
      </c>
      <c r="FM76" s="4">
        <v>0.3251</v>
      </c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>
        <v>0.60350000000000004</v>
      </c>
      <c r="FW76" s="4">
        <v>0.64300000000000002</v>
      </c>
      <c r="FX76" s="4">
        <v>0.19980000000000001</v>
      </c>
      <c r="FY76" s="4">
        <v>1.4800000000000001E-2</v>
      </c>
      <c r="FZ76" s="4">
        <v>0.873</v>
      </c>
      <c r="GA76" s="4">
        <v>0.68899999999999995</v>
      </c>
      <c r="GB76" s="4">
        <v>0.89090000000000003</v>
      </c>
      <c r="GC76" s="4">
        <v>0.1074</v>
      </c>
      <c r="GD76" s="5">
        <v>0.62990000000000002</v>
      </c>
      <c r="GE76" s="5">
        <v>0.70530000000000004</v>
      </c>
      <c r="GF76" s="5">
        <v>0.16700000000000001</v>
      </c>
      <c r="GG76" s="5">
        <v>4.0399999999999998E-2</v>
      </c>
      <c r="GH76" s="5">
        <v>0.8</v>
      </c>
      <c r="GI76" s="5">
        <v>0.55940000000000001</v>
      </c>
      <c r="GJ76" s="5">
        <v>0.71279999999999999</v>
      </c>
      <c r="GK76" s="5">
        <v>2.3699999999999999E-2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>
        <v>0.60450000000000004</v>
      </c>
      <c r="HK76" s="5">
        <v>0.64419999999999999</v>
      </c>
      <c r="HL76" s="5">
        <v>0.19919999999999999</v>
      </c>
      <c r="HM76" s="5">
        <v>1.4800000000000001E-2</v>
      </c>
      <c r="HN76" s="5">
        <v>0.87250000000000005</v>
      </c>
      <c r="HO76" s="5">
        <v>0.68740000000000001</v>
      </c>
      <c r="HP76" s="5">
        <v>0.8911</v>
      </c>
      <c r="HQ76" s="5">
        <v>0.17810000000000001</v>
      </c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>
        <v>0.6038</v>
      </c>
      <c r="IY76" s="4">
        <v>0.64249999999999996</v>
      </c>
      <c r="IZ76" s="4">
        <v>0.1976</v>
      </c>
      <c r="JA76" s="4">
        <v>1.4800000000000001E-2</v>
      </c>
      <c r="JB76" s="4">
        <v>0.87209999999999999</v>
      </c>
      <c r="JC76" s="4">
        <v>0.68689999999999996</v>
      </c>
      <c r="JD76" s="4">
        <v>0.89200000000000002</v>
      </c>
      <c r="JE76" s="4">
        <v>0.76790000000000003</v>
      </c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0.60044285714285717</v>
      </c>
      <c r="JO76" s="4">
        <f t="shared" si="17"/>
        <v>0.63327857142857158</v>
      </c>
      <c r="JP76" s="4">
        <f t="shared" si="18"/>
        <v>0.1955178571428571</v>
      </c>
      <c r="JQ76" s="4">
        <f t="shared" si="19"/>
        <v>1.3014285714285711E-2</v>
      </c>
      <c r="JR76" s="4">
        <f t="shared" si="20"/>
        <v>0.88501071428571443</v>
      </c>
      <c r="JS76" s="4">
        <f t="shared" si="21"/>
        <v>0.71285714285714274</v>
      </c>
      <c r="JT76" s="4">
        <f t="shared" si="22"/>
        <v>0.90060714285714294</v>
      </c>
      <c r="JU76" s="4">
        <f t="shared" si="23"/>
        <v>0.20519285714285712</v>
      </c>
      <c r="JV76" s="1" t="e" cm="1">
        <f t="array" aca="1" ref="JV76" ca="1">CONCATENATE(INDIRECT(ADDRESS(1,MATCH(_xlfn.MINIFS(B76:JM76,metrics.rec,"MAE"),B76:JM76,0)+1)), ", ", INDIRECT(ADDRESS(2,MATCH(_xlfn.MINIFS(B76:JM76,metrics.rec,"MAE"),B76:JM76,0)+1)))</f>
        <v>#NAME?</v>
      </c>
      <c r="JW76" s="1" t="e" cm="1">
        <f t="array" aca="1" ref="JW76" ca="1">CONCATENATE(INDIRECT(ADDRESS(1,MATCH(_xlfn.MINIFS(B76:JM76,metrics.rec,"MSE"),B76:JM76,0)+1)), ", ", INDIRECT(ADDRESS(2,MATCH(_xlfn.MINIFS(B76:JM76,metrics.rec,"MSE"),B76:JM76,0)+1)))</f>
        <v>#NAME?</v>
      </c>
      <c r="JX76" s="1" t="e" cm="1">
        <f t="array" aca="1" ref="JX76" ca="1">CONCATENATE(INDIRECT(ADDRESS(1,MATCH(_xlfn.MAXIFS(B76:JM76,metrics.rec,"R"),B76:JM76,0)+1)), ", ", INDIRECT(ADDRESS(2,MATCH(_xlfn.MAXIFS(B76:JM76,metrics.rec,"R"),B76:JM76,0)+1)))</f>
        <v>#NAME?</v>
      </c>
      <c r="JY76" s="1" t="e" cm="1">
        <f t="array" aca="1" ref="JY76" ca="1">CONCATENATE(INDIRECT(ADDRESS(1,MATCH(_xlfn.MAXIFS(B76:JM76,metrics.rec,"Precision"),B76:JM76,0)+1)), ", ", INDIRECT(ADDRESS(2,MATCH(_xlfn.MAXIFS(B76:JM76,metrics.rec,"Precision"),B76:JM76,0)+1)))</f>
        <v>#NAME?</v>
      </c>
      <c r="JZ76" s="1" t="e" cm="1">
        <f t="array" aca="1" ref="JZ76" ca="1">CONCATENATE(INDIRECT(ADDRESS(1,MATCH(_xlfn.MAXIFS(B76:JM76,metrics.rec,"Recall"),B76:JM76,0)+1)), ", ", INDIRECT(ADDRESS(2,MATCH(_xlfn.MAXIFS(B76:JM76,metrics.rec,"Recall"),B76:JM76,0)+1)))</f>
        <v>#NAME?</v>
      </c>
      <c r="KA76" s="1" t="e" cm="1">
        <f t="array" aca="1" ref="KA76" ca="1">CONCATENATE(INDIRECT(ADDRESS(1,MATCH(_xlfn.MAXIFS(B76:JM76,metrics.rec,"Coverage"),B76:JM76,0)+1)), ", ", INDIRECT(ADDRESS(2,MATCH(_xlfn.MAXIFS(B76:JM76,metrics.rec,"Coverage"),B76:JM76,0)+1)))</f>
        <v>#NAME?</v>
      </c>
      <c r="KB76" s="1" t="e" cm="1">
        <f t="array" aca="1" ref="KB76" ca="1">CONCATENATE(INDIRECT(ADDRESS(1,MATCH(_xlfn.MAXIFS(B76:JM76,metrics.rec,"Recatio"),B76:JM76,0)+1)), ", ", INDIRECT(ADDRESS(2,MATCH(_xlfn.MAXIFS(B76:JM76,metrics.rec,"Recatio"),B76:JM76,0)+1)))</f>
        <v>#NAME?</v>
      </c>
      <c r="KC76" s="1" t="e" cm="1">
        <f t="array" aca="1" ref="KC76" ca="1">CONCATENATE(INDIRECT(ADDRESS(1,MATCH(_xlfn.MINIFS(B76:JM76,metrics.rec,"Time"),B76:JM76,0)+1)), ", ", INDIRECT(ADDRESS(2,MATCH(_xlfn.MINIFS(B76:JM76,metrics.rec,"Time"),B76:JM76,0)+1)))</f>
        <v>#NAME?</v>
      </c>
    </row>
    <row r="77" spans="1:289" x14ac:dyDescent="0.3">
      <c r="A77" s="1" t="s">
        <v>70</v>
      </c>
      <c r="B77" s="4">
        <v>0.7026</v>
      </c>
      <c r="C77" s="4">
        <v>0.79549999999999998</v>
      </c>
      <c r="D77" s="4">
        <v>0.2477</v>
      </c>
      <c r="E77" s="4">
        <v>1.9E-3</v>
      </c>
      <c r="F77" s="4">
        <v>0.94769999999999999</v>
      </c>
      <c r="G77" s="4">
        <v>0.72470000000000001</v>
      </c>
      <c r="H77" s="4">
        <v>0.99119999999999997</v>
      </c>
      <c r="I77" s="4">
        <v>0.43740000000000001</v>
      </c>
      <c r="J77" s="5">
        <v>0.72519999999999996</v>
      </c>
      <c r="K77" s="5">
        <v>0.85680000000000001</v>
      </c>
      <c r="L77" s="5">
        <v>0.23169999999999999</v>
      </c>
      <c r="M77" s="5">
        <v>3.3999999999999998E-3</v>
      </c>
      <c r="N77" s="5">
        <v>0.94620000000000004</v>
      </c>
      <c r="O77" s="5">
        <v>0.69289999999999996</v>
      </c>
      <c r="P77" s="5">
        <v>0.98029999999999995</v>
      </c>
      <c r="Q77" s="5">
        <v>0.35339999999999999</v>
      </c>
      <c r="R77" s="4">
        <v>0.73629999999999995</v>
      </c>
      <c r="S77" s="4">
        <v>0.88790000000000002</v>
      </c>
      <c r="T77" s="4">
        <v>0.22919999999999999</v>
      </c>
      <c r="U77" s="4">
        <v>5.1000000000000004E-3</v>
      </c>
      <c r="V77" s="4">
        <v>0.93820000000000003</v>
      </c>
      <c r="W77" s="4">
        <v>0.65800000000000003</v>
      </c>
      <c r="X77" s="4">
        <v>0.97019999999999995</v>
      </c>
      <c r="Y77" s="4">
        <v>0.31369999999999998</v>
      </c>
      <c r="Z77" s="5">
        <v>0.74680000000000002</v>
      </c>
      <c r="AA77" s="5">
        <v>0.91739999999999999</v>
      </c>
      <c r="AB77" s="5">
        <v>0.21540000000000001</v>
      </c>
      <c r="AC77" s="5">
        <v>7.6E-3</v>
      </c>
      <c r="AD77" s="5">
        <v>0.92769999999999997</v>
      </c>
      <c r="AE77" s="5">
        <v>0.60780000000000001</v>
      </c>
      <c r="AF77" s="5">
        <v>0.95589999999999997</v>
      </c>
      <c r="AG77" s="5">
        <v>0.27289999999999998</v>
      </c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>
        <v>0.76670000000000005</v>
      </c>
      <c r="AQ77" s="5">
        <v>0.96650000000000003</v>
      </c>
      <c r="AR77" s="5">
        <v>0.17730000000000001</v>
      </c>
      <c r="AS77" s="5">
        <v>1.6400000000000001E-2</v>
      </c>
      <c r="AT77" s="5">
        <v>0.89749999999999996</v>
      </c>
      <c r="AU77" s="5">
        <v>0.4723</v>
      </c>
      <c r="AV77" s="5">
        <v>0.92159999999999997</v>
      </c>
      <c r="AW77" s="5">
        <v>0.15540000000000001</v>
      </c>
      <c r="AX77" s="4">
        <v>0.78200000000000003</v>
      </c>
      <c r="AY77" s="4">
        <v>1.0027999999999999</v>
      </c>
      <c r="AZ77" s="4">
        <v>0.1527</v>
      </c>
      <c r="BA77" s="4">
        <v>2.8400000000000002E-2</v>
      </c>
      <c r="BB77" s="4">
        <v>0.86319999999999997</v>
      </c>
      <c r="BC77" s="4">
        <v>0.35349999999999998</v>
      </c>
      <c r="BD77" s="4">
        <v>0.88619999999999999</v>
      </c>
      <c r="BE77" s="4">
        <v>0.1016</v>
      </c>
      <c r="BF77" s="5">
        <v>0.79869999999999997</v>
      </c>
      <c r="BG77" s="5">
        <v>1.0448999999999999</v>
      </c>
      <c r="BH77" s="5">
        <v>0.1178</v>
      </c>
      <c r="BI77" s="5">
        <v>6.0100000000000001E-2</v>
      </c>
      <c r="BJ77" s="5">
        <v>0.81179999999999997</v>
      </c>
      <c r="BK77" s="5">
        <v>0.22639999999999999</v>
      </c>
      <c r="BL77" s="5">
        <v>0.82630000000000003</v>
      </c>
      <c r="BM77" s="5">
        <v>4.9799999999999997E-2</v>
      </c>
      <c r="BN77" s="4">
        <v>0.8085</v>
      </c>
      <c r="BO77" s="4">
        <v>1.0829</v>
      </c>
      <c r="BP77" s="4">
        <v>8.4000000000000005E-2</v>
      </c>
      <c r="BQ77" s="4">
        <v>0.1981</v>
      </c>
      <c r="BR77" s="4">
        <v>0.73399999999999999</v>
      </c>
      <c r="BS77" s="4">
        <v>0.1014</v>
      </c>
      <c r="BT77" s="4">
        <v>0.68930000000000002</v>
      </c>
      <c r="BU77" s="4">
        <v>1.9599999999999999E-2</v>
      </c>
      <c r="BV77" s="5">
        <v>0.69789999999999996</v>
      </c>
      <c r="BW77" s="5">
        <v>0.79039999999999999</v>
      </c>
      <c r="BX77" s="5">
        <v>0.24129999999999999</v>
      </c>
      <c r="BY77" s="5">
        <v>1.9E-3</v>
      </c>
      <c r="BZ77" s="5">
        <v>0.94740000000000002</v>
      </c>
      <c r="CA77" s="5">
        <v>0.72219999999999995</v>
      </c>
      <c r="CB77" s="5">
        <v>0.99019999999999997</v>
      </c>
      <c r="CC77" s="5">
        <v>0.29409999999999997</v>
      </c>
      <c r="CD77" s="4">
        <v>0.73370000000000002</v>
      </c>
      <c r="CE77" s="4">
        <v>0.87919999999999998</v>
      </c>
      <c r="CF77" s="4">
        <v>0.21709999999999999</v>
      </c>
      <c r="CG77" s="4">
        <v>5.1999999999999998E-3</v>
      </c>
      <c r="CH77" s="4">
        <v>0.93799999999999994</v>
      </c>
      <c r="CI77" s="4">
        <v>0.65580000000000005</v>
      </c>
      <c r="CJ77" s="4">
        <v>0.97250000000000003</v>
      </c>
      <c r="CK77" s="4">
        <v>0.2319</v>
      </c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>
        <v>0.78200000000000003</v>
      </c>
      <c r="CU77" s="4">
        <v>1.0005999999999999</v>
      </c>
      <c r="CV77" s="4">
        <v>0.14949999999999999</v>
      </c>
      <c r="CW77" s="4">
        <v>2.8000000000000001E-2</v>
      </c>
      <c r="CX77" s="4">
        <v>0.86229999999999996</v>
      </c>
      <c r="CY77" s="4">
        <v>0.36059999999999998</v>
      </c>
      <c r="CZ77" s="4">
        <v>0.88790000000000002</v>
      </c>
      <c r="DA77" s="4">
        <v>7.0300000000000001E-2</v>
      </c>
      <c r="DB77" s="5">
        <v>0.80779999999999996</v>
      </c>
      <c r="DC77" s="5">
        <v>1.0809</v>
      </c>
      <c r="DD77" s="5">
        <v>8.14E-2</v>
      </c>
      <c r="DE77" s="5">
        <v>0.20330000000000001</v>
      </c>
      <c r="DF77" s="5">
        <v>0.73140000000000005</v>
      </c>
      <c r="DG77" s="5">
        <v>0.1002</v>
      </c>
      <c r="DH77" s="5">
        <v>0.69030000000000002</v>
      </c>
      <c r="DI77" s="5">
        <v>1.6400000000000001E-2</v>
      </c>
      <c r="DJ77" s="4">
        <v>0.70130000000000003</v>
      </c>
      <c r="DK77" s="4">
        <v>0.80269999999999997</v>
      </c>
      <c r="DL77" s="4">
        <v>0.2278</v>
      </c>
      <c r="DM77" s="4">
        <v>1.9E-3</v>
      </c>
      <c r="DN77" s="4">
        <v>0.94989999999999997</v>
      </c>
      <c r="DO77" s="4">
        <v>0.72499999999999998</v>
      </c>
      <c r="DP77" s="4">
        <v>0.99170000000000003</v>
      </c>
      <c r="DQ77" s="4">
        <v>0.34520000000000001</v>
      </c>
      <c r="DR77" s="5">
        <v>0.73540000000000005</v>
      </c>
      <c r="DS77" s="5">
        <v>0.88649999999999995</v>
      </c>
      <c r="DT77" s="5">
        <v>0.2228</v>
      </c>
      <c r="DU77" s="5">
        <v>5.1999999999999998E-3</v>
      </c>
      <c r="DV77" s="5">
        <v>0.93689999999999996</v>
      </c>
      <c r="DW77" s="5">
        <v>0.65380000000000005</v>
      </c>
      <c r="DX77" s="5">
        <v>0.97119999999999995</v>
      </c>
      <c r="DY77" s="5">
        <v>0.22370000000000001</v>
      </c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>
        <v>0.78120000000000001</v>
      </c>
      <c r="EI77" s="5">
        <v>0.99919999999999998</v>
      </c>
      <c r="EJ77" s="5">
        <v>0.15709999999999999</v>
      </c>
      <c r="EK77" s="5">
        <v>2.7799999999999998E-2</v>
      </c>
      <c r="EL77" s="5">
        <v>0.86350000000000005</v>
      </c>
      <c r="EM77" s="5">
        <v>0.88600000000000001</v>
      </c>
      <c r="EN77" s="5">
        <v>0.36199999999999999</v>
      </c>
      <c r="EO77" s="5">
        <v>9.4600000000000004E-2</v>
      </c>
      <c r="EP77" s="4">
        <v>0.80740000000000001</v>
      </c>
      <c r="EQ77" s="4">
        <v>1.0792999999999999</v>
      </c>
      <c r="ER77" s="4">
        <v>8.6199999999999999E-2</v>
      </c>
      <c r="ES77" s="4">
        <v>0.19869999999999999</v>
      </c>
      <c r="ET77" s="4">
        <v>0.73180000000000001</v>
      </c>
      <c r="EU77" s="4">
        <v>0.1014</v>
      </c>
      <c r="EV77" s="4">
        <v>0.68979999999999997</v>
      </c>
      <c r="EW77" s="4">
        <v>1.7399999999999999E-2</v>
      </c>
      <c r="EX77" s="5">
        <v>0.70599999999999996</v>
      </c>
      <c r="EY77" s="5">
        <v>0.81489999999999996</v>
      </c>
      <c r="EZ77" s="5">
        <v>0.22459999999999999</v>
      </c>
      <c r="FA77" s="5">
        <v>1.9E-3</v>
      </c>
      <c r="FB77" s="5">
        <v>0.94830000000000003</v>
      </c>
      <c r="FC77" s="5">
        <v>0.72389999999999999</v>
      </c>
      <c r="FD77" s="5">
        <v>0.99019999999999997</v>
      </c>
      <c r="FE77" s="5">
        <v>0.42749999999999999</v>
      </c>
      <c r="FF77" s="4">
        <v>0.73770000000000002</v>
      </c>
      <c r="FG77" s="4">
        <v>0.89119999999999999</v>
      </c>
      <c r="FH77" s="4">
        <v>0.22140000000000001</v>
      </c>
      <c r="FI77" s="4">
        <v>5.1999999999999998E-3</v>
      </c>
      <c r="FJ77" s="4">
        <v>0.93689999999999996</v>
      </c>
      <c r="FK77" s="4">
        <v>0.65380000000000005</v>
      </c>
      <c r="FL77" s="4">
        <v>0.9708</v>
      </c>
      <c r="FM77" s="4">
        <v>0.3231</v>
      </c>
      <c r="FN77" s="5">
        <v>0.75780000000000003</v>
      </c>
      <c r="FO77" s="5">
        <v>0.93930000000000002</v>
      </c>
      <c r="FP77" s="5">
        <v>0.19639999999999999</v>
      </c>
      <c r="FQ77" s="5">
        <v>1.09E-2</v>
      </c>
      <c r="FR77" s="5">
        <v>0.91420000000000001</v>
      </c>
      <c r="FS77" s="5">
        <v>0.55020000000000002</v>
      </c>
      <c r="FT77" s="5">
        <v>0.9425</v>
      </c>
      <c r="FU77" s="5">
        <v>0.20810000000000001</v>
      </c>
      <c r="FV77" s="4">
        <v>0.78359999999999996</v>
      </c>
      <c r="FW77" s="4">
        <v>1.0065999999999999</v>
      </c>
      <c r="FX77" s="4">
        <v>0.14760000000000001</v>
      </c>
      <c r="FY77" s="4">
        <v>2.7699999999999999E-2</v>
      </c>
      <c r="FZ77" s="4">
        <v>0.8649</v>
      </c>
      <c r="GA77" s="4">
        <v>0.36330000000000001</v>
      </c>
      <c r="GB77" s="4">
        <v>0.88570000000000004</v>
      </c>
      <c r="GC77" s="4">
        <v>0.10390000000000001</v>
      </c>
      <c r="GD77" s="5">
        <v>0.80969999999999998</v>
      </c>
      <c r="GE77" s="5">
        <v>1.0845</v>
      </c>
      <c r="GF77" s="5">
        <v>8.2799999999999999E-2</v>
      </c>
      <c r="GG77" s="5">
        <v>0.19950000000000001</v>
      </c>
      <c r="GH77" s="5">
        <v>0.73209999999999997</v>
      </c>
      <c r="GI77" s="5">
        <v>0.1019</v>
      </c>
      <c r="GJ77" s="5">
        <v>0.68979999999999997</v>
      </c>
      <c r="GK77" s="5">
        <v>2.2200000000000001E-2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>
        <v>0.78220000000000001</v>
      </c>
      <c r="HK77" s="5">
        <v>1.0031000000000001</v>
      </c>
      <c r="HL77" s="5">
        <v>0.14879999999999999</v>
      </c>
      <c r="HM77" s="5">
        <v>2.75E-2</v>
      </c>
      <c r="HN77" s="5">
        <v>0.86409999999999998</v>
      </c>
      <c r="HO77" s="5">
        <v>0.36609999999999998</v>
      </c>
      <c r="HP77" s="5">
        <v>0.88519999999999999</v>
      </c>
      <c r="HQ77" s="5">
        <v>0.161</v>
      </c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>
        <v>0.78259999999999996</v>
      </c>
      <c r="IY77" s="4">
        <v>1.0024</v>
      </c>
      <c r="IZ77" s="4">
        <v>0.1484</v>
      </c>
      <c r="JA77" s="4">
        <v>2.76E-2</v>
      </c>
      <c r="JB77" s="4">
        <v>0.86409999999999998</v>
      </c>
      <c r="JC77" s="4">
        <v>0.36349999999999999</v>
      </c>
      <c r="JD77" s="4">
        <v>0.88639999999999997</v>
      </c>
      <c r="JE77" s="4">
        <v>6.6600000000000006E-2</v>
      </c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0.75938148148148132</v>
      </c>
      <c r="JO77" s="4">
        <f t="shared" si="17"/>
        <v>0.94714074074074062</v>
      </c>
      <c r="JP77" s="4">
        <f t="shared" si="18"/>
        <v>0.17758518518518512</v>
      </c>
      <c r="JQ77" s="4">
        <f t="shared" si="19"/>
        <v>4.2114814814814813E-2</v>
      </c>
      <c r="JR77" s="4">
        <f t="shared" si="20"/>
        <v>0.88194814814814804</v>
      </c>
      <c r="JS77" s="4">
        <f t="shared" si="21"/>
        <v>0.49485555555555566</v>
      </c>
      <c r="JT77" s="4">
        <f t="shared" si="22"/>
        <v>0.88159629629629621</v>
      </c>
      <c r="JU77" s="4">
        <f t="shared" si="23"/>
        <v>0.18809259259259259</v>
      </c>
      <c r="JV77" s="1" t="e" cm="1">
        <f t="array" aca="1" ref="JV77" ca="1">CONCATENATE(INDIRECT(ADDRESS(1,MATCH(_xlfn.MINIFS(B77:JM77,metrics.rec,"MAE"),B77:JM77,0)+1)), ", ", INDIRECT(ADDRESS(2,MATCH(_xlfn.MINIFS(B77:JM77,metrics.rec,"MAE"),B77:JM77,0)+1)))</f>
        <v>#NAME?</v>
      </c>
      <c r="JW77" s="1" t="e" cm="1">
        <f t="array" aca="1" ref="JW77" ca="1">CONCATENATE(INDIRECT(ADDRESS(1,MATCH(_xlfn.MINIFS(B77:JM77,metrics.rec,"MSE"),B77:JM77,0)+1)), ", ", INDIRECT(ADDRESS(2,MATCH(_xlfn.MINIFS(B77:JM77,metrics.rec,"MSE"),B77:JM77,0)+1)))</f>
        <v>#NAME?</v>
      </c>
      <c r="JX77" s="1" t="e" cm="1">
        <f t="array" aca="1" ref="JX77" ca="1">CONCATENATE(INDIRECT(ADDRESS(1,MATCH(_xlfn.MAXIFS(B77:JM77,metrics.rec,"R"),B77:JM77,0)+1)), ", ", INDIRECT(ADDRESS(2,MATCH(_xlfn.MAXIFS(B77:JM77,metrics.rec,"R"),B77:JM77,0)+1)))</f>
        <v>#NAME?</v>
      </c>
      <c r="JY77" s="1" t="e" cm="1">
        <f t="array" aca="1" ref="JY77" ca="1">CONCATENATE(INDIRECT(ADDRESS(1,MATCH(_xlfn.MAXIFS(B77:JM77,metrics.rec,"Precision"),B77:JM77,0)+1)), ", ", INDIRECT(ADDRESS(2,MATCH(_xlfn.MAXIFS(B77:JM77,metrics.rec,"Precision"),B77:JM77,0)+1)))</f>
        <v>#NAME?</v>
      </c>
      <c r="JZ77" s="1" t="e" cm="1">
        <f t="array" aca="1" ref="JZ77" ca="1">CONCATENATE(INDIRECT(ADDRESS(1,MATCH(_xlfn.MAXIFS(B77:JM77,metrics.rec,"Recall"),B77:JM77,0)+1)), ", ", INDIRECT(ADDRESS(2,MATCH(_xlfn.MAXIFS(B77:JM77,metrics.rec,"Recall"),B77:JM77,0)+1)))</f>
        <v>#NAME?</v>
      </c>
      <c r="KA77" s="1" t="e" cm="1">
        <f t="array" aca="1" ref="KA77" ca="1">CONCATENATE(INDIRECT(ADDRESS(1,MATCH(_xlfn.MAXIFS(B77:JM77,metrics.rec,"Coverage"),B77:JM77,0)+1)), ", ", INDIRECT(ADDRESS(2,MATCH(_xlfn.MAXIFS(B77:JM77,metrics.rec,"Coverage"),B77:JM77,0)+1)))</f>
        <v>#NAME?</v>
      </c>
      <c r="KB77" s="1" t="e" cm="1">
        <f t="array" aca="1" ref="KB77" ca="1">CONCATENATE(INDIRECT(ADDRESS(1,MATCH(_xlfn.MAXIFS(B77:JM77,metrics.rec,"Recatio"),B77:JM77,0)+1)), ", ", INDIRECT(ADDRESS(2,MATCH(_xlfn.MAXIFS(B77:JM77,metrics.rec,"Recatio"),B77:JM77,0)+1)))</f>
        <v>#NAME?</v>
      </c>
      <c r="KC77" s="1" t="e" cm="1">
        <f t="array" aca="1" ref="KC77" ca="1">CONCATENATE(INDIRECT(ADDRESS(1,MATCH(_xlfn.MINIFS(B77:JM77,metrics.rec,"Time"),B77:JM77,0)+1)), ", ", INDIRECT(ADDRESS(2,MATCH(_xlfn.MINIFS(B77:JM77,metrics.rec,"Time"),B77:JM77,0)+1)))</f>
        <v>#NAME?</v>
      </c>
    </row>
    <row r="78" spans="1:289" x14ac:dyDescent="0.3">
      <c r="A78" s="1" t="s">
        <v>71</v>
      </c>
      <c r="B78" s="4">
        <v>0.57969999999999999</v>
      </c>
      <c r="C78" s="4">
        <v>0.58109999999999995</v>
      </c>
      <c r="D78" s="4">
        <v>0.20780000000000001</v>
      </c>
      <c r="E78" s="4">
        <v>1.6999999999999999E-3</v>
      </c>
      <c r="F78" s="4">
        <v>0.9264</v>
      </c>
      <c r="G78" s="4">
        <v>0.78310000000000002</v>
      </c>
      <c r="H78" s="4">
        <v>0.99160000000000004</v>
      </c>
      <c r="I78" s="4">
        <v>0.45150000000000001</v>
      </c>
      <c r="J78" s="5">
        <v>0.58460000000000001</v>
      </c>
      <c r="K78" s="5">
        <v>0.59250000000000003</v>
      </c>
      <c r="L78" s="5">
        <v>0.2228</v>
      </c>
      <c r="M78" s="5">
        <v>3.0000000000000001E-3</v>
      </c>
      <c r="N78" s="5">
        <v>0.92249999999999999</v>
      </c>
      <c r="O78" s="5">
        <v>0.76839999999999997</v>
      </c>
      <c r="P78" s="5">
        <v>0.98070000000000002</v>
      </c>
      <c r="Q78" s="5">
        <v>0.37940000000000002</v>
      </c>
      <c r="R78" s="4">
        <v>0.58750000000000002</v>
      </c>
      <c r="S78" s="4">
        <v>0.60160000000000002</v>
      </c>
      <c r="T78" s="4">
        <v>0.2215</v>
      </c>
      <c r="U78" s="4">
        <v>4.4000000000000003E-3</v>
      </c>
      <c r="V78" s="4">
        <v>0.91390000000000005</v>
      </c>
      <c r="W78" s="4">
        <v>0.75539999999999996</v>
      </c>
      <c r="X78" s="4">
        <v>0.97109999999999996</v>
      </c>
      <c r="Y78" s="4">
        <v>0.33189999999999997</v>
      </c>
      <c r="Z78" s="5">
        <v>0.59150000000000003</v>
      </c>
      <c r="AA78" s="5">
        <v>0.61429999999999996</v>
      </c>
      <c r="AB78" s="5">
        <v>0.218</v>
      </c>
      <c r="AC78" s="5">
        <v>6.1000000000000004E-3</v>
      </c>
      <c r="AD78" s="5">
        <v>0.90600000000000003</v>
      </c>
      <c r="AE78" s="5">
        <v>0.74129999999999996</v>
      </c>
      <c r="AF78" s="5">
        <v>0.95720000000000005</v>
      </c>
      <c r="AG78" s="5">
        <v>0.2888</v>
      </c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>
        <v>0.59640000000000004</v>
      </c>
      <c r="AQ78" s="5">
        <v>0.62439999999999996</v>
      </c>
      <c r="AR78" s="5">
        <v>0.21329999999999999</v>
      </c>
      <c r="AS78" s="5">
        <v>1.0699999999999999E-2</v>
      </c>
      <c r="AT78" s="5">
        <v>0.88519999999999999</v>
      </c>
      <c r="AU78" s="5">
        <v>0.7117</v>
      </c>
      <c r="AV78" s="5">
        <v>0.92559999999999998</v>
      </c>
      <c r="AW78" s="5">
        <v>0.16539999999999999</v>
      </c>
      <c r="AX78" s="4">
        <v>0.59989999999999999</v>
      </c>
      <c r="AY78" s="4">
        <v>0.63539999999999996</v>
      </c>
      <c r="AZ78" s="4">
        <v>0.20349999999999999</v>
      </c>
      <c r="BA78" s="4">
        <v>1.49E-2</v>
      </c>
      <c r="BB78" s="4">
        <v>0.87070000000000003</v>
      </c>
      <c r="BC78" s="4">
        <v>0.67920000000000003</v>
      </c>
      <c r="BD78" s="4">
        <v>0.89070000000000005</v>
      </c>
      <c r="BE78" s="4">
        <v>0.1082</v>
      </c>
      <c r="BF78" s="5">
        <v>0.61080000000000001</v>
      </c>
      <c r="BG78" s="5">
        <v>0.65869999999999995</v>
      </c>
      <c r="BH78" s="5">
        <v>0.19370000000000001</v>
      </c>
      <c r="BI78" s="5">
        <v>2.1899999999999999E-2</v>
      </c>
      <c r="BJ78" s="5">
        <v>0.84409999999999996</v>
      </c>
      <c r="BK78" s="5">
        <v>0.64739999999999998</v>
      </c>
      <c r="BL78" s="5">
        <v>0.83589999999999998</v>
      </c>
      <c r="BM78" s="5">
        <v>5.3999999999999999E-2</v>
      </c>
      <c r="BN78" s="4">
        <v>0.6321</v>
      </c>
      <c r="BO78" s="4">
        <v>0.71789999999999998</v>
      </c>
      <c r="BP78" s="4">
        <v>0.1575</v>
      </c>
      <c r="BQ78" s="4">
        <v>3.9600000000000003E-2</v>
      </c>
      <c r="BR78" s="4">
        <v>0.80100000000000005</v>
      </c>
      <c r="BS78" s="4">
        <v>0.56489999999999996</v>
      </c>
      <c r="BT78" s="4">
        <v>0.71220000000000006</v>
      </c>
      <c r="BU78" s="4">
        <v>2.1600000000000001E-2</v>
      </c>
      <c r="BV78" s="5">
        <v>0.5726</v>
      </c>
      <c r="BW78" s="5">
        <v>0.57030000000000003</v>
      </c>
      <c r="BX78" s="5">
        <v>0.1988</v>
      </c>
      <c r="BY78" s="5">
        <v>1.6999999999999999E-3</v>
      </c>
      <c r="BZ78" s="5">
        <v>0.92500000000000004</v>
      </c>
      <c r="CA78" s="5">
        <v>0.77749999999999997</v>
      </c>
      <c r="CB78" s="5">
        <v>0.99039999999999995</v>
      </c>
      <c r="CC78" s="5">
        <v>0.3513</v>
      </c>
      <c r="CD78" s="4">
        <v>0.58579999999999999</v>
      </c>
      <c r="CE78" s="4">
        <v>0.59770000000000001</v>
      </c>
      <c r="CF78" s="4">
        <v>0.21529999999999999</v>
      </c>
      <c r="CG78" s="4">
        <v>4.4000000000000003E-3</v>
      </c>
      <c r="CH78" s="4">
        <v>0.91490000000000005</v>
      </c>
      <c r="CI78" s="4">
        <v>0.75719999999999998</v>
      </c>
      <c r="CJ78" s="4">
        <v>0.97299999999999998</v>
      </c>
      <c r="CK78" s="4">
        <v>0.2838</v>
      </c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>
        <v>0.60219999999999996</v>
      </c>
      <c r="CU78" s="4">
        <v>0.63980000000000004</v>
      </c>
      <c r="CV78" s="4">
        <v>0.20050000000000001</v>
      </c>
      <c r="CW78" s="4">
        <v>1.4800000000000001E-2</v>
      </c>
      <c r="CX78" s="4">
        <v>0.86809999999999998</v>
      </c>
      <c r="CY78" s="4">
        <v>0.68620000000000003</v>
      </c>
      <c r="CZ78" s="4">
        <v>0.89319999999999999</v>
      </c>
      <c r="DA78" s="4">
        <v>7.5899999999999995E-2</v>
      </c>
      <c r="DB78" s="5">
        <v>0.63390000000000002</v>
      </c>
      <c r="DC78" s="5">
        <v>0.72019999999999995</v>
      </c>
      <c r="DD78" s="5">
        <v>0.15920000000000001</v>
      </c>
      <c r="DE78" s="5">
        <v>4.02E-2</v>
      </c>
      <c r="DF78" s="5">
        <v>0.79810000000000003</v>
      </c>
      <c r="DG78" s="5">
        <v>0.56189999999999996</v>
      </c>
      <c r="DH78" s="5">
        <v>0.71009999999999995</v>
      </c>
      <c r="DI78" s="5">
        <v>1.7999999999999999E-2</v>
      </c>
      <c r="DJ78" s="4">
        <v>0.57110000000000005</v>
      </c>
      <c r="DK78" s="4">
        <v>0.56630000000000003</v>
      </c>
      <c r="DL78" s="4">
        <v>0.1973</v>
      </c>
      <c r="DM78" s="4">
        <v>1.6999999999999999E-3</v>
      </c>
      <c r="DN78" s="4">
        <v>0.92449999999999999</v>
      </c>
      <c r="DO78" s="4">
        <v>0.77849999999999997</v>
      </c>
      <c r="DP78" s="4">
        <v>0.99180000000000001</v>
      </c>
      <c r="DQ78" s="4">
        <v>0.38059999999999999</v>
      </c>
      <c r="DR78" s="5">
        <v>0.58679999999999999</v>
      </c>
      <c r="DS78" s="5">
        <v>0.60289999999999999</v>
      </c>
      <c r="DT78" s="5">
        <v>0.22</v>
      </c>
      <c r="DU78" s="5">
        <v>4.4000000000000003E-3</v>
      </c>
      <c r="DV78" s="5">
        <v>0.91320000000000001</v>
      </c>
      <c r="DW78" s="5">
        <v>0.75490000000000002</v>
      </c>
      <c r="DX78" s="5">
        <v>0.97240000000000004</v>
      </c>
      <c r="DY78" s="5">
        <v>0.26950000000000002</v>
      </c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>
        <v>0.60150000000000003</v>
      </c>
      <c r="EI78" s="5">
        <v>0.63900000000000001</v>
      </c>
      <c r="EJ78" s="5">
        <v>0.20630000000000001</v>
      </c>
      <c r="EK78" s="5">
        <v>1.4800000000000001E-2</v>
      </c>
      <c r="EL78" s="5">
        <v>0.86990000000000001</v>
      </c>
      <c r="EM78" s="5">
        <v>0.89159999999999995</v>
      </c>
      <c r="EN78" s="5">
        <v>0.68700000000000006</v>
      </c>
      <c r="EO78" s="5">
        <v>9.9699999999999997E-2</v>
      </c>
      <c r="EP78" s="4">
        <v>0.63490000000000002</v>
      </c>
      <c r="EQ78" s="4">
        <v>0.7177</v>
      </c>
      <c r="ER78" s="4">
        <v>0.154</v>
      </c>
      <c r="ES78" s="4">
        <v>3.9800000000000002E-2</v>
      </c>
      <c r="ET78" s="4">
        <v>0.79790000000000005</v>
      </c>
      <c r="EU78" s="4">
        <v>0.56000000000000005</v>
      </c>
      <c r="EV78" s="4">
        <v>0.71030000000000004</v>
      </c>
      <c r="EW78" s="4">
        <v>1.89E-2</v>
      </c>
      <c r="EX78" s="5">
        <v>0.57640000000000002</v>
      </c>
      <c r="EY78" s="5">
        <v>0.57640000000000002</v>
      </c>
      <c r="EZ78" s="5">
        <v>0.19</v>
      </c>
      <c r="FA78" s="5">
        <v>1.6999999999999999E-3</v>
      </c>
      <c r="FB78" s="5">
        <v>0.92120000000000002</v>
      </c>
      <c r="FC78" s="5">
        <v>0.77739999999999998</v>
      </c>
      <c r="FD78" s="5">
        <v>0.99029999999999996</v>
      </c>
      <c r="FE78" s="5">
        <v>0.43690000000000001</v>
      </c>
      <c r="FF78" s="4">
        <v>0.58940000000000003</v>
      </c>
      <c r="FG78" s="4">
        <v>0.60540000000000005</v>
      </c>
      <c r="FH78" s="4">
        <v>0.2137</v>
      </c>
      <c r="FI78" s="4">
        <v>4.3E-3</v>
      </c>
      <c r="FJ78" s="4">
        <v>0.91249999999999998</v>
      </c>
      <c r="FK78" s="4">
        <v>0.75470000000000004</v>
      </c>
      <c r="FL78" s="4">
        <v>0.97160000000000002</v>
      </c>
      <c r="FM78" s="4">
        <v>0.3337</v>
      </c>
      <c r="FN78" s="5">
        <v>0.59340000000000004</v>
      </c>
      <c r="FO78" s="5">
        <v>0.61639999999999995</v>
      </c>
      <c r="FP78" s="5">
        <v>0.22109999999999999</v>
      </c>
      <c r="FQ78" s="5">
        <v>8.0999999999999996E-3</v>
      </c>
      <c r="FR78" s="5">
        <v>0.89829999999999999</v>
      </c>
      <c r="FS78" s="5">
        <v>0.72899999999999998</v>
      </c>
      <c r="FT78" s="5">
        <v>0.94479999999999997</v>
      </c>
      <c r="FU78" s="5">
        <v>0.21909999999999999</v>
      </c>
      <c r="FV78" s="4">
        <v>0.60150000000000003</v>
      </c>
      <c r="FW78" s="4">
        <v>0.63939999999999997</v>
      </c>
      <c r="FX78" s="4">
        <v>0.20499999999999999</v>
      </c>
      <c r="FY78" s="4">
        <v>1.47E-2</v>
      </c>
      <c r="FZ78" s="4">
        <v>0.87129999999999996</v>
      </c>
      <c r="GA78" s="4">
        <v>0.6885</v>
      </c>
      <c r="GB78" s="4">
        <v>0.89090000000000003</v>
      </c>
      <c r="GC78" s="4">
        <v>0.1071</v>
      </c>
      <c r="GD78" s="5">
        <v>0.63200000000000001</v>
      </c>
      <c r="GE78" s="5">
        <v>0.71240000000000003</v>
      </c>
      <c r="GF78" s="5">
        <v>0.15709999999999999</v>
      </c>
      <c r="GG78" s="5">
        <v>4.0300000000000002E-2</v>
      </c>
      <c r="GH78" s="5">
        <v>0.79569999999999996</v>
      </c>
      <c r="GI78" s="5">
        <v>0.55910000000000004</v>
      </c>
      <c r="GJ78" s="5">
        <v>0.71279999999999999</v>
      </c>
      <c r="GK78" s="5">
        <v>2.4E-2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>
        <v>0.60260000000000002</v>
      </c>
      <c r="HK78" s="5">
        <v>0.64080000000000004</v>
      </c>
      <c r="HL78" s="5">
        <v>0.2029</v>
      </c>
      <c r="HM78" s="5">
        <v>1.4800000000000001E-2</v>
      </c>
      <c r="HN78" s="5">
        <v>0.87070000000000003</v>
      </c>
      <c r="HO78" s="5">
        <v>0.68679999999999997</v>
      </c>
      <c r="HP78" s="5">
        <v>0.8911</v>
      </c>
      <c r="HQ78" s="5">
        <v>0.16969999999999999</v>
      </c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>
        <v>0.60170000000000001</v>
      </c>
      <c r="IY78" s="4">
        <v>0.63900000000000001</v>
      </c>
      <c r="IZ78" s="4">
        <v>0.2021</v>
      </c>
      <c r="JA78" s="4">
        <v>1.4800000000000001E-2</v>
      </c>
      <c r="JB78" s="4">
        <v>0.87029999999999996</v>
      </c>
      <c r="JC78" s="4">
        <v>0.68640000000000001</v>
      </c>
      <c r="JD78" s="4">
        <v>0.89200000000000002</v>
      </c>
      <c r="JE78" s="4">
        <v>5.9900000000000002E-2</v>
      </c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0.59763703703703697</v>
      </c>
      <c r="JO78" s="4">
        <f t="shared" si="17"/>
        <v>0.6283333333333333</v>
      </c>
      <c r="JP78" s="4">
        <f t="shared" si="18"/>
        <v>0.20178518518518518</v>
      </c>
      <c r="JQ78" s="4">
        <f t="shared" si="19"/>
        <v>1.315185185185185E-2</v>
      </c>
      <c r="JR78" s="4">
        <f t="shared" si="20"/>
        <v>0.88200000000000001</v>
      </c>
      <c r="JS78" s="4">
        <f t="shared" si="21"/>
        <v>0.71192222222222212</v>
      </c>
      <c r="JT78" s="4">
        <f t="shared" si="22"/>
        <v>0.89894074074074082</v>
      </c>
      <c r="JU78" s="4">
        <f t="shared" si="23"/>
        <v>0.20089629629629624</v>
      </c>
      <c r="JV78" s="1" t="e" cm="1">
        <f t="array" aca="1" ref="JV78" ca="1">CONCATENATE(INDIRECT(ADDRESS(1,MATCH(_xlfn.MINIFS(B78:JM78,metrics.rec,"MAE"),B78:JM78,0)+1)), ", ", INDIRECT(ADDRESS(2,MATCH(_xlfn.MINIFS(B78:JM78,metrics.rec,"MAE"),B78:JM78,0)+1)))</f>
        <v>#NAME?</v>
      </c>
      <c r="JW78" s="1" t="e" cm="1">
        <f t="array" aca="1" ref="JW78" ca="1">CONCATENATE(INDIRECT(ADDRESS(1,MATCH(_xlfn.MINIFS(B78:JM78,metrics.rec,"MSE"),B78:JM78,0)+1)), ", ", INDIRECT(ADDRESS(2,MATCH(_xlfn.MINIFS(B78:JM78,metrics.rec,"MSE"),B78:JM78,0)+1)))</f>
        <v>#NAME?</v>
      </c>
      <c r="JX78" s="1" t="e" cm="1">
        <f t="array" aca="1" ref="JX78" ca="1">CONCATENATE(INDIRECT(ADDRESS(1,MATCH(_xlfn.MAXIFS(B78:JM78,metrics.rec,"R"),B78:JM78,0)+1)), ", ", INDIRECT(ADDRESS(2,MATCH(_xlfn.MAXIFS(B78:JM78,metrics.rec,"R"),B78:JM78,0)+1)))</f>
        <v>#NAME?</v>
      </c>
      <c r="JY78" s="1" t="e" cm="1">
        <f t="array" aca="1" ref="JY78" ca="1">CONCATENATE(INDIRECT(ADDRESS(1,MATCH(_xlfn.MAXIFS(B78:JM78,metrics.rec,"Precision"),B78:JM78,0)+1)), ", ", INDIRECT(ADDRESS(2,MATCH(_xlfn.MAXIFS(B78:JM78,metrics.rec,"Precision"),B78:JM78,0)+1)))</f>
        <v>#NAME?</v>
      </c>
      <c r="JZ78" s="1" t="e" cm="1">
        <f t="array" aca="1" ref="JZ78" ca="1">CONCATENATE(INDIRECT(ADDRESS(1,MATCH(_xlfn.MAXIFS(B78:JM78,metrics.rec,"Recall"),B78:JM78,0)+1)), ", ", INDIRECT(ADDRESS(2,MATCH(_xlfn.MAXIFS(B78:JM78,metrics.rec,"Recall"),B78:JM78,0)+1)))</f>
        <v>#NAME?</v>
      </c>
      <c r="KA78" s="1" t="e" cm="1">
        <f t="array" aca="1" ref="KA78" ca="1">CONCATENATE(INDIRECT(ADDRESS(1,MATCH(_xlfn.MAXIFS(B78:JM78,metrics.rec,"Coverage"),B78:JM78,0)+1)), ", ", INDIRECT(ADDRESS(2,MATCH(_xlfn.MAXIFS(B78:JM78,metrics.rec,"Coverage"),B78:JM78,0)+1)))</f>
        <v>#NAME?</v>
      </c>
      <c r="KB78" s="1" t="e" cm="1">
        <f t="array" aca="1" ref="KB78" ca="1">CONCATENATE(INDIRECT(ADDRESS(1,MATCH(_xlfn.MAXIFS(B78:JM78,metrics.rec,"Recatio"),B78:JM78,0)+1)), ", ", INDIRECT(ADDRESS(2,MATCH(_xlfn.MAXIFS(B78:JM78,metrics.rec,"Recatio"),B78:JM78,0)+1)))</f>
        <v>#NAME?</v>
      </c>
      <c r="KC78" s="1" t="e" cm="1">
        <f t="array" aca="1" ref="KC78" ca="1">CONCATENATE(INDIRECT(ADDRESS(1,MATCH(_xlfn.MINIFS(B78:JM78,metrics.rec,"Time"),B78:JM78,0)+1)), ", ", INDIRECT(ADDRESS(2,MATCH(_xlfn.MINIFS(B78:JM78,metrics.rec,"Time"),B78:JM78,0)+1)))</f>
        <v>#NAME?</v>
      </c>
    </row>
    <row r="79" spans="1:289" x14ac:dyDescent="0.3">
      <c r="A79" s="1" t="s">
        <v>72</v>
      </c>
      <c r="B79" s="4">
        <v>0.57750000000000001</v>
      </c>
      <c r="C79" s="4">
        <v>0.57820000000000005</v>
      </c>
      <c r="D79" s="4">
        <v>0.21360000000000001</v>
      </c>
      <c r="E79" s="4">
        <v>1.8E-3</v>
      </c>
      <c r="F79" s="4">
        <v>0.92669999999999997</v>
      </c>
      <c r="G79" s="4">
        <v>0.72970000000000002</v>
      </c>
      <c r="H79" s="4">
        <v>0.98960000000000004</v>
      </c>
      <c r="I79" s="4">
        <v>0.43409999999999999</v>
      </c>
      <c r="J79" s="5">
        <v>0.58409999999999995</v>
      </c>
      <c r="K79" s="5">
        <v>0.5958</v>
      </c>
      <c r="L79" s="5">
        <v>0.2198</v>
      </c>
      <c r="M79" s="5">
        <v>3.3E-3</v>
      </c>
      <c r="N79" s="5">
        <v>0.9214</v>
      </c>
      <c r="O79" s="5">
        <v>0.69640000000000002</v>
      </c>
      <c r="P79" s="5">
        <v>0.97940000000000005</v>
      </c>
      <c r="Q79" s="5">
        <v>0.36770000000000003</v>
      </c>
      <c r="R79" s="4">
        <v>0.58609999999999995</v>
      </c>
      <c r="S79" s="4">
        <v>0.60060000000000002</v>
      </c>
      <c r="T79" s="4">
        <v>0.2233</v>
      </c>
      <c r="U79" s="4">
        <v>5.0000000000000001E-3</v>
      </c>
      <c r="V79" s="4">
        <v>0.9113</v>
      </c>
      <c r="W79" s="4">
        <v>0.6603</v>
      </c>
      <c r="X79" s="4">
        <v>0.96799999999999997</v>
      </c>
      <c r="Y79" s="4">
        <v>0.32369999999999999</v>
      </c>
      <c r="Z79" s="5">
        <v>0.5897</v>
      </c>
      <c r="AA79" s="5">
        <v>0.61140000000000005</v>
      </c>
      <c r="AB79" s="5">
        <v>0.21879999999999999</v>
      </c>
      <c r="AC79" s="5">
        <v>7.3000000000000001E-3</v>
      </c>
      <c r="AD79" s="5">
        <v>0.90229999999999999</v>
      </c>
      <c r="AE79" s="5">
        <v>0.61240000000000006</v>
      </c>
      <c r="AF79" s="5">
        <v>0.95299999999999996</v>
      </c>
      <c r="AG79" s="5">
        <v>0.28089999999999998</v>
      </c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>
        <v>0.59330000000000005</v>
      </c>
      <c r="AQ79" s="5">
        <v>0.61729999999999996</v>
      </c>
      <c r="AR79" s="5">
        <v>0.21579999999999999</v>
      </c>
      <c r="AS79" s="5">
        <v>1.5699999999999999E-2</v>
      </c>
      <c r="AT79" s="5">
        <v>0.87390000000000001</v>
      </c>
      <c r="AU79" s="5">
        <v>0.47939999999999999</v>
      </c>
      <c r="AV79" s="5">
        <v>0.91679999999999995</v>
      </c>
      <c r="AW79" s="5">
        <v>0.1542</v>
      </c>
      <c r="AX79" s="4">
        <v>0.59460000000000002</v>
      </c>
      <c r="AY79" s="4">
        <v>0.62039999999999995</v>
      </c>
      <c r="AZ79" s="4">
        <v>0.2059</v>
      </c>
      <c r="BA79" s="4">
        <v>2.7099999999999999E-2</v>
      </c>
      <c r="BB79" s="4">
        <v>0.8478</v>
      </c>
      <c r="BC79" s="4">
        <v>0.36309999999999998</v>
      </c>
      <c r="BD79" s="4">
        <v>0.88100000000000001</v>
      </c>
      <c r="BE79" s="4">
        <v>0.10340000000000001</v>
      </c>
      <c r="BF79" s="5">
        <v>0.6018</v>
      </c>
      <c r="BG79" s="5">
        <v>0.63260000000000005</v>
      </c>
      <c r="BH79" s="5">
        <v>0.19589999999999999</v>
      </c>
      <c r="BI79" s="5">
        <v>5.7599999999999998E-2</v>
      </c>
      <c r="BJ79" s="5">
        <v>0.80669999999999997</v>
      </c>
      <c r="BK79" s="5">
        <v>0.2344</v>
      </c>
      <c r="BL79" s="5">
        <v>0.81779999999999997</v>
      </c>
      <c r="BM79" s="5">
        <v>5.1299999999999998E-2</v>
      </c>
      <c r="BN79" s="4">
        <v>0.623</v>
      </c>
      <c r="BO79" s="4">
        <v>0.68820000000000003</v>
      </c>
      <c r="BP79" s="4">
        <v>0.1573</v>
      </c>
      <c r="BQ79" s="4">
        <v>0.19159999999999999</v>
      </c>
      <c r="BR79" s="4">
        <v>0.74270000000000003</v>
      </c>
      <c r="BS79" s="4">
        <v>0.10539999999999999</v>
      </c>
      <c r="BT79" s="4">
        <v>0.67969999999999997</v>
      </c>
      <c r="BU79" s="4">
        <v>1.9900000000000001E-2</v>
      </c>
      <c r="BV79" s="5">
        <v>0.57150000000000001</v>
      </c>
      <c r="BW79" s="5">
        <v>0.57120000000000004</v>
      </c>
      <c r="BX79" s="5">
        <v>0.20150000000000001</v>
      </c>
      <c r="BY79" s="5">
        <v>1.8E-3</v>
      </c>
      <c r="BZ79" s="5">
        <v>0.92589999999999995</v>
      </c>
      <c r="CA79" s="5">
        <v>0.72470000000000001</v>
      </c>
      <c r="CB79" s="5">
        <v>0.98939999999999995</v>
      </c>
      <c r="CC79" s="5">
        <v>0.30149999999999999</v>
      </c>
      <c r="CD79" s="4">
        <v>0.58509999999999995</v>
      </c>
      <c r="CE79" s="4">
        <v>0.59950000000000003</v>
      </c>
      <c r="CF79" s="4">
        <v>0.21679999999999999</v>
      </c>
      <c r="CG79" s="4">
        <v>5.0000000000000001E-3</v>
      </c>
      <c r="CH79" s="4">
        <v>0.91300000000000003</v>
      </c>
      <c r="CI79" s="4">
        <v>0.65890000000000004</v>
      </c>
      <c r="CJ79" s="4">
        <v>0.97040000000000004</v>
      </c>
      <c r="CK79" s="4">
        <v>0.2379</v>
      </c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>
        <v>0.59650000000000003</v>
      </c>
      <c r="CU79" s="4">
        <v>0.62439999999999996</v>
      </c>
      <c r="CV79" s="4">
        <v>0.20169999999999999</v>
      </c>
      <c r="CW79" s="4">
        <v>2.69E-2</v>
      </c>
      <c r="CX79" s="4">
        <v>0.84650000000000003</v>
      </c>
      <c r="CY79" s="4">
        <v>0.36890000000000001</v>
      </c>
      <c r="CZ79" s="4">
        <v>0.88190000000000002</v>
      </c>
      <c r="DA79" s="4">
        <v>7.17E-2</v>
      </c>
      <c r="DB79" s="5">
        <v>0.62319999999999998</v>
      </c>
      <c r="DC79" s="5">
        <v>0.68830000000000002</v>
      </c>
      <c r="DD79" s="5">
        <v>0.15529999999999999</v>
      </c>
      <c r="DE79" s="5">
        <v>0.19850000000000001</v>
      </c>
      <c r="DF79" s="5">
        <v>0.7399</v>
      </c>
      <c r="DG79" s="5">
        <v>0.1033</v>
      </c>
      <c r="DH79" s="5">
        <v>0.67959999999999998</v>
      </c>
      <c r="DI79" s="5">
        <v>1.6799999999999999E-2</v>
      </c>
      <c r="DJ79" s="4">
        <v>0.56910000000000005</v>
      </c>
      <c r="DK79" s="4">
        <v>0.56630000000000003</v>
      </c>
      <c r="DL79" s="4">
        <v>0.20050000000000001</v>
      </c>
      <c r="DM79" s="4">
        <v>1.8E-3</v>
      </c>
      <c r="DN79" s="4">
        <v>0.92410000000000003</v>
      </c>
      <c r="DO79" s="4">
        <v>0.72660000000000002</v>
      </c>
      <c r="DP79" s="4">
        <v>0.99129999999999996</v>
      </c>
      <c r="DQ79" s="4">
        <v>0.36980000000000002</v>
      </c>
      <c r="DR79" s="5">
        <v>0.5857</v>
      </c>
      <c r="DS79" s="5">
        <v>0.60370000000000001</v>
      </c>
      <c r="DT79" s="5">
        <v>0.2223</v>
      </c>
      <c r="DU79" s="5">
        <v>5.0000000000000001E-3</v>
      </c>
      <c r="DV79" s="5">
        <v>0.91159999999999997</v>
      </c>
      <c r="DW79" s="5">
        <v>0.65739999999999998</v>
      </c>
      <c r="DX79" s="5">
        <v>0.96899999999999997</v>
      </c>
      <c r="DY79" s="5">
        <v>0.22470000000000001</v>
      </c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>
        <v>0.59560000000000002</v>
      </c>
      <c r="EI79" s="5">
        <v>0.62309999999999999</v>
      </c>
      <c r="EJ79" s="5">
        <v>0.20780000000000001</v>
      </c>
      <c r="EK79" s="5">
        <v>2.6700000000000002E-2</v>
      </c>
      <c r="EL79" s="5">
        <v>0.84750000000000003</v>
      </c>
      <c r="EM79" s="5">
        <v>0.88039999999999996</v>
      </c>
      <c r="EN79" s="5">
        <v>0.3695</v>
      </c>
      <c r="EO79" s="5">
        <v>9.6500000000000002E-2</v>
      </c>
      <c r="EP79" s="4">
        <v>0.62429999999999997</v>
      </c>
      <c r="EQ79" s="4">
        <v>0.68659999999999999</v>
      </c>
      <c r="ER79" s="4">
        <v>0.15529999999999999</v>
      </c>
      <c r="ES79" s="4">
        <v>0.19239999999999999</v>
      </c>
      <c r="ET79" s="4">
        <v>0.74199999999999999</v>
      </c>
      <c r="EU79" s="4">
        <v>0.1055</v>
      </c>
      <c r="EV79" s="4">
        <v>0.67959999999999998</v>
      </c>
      <c r="EW79" s="4">
        <v>1.7999999999999999E-2</v>
      </c>
      <c r="EX79" s="5">
        <v>0.5756</v>
      </c>
      <c r="EY79" s="5">
        <v>0.57889999999999997</v>
      </c>
      <c r="EZ79" s="5">
        <v>0.1953</v>
      </c>
      <c r="FA79" s="5">
        <v>1.8E-3</v>
      </c>
      <c r="FB79" s="5">
        <v>0.92100000000000004</v>
      </c>
      <c r="FC79" s="5">
        <v>0.72489999999999999</v>
      </c>
      <c r="FD79" s="5">
        <v>0.98929999999999996</v>
      </c>
      <c r="FE79" s="5">
        <v>0.41289999999999999</v>
      </c>
      <c r="FF79" s="4">
        <v>0.58779999999999999</v>
      </c>
      <c r="FG79" s="4">
        <v>0.60470000000000002</v>
      </c>
      <c r="FH79" s="4">
        <v>0.21529999999999999</v>
      </c>
      <c r="FI79" s="4">
        <v>5.0000000000000001E-3</v>
      </c>
      <c r="FJ79" s="4">
        <v>0.91049999999999998</v>
      </c>
      <c r="FK79" s="4">
        <v>0.6573</v>
      </c>
      <c r="FL79" s="4">
        <v>0.96830000000000005</v>
      </c>
      <c r="FM79" s="4">
        <v>0.32350000000000001</v>
      </c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>
        <v>0.59570000000000001</v>
      </c>
      <c r="FW79" s="4">
        <v>0.62409999999999999</v>
      </c>
      <c r="FX79" s="4">
        <v>0.2089</v>
      </c>
      <c r="FY79" s="4">
        <v>2.6700000000000002E-2</v>
      </c>
      <c r="FZ79" s="4">
        <v>0.84870000000000001</v>
      </c>
      <c r="GA79" s="4">
        <v>0.37</v>
      </c>
      <c r="GB79" s="4">
        <v>0.87960000000000005</v>
      </c>
      <c r="GC79" s="4">
        <v>0.1046</v>
      </c>
      <c r="GD79" s="5">
        <v>0.62080000000000002</v>
      </c>
      <c r="GE79" s="5">
        <v>0.68010000000000004</v>
      </c>
      <c r="GF79" s="5">
        <v>0.15640000000000001</v>
      </c>
      <c r="GG79" s="5">
        <v>0.1928</v>
      </c>
      <c r="GH79" s="5">
        <v>0.74050000000000005</v>
      </c>
      <c r="GI79" s="5">
        <v>0.106</v>
      </c>
      <c r="GJ79" s="5">
        <v>0.67979999999999996</v>
      </c>
      <c r="GK79" s="5">
        <v>2.1899999999999999E-2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>
        <v>0.59699999999999998</v>
      </c>
      <c r="HK79" s="5">
        <v>0.626</v>
      </c>
      <c r="HL79" s="5">
        <v>0.2049</v>
      </c>
      <c r="HM79" s="5">
        <v>2.64E-2</v>
      </c>
      <c r="HN79" s="5">
        <v>0.84860000000000002</v>
      </c>
      <c r="HO79" s="5">
        <v>0.3735</v>
      </c>
      <c r="HP79" s="5">
        <v>0.88</v>
      </c>
      <c r="HQ79" s="5">
        <v>0.1666</v>
      </c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>
        <v>0.59640000000000004</v>
      </c>
      <c r="IY79" s="4">
        <v>0.62460000000000004</v>
      </c>
      <c r="IZ79" s="4">
        <v>0.20380000000000001</v>
      </c>
      <c r="JA79" s="4">
        <v>2.6599999999999999E-2</v>
      </c>
      <c r="JB79" s="4">
        <v>0.84809999999999997</v>
      </c>
      <c r="JC79" s="4">
        <v>0.37080000000000002</v>
      </c>
      <c r="JD79" s="4">
        <v>0.88070000000000004</v>
      </c>
      <c r="JE79" s="4">
        <v>5.8000000000000003E-2</v>
      </c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0.59342142857142843</v>
      </c>
      <c r="JO79" s="4">
        <f t="shared" si="17"/>
        <v>0.61835357142857139</v>
      </c>
      <c r="JP79" s="4">
        <f t="shared" si="18"/>
        <v>0.2038392857142857</v>
      </c>
      <c r="JQ79" s="4">
        <f t="shared" si="19"/>
        <v>3.963928571428571E-2</v>
      </c>
      <c r="JR79" s="4">
        <f t="shared" si="20"/>
        <v>0.86598214285714292</v>
      </c>
      <c r="JS79" s="4">
        <f t="shared" si="21"/>
        <v>0.49730000000000002</v>
      </c>
      <c r="JT79" s="4">
        <f t="shared" si="22"/>
        <v>0.87972499999999998</v>
      </c>
      <c r="JU79" s="4">
        <f t="shared" si="23"/>
        <v>0.17994642857142851</v>
      </c>
      <c r="JV79" s="1" t="e" cm="1">
        <f t="array" aca="1" ref="JV79" ca="1">CONCATENATE(INDIRECT(ADDRESS(1,MATCH(_xlfn.MINIFS(B79:JM79,metrics.rec,"MAE"),B79:JM79,0)+1)), ", ", INDIRECT(ADDRESS(2,MATCH(_xlfn.MINIFS(B79:JM79,metrics.rec,"MAE"),B79:JM79,0)+1)))</f>
        <v>#NAME?</v>
      </c>
      <c r="JW79" s="1" t="e" cm="1">
        <f t="array" aca="1" ref="JW79" ca="1">CONCATENATE(INDIRECT(ADDRESS(1,MATCH(_xlfn.MINIFS(B79:JM79,metrics.rec,"MSE"),B79:JM79,0)+1)), ", ", INDIRECT(ADDRESS(2,MATCH(_xlfn.MINIFS(B79:JM79,metrics.rec,"MSE"),B79:JM79,0)+1)))</f>
        <v>#NAME?</v>
      </c>
      <c r="JX79" s="1" t="e" cm="1">
        <f t="array" aca="1" ref="JX79" ca="1">CONCATENATE(INDIRECT(ADDRESS(1,MATCH(_xlfn.MAXIFS(B79:JM79,metrics.rec,"R"),B79:JM79,0)+1)), ", ", INDIRECT(ADDRESS(2,MATCH(_xlfn.MAXIFS(B79:JM79,metrics.rec,"R"),B79:JM79,0)+1)))</f>
        <v>#NAME?</v>
      </c>
      <c r="JY79" s="1" t="e" cm="1">
        <f t="array" aca="1" ref="JY79" ca="1">CONCATENATE(INDIRECT(ADDRESS(1,MATCH(_xlfn.MAXIFS(B79:JM79,metrics.rec,"Precision"),B79:JM79,0)+1)), ", ", INDIRECT(ADDRESS(2,MATCH(_xlfn.MAXIFS(B79:JM79,metrics.rec,"Precision"),B79:JM79,0)+1)))</f>
        <v>#NAME?</v>
      </c>
      <c r="JZ79" s="1" t="e" cm="1">
        <f t="array" aca="1" ref="JZ79" ca="1">CONCATENATE(INDIRECT(ADDRESS(1,MATCH(_xlfn.MAXIFS(B79:JM79,metrics.rec,"Recall"),B79:JM79,0)+1)), ", ", INDIRECT(ADDRESS(2,MATCH(_xlfn.MAXIFS(B79:JM79,metrics.rec,"Recall"),B79:JM79,0)+1)))</f>
        <v>#NAME?</v>
      </c>
      <c r="KA79" s="1" t="e" cm="1">
        <f t="array" aca="1" ref="KA79" ca="1">CONCATENATE(INDIRECT(ADDRESS(1,MATCH(_xlfn.MAXIFS(B79:JM79,metrics.rec,"Coverage"),B79:JM79,0)+1)), ", ", INDIRECT(ADDRESS(2,MATCH(_xlfn.MAXIFS(B79:JM79,metrics.rec,"Coverage"),B79:JM79,0)+1)))</f>
        <v>#NAME?</v>
      </c>
      <c r="KB79" s="1" t="e" cm="1">
        <f t="array" aca="1" ref="KB79" ca="1">CONCATENATE(INDIRECT(ADDRESS(1,MATCH(_xlfn.MAXIFS(B79:JM79,metrics.rec,"Recatio"),B79:JM79,0)+1)), ", ", INDIRECT(ADDRESS(2,MATCH(_xlfn.MAXIFS(B79:JM79,metrics.rec,"Recatio"),B79:JM79,0)+1)))</f>
        <v>#NAME?</v>
      </c>
      <c r="KC79" s="1" t="e" cm="1">
        <f t="array" aca="1" ref="KC79" ca="1">CONCATENATE(INDIRECT(ADDRESS(1,MATCH(_xlfn.MINIFS(B79:JM79,metrics.rec,"Time"),B79:JM79,0)+1)), ", ", INDIRECT(ADDRESS(2,MATCH(_xlfn.MINIFS(B79:JM79,metrics.rec,"Time"),B79:JM79,0)+1)))</f>
        <v>#NAME?</v>
      </c>
    </row>
    <row r="80" spans="1:289" x14ac:dyDescent="0.3">
      <c r="A80" s="1" t="s">
        <v>73</v>
      </c>
      <c r="B80" s="4">
        <v>0.58640000000000003</v>
      </c>
      <c r="C80" s="4">
        <v>0.58989999999999998</v>
      </c>
      <c r="D80" s="4">
        <v>0.2</v>
      </c>
      <c r="E80" s="4">
        <v>1.8E-3</v>
      </c>
      <c r="F80" s="4">
        <v>0.92830000000000001</v>
      </c>
      <c r="G80" s="4">
        <v>0.72509999999999997</v>
      </c>
      <c r="H80" s="4">
        <v>0.99119999999999997</v>
      </c>
      <c r="I80" s="4">
        <v>0.4249</v>
      </c>
      <c r="J80" s="5">
        <v>0.59030000000000005</v>
      </c>
      <c r="K80" s="5">
        <v>0.60250000000000004</v>
      </c>
      <c r="L80" s="5">
        <v>0.2155</v>
      </c>
      <c r="M80" s="5">
        <v>3.3E-3</v>
      </c>
      <c r="N80" s="5">
        <v>0.92330000000000001</v>
      </c>
      <c r="O80" s="5">
        <v>0.69359999999999999</v>
      </c>
      <c r="P80" s="5">
        <v>0.98050000000000004</v>
      </c>
      <c r="Q80" s="5">
        <v>0.36130000000000001</v>
      </c>
      <c r="R80" s="4">
        <v>0.59250000000000003</v>
      </c>
      <c r="S80" s="4">
        <v>0.6069</v>
      </c>
      <c r="T80" s="4">
        <v>0.22140000000000001</v>
      </c>
      <c r="U80" s="4">
        <v>5.0000000000000001E-3</v>
      </c>
      <c r="V80" s="4">
        <v>0.91469999999999996</v>
      </c>
      <c r="W80" s="4">
        <v>0.65839999999999999</v>
      </c>
      <c r="X80" s="4">
        <v>0.97019999999999995</v>
      </c>
      <c r="Y80" s="4">
        <v>0.3196</v>
      </c>
      <c r="Z80" s="5">
        <v>0.59589999999999999</v>
      </c>
      <c r="AA80" s="5">
        <v>0.61919999999999997</v>
      </c>
      <c r="AB80" s="5">
        <v>0.21609999999999999</v>
      </c>
      <c r="AC80" s="5">
        <v>7.4000000000000003E-3</v>
      </c>
      <c r="AD80" s="5">
        <v>0.90490000000000004</v>
      </c>
      <c r="AE80" s="5">
        <v>0.60940000000000005</v>
      </c>
      <c r="AF80" s="5">
        <v>0.95609999999999995</v>
      </c>
      <c r="AG80" s="5">
        <v>0.27329999999999999</v>
      </c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>
        <v>0.59709999999999996</v>
      </c>
      <c r="AQ80" s="5">
        <v>0.62019999999999997</v>
      </c>
      <c r="AR80" s="5">
        <v>0.21299999999999999</v>
      </c>
      <c r="AS80" s="5">
        <v>1.5900000000000001E-2</v>
      </c>
      <c r="AT80" s="5">
        <v>0.87609999999999999</v>
      </c>
      <c r="AU80" s="5">
        <v>0.47710000000000002</v>
      </c>
      <c r="AV80" s="5">
        <v>0.92169999999999996</v>
      </c>
      <c r="AW80" s="5">
        <v>0.14990000000000001</v>
      </c>
      <c r="AX80" s="4">
        <v>0.59770000000000001</v>
      </c>
      <c r="AY80" s="4">
        <v>0.62309999999999999</v>
      </c>
      <c r="AZ80" s="4">
        <v>0.20219999999999999</v>
      </c>
      <c r="BA80" s="4">
        <v>2.7300000000000001E-2</v>
      </c>
      <c r="BB80" s="4">
        <v>0.84750000000000003</v>
      </c>
      <c r="BC80" s="4">
        <v>0.36049999999999999</v>
      </c>
      <c r="BD80" s="4">
        <v>0.88619999999999999</v>
      </c>
      <c r="BE80" s="4">
        <v>0.1031</v>
      </c>
      <c r="BF80" s="5">
        <v>0.60519999999999996</v>
      </c>
      <c r="BG80" s="5">
        <v>0.63729999999999998</v>
      </c>
      <c r="BH80" s="5">
        <v>0.17799999999999999</v>
      </c>
      <c r="BI80" s="5">
        <v>5.8000000000000003E-2</v>
      </c>
      <c r="BJ80" s="5">
        <v>0.80520000000000003</v>
      </c>
      <c r="BK80" s="5">
        <v>0.2326</v>
      </c>
      <c r="BL80" s="5">
        <v>0.82620000000000005</v>
      </c>
      <c r="BM80" s="5">
        <v>4.9799999999999997E-2</v>
      </c>
      <c r="BN80" s="4">
        <v>0.64829999999999999</v>
      </c>
      <c r="BO80" s="4">
        <v>0.73309999999999997</v>
      </c>
      <c r="BP80" s="4">
        <v>0.122</v>
      </c>
      <c r="BQ80" s="4">
        <v>0.1925</v>
      </c>
      <c r="BR80" s="4">
        <v>0.74</v>
      </c>
      <c r="BS80" s="4">
        <v>0.1053</v>
      </c>
      <c r="BT80" s="4">
        <v>0.69010000000000005</v>
      </c>
      <c r="BU80" s="4">
        <v>1.9400000000000001E-2</v>
      </c>
      <c r="BV80" s="5">
        <v>0.57879999999999998</v>
      </c>
      <c r="BW80" s="5">
        <v>0.57769999999999999</v>
      </c>
      <c r="BX80" s="5">
        <v>0.1983</v>
      </c>
      <c r="BY80" s="5">
        <v>1.8E-3</v>
      </c>
      <c r="BZ80" s="5">
        <v>0.92620000000000002</v>
      </c>
      <c r="CA80" s="5">
        <v>0.72189999999999999</v>
      </c>
      <c r="CB80" s="5">
        <v>0.99019999999999997</v>
      </c>
      <c r="CC80" s="5">
        <v>0.30180000000000001</v>
      </c>
      <c r="CD80" s="4">
        <v>0.59030000000000005</v>
      </c>
      <c r="CE80" s="4">
        <v>0.60229999999999995</v>
      </c>
      <c r="CF80" s="4">
        <v>0.2122</v>
      </c>
      <c r="CG80" s="4">
        <v>5.0000000000000001E-3</v>
      </c>
      <c r="CH80" s="4">
        <v>0.91490000000000005</v>
      </c>
      <c r="CI80" s="4">
        <v>0.65629999999999999</v>
      </c>
      <c r="CJ80" s="4">
        <v>0.97250000000000003</v>
      </c>
      <c r="CK80" s="4">
        <v>0.23230000000000001</v>
      </c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>
        <v>0.59930000000000005</v>
      </c>
      <c r="CU80" s="4">
        <v>0.62580000000000002</v>
      </c>
      <c r="CV80" s="4">
        <v>0.19789999999999999</v>
      </c>
      <c r="CW80" s="4">
        <v>2.7E-2</v>
      </c>
      <c r="CX80" s="4">
        <v>0.84609999999999996</v>
      </c>
      <c r="CY80" s="4">
        <v>0.36680000000000001</v>
      </c>
      <c r="CZ80" s="4">
        <v>0.88800000000000001</v>
      </c>
      <c r="DA80" s="4">
        <v>7.0400000000000004E-2</v>
      </c>
      <c r="DB80" s="5">
        <v>0.64670000000000005</v>
      </c>
      <c r="DC80" s="5">
        <v>0.72870000000000001</v>
      </c>
      <c r="DD80" s="5">
        <v>0.11990000000000001</v>
      </c>
      <c r="DE80" s="5">
        <v>0.19989999999999999</v>
      </c>
      <c r="DF80" s="5">
        <v>0.73780000000000001</v>
      </c>
      <c r="DG80" s="5">
        <v>0.10290000000000001</v>
      </c>
      <c r="DH80" s="5">
        <v>0.6905</v>
      </c>
      <c r="DI80" s="5">
        <v>1.6400000000000001E-2</v>
      </c>
      <c r="DJ80" s="4">
        <v>0.57709999999999995</v>
      </c>
      <c r="DK80" s="4">
        <v>0.57540000000000002</v>
      </c>
      <c r="DL80" s="4">
        <v>0.19040000000000001</v>
      </c>
      <c r="DM80" s="4">
        <v>1.8E-3</v>
      </c>
      <c r="DN80" s="4">
        <v>0.92730000000000001</v>
      </c>
      <c r="DO80" s="4">
        <v>0.72399999999999998</v>
      </c>
      <c r="DP80" s="4">
        <v>0.99170000000000003</v>
      </c>
      <c r="DQ80" s="4">
        <v>0.36099999999999999</v>
      </c>
      <c r="DR80" s="5">
        <v>0.59130000000000005</v>
      </c>
      <c r="DS80" s="5">
        <v>0.60909999999999997</v>
      </c>
      <c r="DT80" s="5">
        <v>0.21579999999999999</v>
      </c>
      <c r="DU80" s="5">
        <v>5.0000000000000001E-3</v>
      </c>
      <c r="DV80" s="5">
        <v>0.91279999999999994</v>
      </c>
      <c r="DW80" s="5">
        <v>0.65459999999999996</v>
      </c>
      <c r="DX80" s="5">
        <v>0.97119999999999995</v>
      </c>
      <c r="DY80" s="5">
        <v>0.25069999999999998</v>
      </c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>
        <v>0.59840000000000004</v>
      </c>
      <c r="EI80" s="5">
        <v>0.62480000000000002</v>
      </c>
      <c r="EJ80" s="5">
        <v>0.20380000000000001</v>
      </c>
      <c r="EK80" s="5">
        <v>2.7E-2</v>
      </c>
      <c r="EL80" s="5">
        <v>0.84730000000000005</v>
      </c>
      <c r="EM80" s="5">
        <v>0.8861</v>
      </c>
      <c r="EN80" s="5">
        <v>0.3669</v>
      </c>
      <c r="EO80" s="5">
        <v>9.64E-2</v>
      </c>
      <c r="EP80" s="4">
        <v>0.64990000000000003</v>
      </c>
      <c r="EQ80" s="4">
        <v>0.73099999999999998</v>
      </c>
      <c r="ER80" s="4">
        <v>0.1193</v>
      </c>
      <c r="ES80" s="4">
        <v>0.19409999999999999</v>
      </c>
      <c r="ET80" s="4">
        <v>0.73909999999999998</v>
      </c>
      <c r="EU80" s="4">
        <v>0.10489999999999999</v>
      </c>
      <c r="EV80" s="4">
        <v>0.69040000000000001</v>
      </c>
      <c r="EW80" s="4">
        <v>1.7399999999999999E-2</v>
      </c>
      <c r="EX80" s="5">
        <v>0.58130000000000004</v>
      </c>
      <c r="EY80" s="5">
        <v>0.58340000000000003</v>
      </c>
      <c r="EZ80" s="5">
        <v>0.1852</v>
      </c>
      <c r="FA80" s="5">
        <v>1.8E-3</v>
      </c>
      <c r="FB80" s="5">
        <v>0.92290000000000005</v>
      </c>
      <c r="FC80" s="5">
        <v>0.72260000000000002</v>
      </c>
      <c r="FD80" s="5">
        <v>0.99019999999999997</v>
      </c>
      <c r="FE80" s="5">
        <v>0.38850000000000001</v>
      </c>
      <c r="FF80" s="4">
        <v>0.59370000000000001</v>
      </c>
      <c r="FG80" s="4">
        <v>0.61</v>
      </c>
      <c r="FH80" s="4">
        <v>0.20910000000000001</v>
      </c>
      <c r="FI80" s="4">
        <v>5.0000000000000001E-3</v>
      </c>
      <c r="FJ80" s="4">
        <v>0.91269999999999996</v>
      </c>
      <c r="FK80" s="4">
        <v>0.65449999999999997</v>
      </c>
      <c r="FL80" s="4">
        <v>0.9708</v>
      </c>
      <c r="FM80" s="4">
        <v>0.31609999999999999</v>
      </c>
      <c r="FN80" s="5">
        <v>0.5958</v>
      </c>
      <c r="FO80" s="5">
        <v>0.61680000000000001</v>
      </c>
      <c r="FP80" s="5">
        <v>0.2175</v>
      </c>
      <c r="FQ80" s="5">
        <v>1.06E-2</v>
      </c>
      <c r="FR80" s="5">
        <v>0.89319999999999999</v>
      </c>
      <c r="FS80" s="5">
        <v>0.55310000000000004</v>
      </c>
      <c r="FT80" s="5">
        <v>0.9425</v>
      </c>
      <c r="FU80" s="5">
        <v>0.20530000000000001</v>
      </c>
      <c r="FV80" s="4">
        <v>0.59830000000000005</v>
      </c>
      <c r="FW80" s="4">
        <v>0.62570000000000003</v>
      </c>
      <c r="FX80" s="4">
        <v>0.20169999999999999</v>
      </c>
      <c r="FY80" s="4">
        <v>2.69E-2</v>
      </c>
      <c r="FZ80" s="4">
        <v>0.84870000000000001</v>
      </c>
      <c r="GA80" s="4">
        <v>0.3674</v>
      </c>
      <c r="GB80" s="4">
        <v>0.88580000000000003</v>
      </c>
      <c r="GC80" s="4">
        <v>0.1018</v>
      </c>
      <c r="GD80" s="5">
        <v>0.64500000000000002</v>
      </c>
      <c r="GE80" s="5">
        <v>0.72289999999999999</v>
      </c>
      <c r="GF80" s="5">
        <v>0.1178</v>
      </c>
      <c r="GG80" s="5">
        <v>0.1943</v>
      </c>
      <c r="GH80" s="5">
        <v>0.7379</v>
      </c>
      <c r="GI80" s="5">
        <v>0.1055</v>
      </c>
      <c r="GJ80" s="5">
        <v>0.6905</v>
      </c>
      <c r="GK80" s="5">
        <v>2.1899999999999999E-2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>
        <v>0.59970000000000001</v>
      </c>
      <c r="HK80" s="5">
        <v>0.62770000000000004</v>
      </c>
      <c r="HL80" s="5">
        <v>0.1978</v>
      </c>
      <c r="HM80" s="5">
        <v>2.6599999999999999E-2</v>
      </c>
      <c r="HN80" s="5">
        <v>0.84860000000000002</v>
      </c>
      <c r="HO80" s="5">
        <v>0.371</v>
      </c>
      <c r="HP80" s="5">
        <v>0.88529999999999998</v>
      </c>
      <c r="HQ80" s="5">
        <v>0.1676</v>
      </c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>
        <v>0.59930000000000005</v>
      </c>
      <c r="IY80" s="4">
        <v>0.62649999999999995</v>
      </c>
      <c r="IZ80" s="4">
        <v>0.19670000000000001</v>
      </c>
      <c r="JA80" s="4">
        <v>2.6800000000000001E-2</v>
      </c>
      <c r="JB80" s="4">
        <v>0.84809999999999997</v>
      </c>
      <c r="JC80" s="4">
        <v>0.36830000000000002</v>
      </c>
      <c r="JD80" s="4">
        <v>0.88649999999999995</v>
      </c>
      <c r="JE80" s="4">
        <v>6.54E-2</v>
      </c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0.60138148148148152</v>
      </c>
      <c r="JO80" s="4">
        <f t="shared" si="17"/>
        <v>0.6288111111111111</v>
      </c>
      <c r="JP80" s="4">
        <f t="shared" si="18"/>
        <v>0.19260370370370369</v>
      </c>
      <c r="JQ80" s="4">
        <f t="shared" si="19"/>
        <v>4.1011111111111116E-2</v>
      </c>
      <c r="JR80" s="4">
        <f t="shared" si="20"/>
        <v>0.86574074074074092</v>
      </c>
      <c r="JS80" s="4">
        <f t="shared" si="21"/>
        <v>0.49731851851851849</v>
      </c>
      <c r="JT80" s="4">
        <f t="shared" si="22"/>
        <v>0.88190000000000013</v>
      </c>
      <c r="JU80" s="4">
        <f t="shared" si="23"/>
        <v>0.18575185185185181</v>
      </c>
      <c r="JV80" s="1" t="e" cm="1">
        <f t="array" aca="1" ref="JV80" ca="1">CONCATENATE(INDIRECT(ADDRESS(1,MATCH(_xlfn.MINIFS(B80:JM80,metrics.rec,"MAE"),B80:JM80,0)+1)), ", ", INDIRECT(ADDRESS(2,MATCH(_xlfn.MINIFS(B80:JM80,metrics.rec,"MAE"),B80:JM80,0)+1)))</f>
        <v>#NAME?</v>
      </c>
      <c r="JW80" s="1" t="e" cm="1">
        <f t="array" aca="1" ref="JW80" ca="1">CONCATENATE(INDIRECT(ADDRESS(1,MATCH(_xlfn.MINIFS(B80:JM80,metrics.rec,"MSE"),B80:JM80,0)+1)), ", ", INDIRECT(ADDRESS(2,MATCH(_xlfn.MINIFS(B80:JM80,metrics.rec,"MSE"),B80:JM80,0)+1)))</f>
        <v>#NAME?</v>
      </c>
      <c r="JX80" s="1" t="e" cm="1">
        <f t="array" aca="1" ref="JX80" ca="1">CONCATENATE(INDIRECT(ADDRESS(1,MATCH(_xlfn.MAXIFS(B80:JM80,metrics.rec,"R"),B80:JM80,0)+1)), ", ", INDIRECT(ADDRESS(2,MATCH(_xlfn.MAXIFS(B80:JM80,metrics.rec,"R"),B80:JM80,0)+1)))</f>
        <v>#NAME?</v>
      </c>
      <c r="JY80" s="1" t="e" cm="1">
        <f t="array" aca="1" ref="JY80" ca="1">CONCATENATE(INDIRECT(ADDRESS(1,MATCH(_xlfn.MAXIFS(B80:JM80,metrics.rec,"Precision"),B80:JM80,0)+1)), ", ", INDIRECT(ADDRESS(2,MATCH(_xlfn.MAXIFS(B80:JM80,metrics.rec,"Precision"),B80:JM80,0)+1)))</f>
        <v>#NAME?</v>
      </c>
      <c r="JZ80" s="1" t="e" cm="1">
        <f t="array" aca="1" ref="JZ80" ca="1">CONCATENATE(INDIRECT(ADDRESS(1,MATCH(_xlfn.MAXIFS(B80:JM80,metrics.rec,"Recall"),B80:JM80,0)+1)), ", ", INDIRECT(ADDRESS(2,MATCH(_xlfn.MAXIFS(B80:JM80,metrics.rec,"Recall"),B80:JM80,0)+1)))</f>
        <v>#NAME?</v>
      </c>
      <c r="KA80" s="1" t="e" cm="1">
        <f t="array" aca="1" ref="KA80" ca="1">CONCATENATE(INDIRECT(ADDRESS(1,MATCH(_xlfn.MAXIFS(B80:JM80,metrics.rec,"Coverage"),B80:JM80,0)+1)), ", ", INDIRECT(ADDRESS(2,MATCH(_xlfn.MAXIFS(B80:JM80,metrics.rec,"Coverage"),B80:JM80,0)+1)))</f>
        <v>#NAME?</v>
      </c>
      <c r="KB80" s="1" t="e" cm="1">
        <f t="array" aca="1" ref="KB80" ca="1">CONCATENATE(INDIRECT(ADDRESS(1,MATCH(_xlfn.MAXIFS(B80:JM80,metrics.rec,"Recatio"),B80:JM80,0)+1)), ", ", INDIRECT(ADDRESS(2,MATCH(_xlfn.MAXIFS(B80:JM80,metrics.rec,"Recatio"),B80:JM80,0)+1)))</f>
        <v>#NAME?</v>
      </c>
      <c r="KC80" s="1" t="e" cm="1">
        <f t="array" aca="1" ref="KC80" ca="1">CONCATENATE(INDIRECT(ADDRESS(1,MATCH(_xlfn.MINIFS(B80:JM80,metrics.rec,"Time"),B80:JM80,0)+1)), ", ", INDIRECT(ADDRESS(2,MATCH(_xlfn.MINIFS(B80:JM80,metrics.rec,"Time"),B80:JM80,0)+1)))</f>
        <v>#NAME?</v>
      </c>
    </row>
    <row r="81" spans="1:289" x14ac:dyDescent="0.3">
      <c r="A81" s="1" t="s">
        <v>74</v>
      </c>
      <c r="B81" s="4">
        <v>0.58150000000000002</v>
      </c>
      <c r="C81" s="4">
        <v>0.58750000000000002</v>
      </c>
      <c r="D81" s="4">
        <v>0.2026</v>
      </c>
      <c r="E81" s="4">
        <v>1.6999999999999999E-3</v>
      </c>
      <c r="F81" s="4">
        <v>0.92379999999999995</v>
      </c>
      <c r="G81" s="4">
        <v>0.75849999999999995</v>
      </c>
      <c r="H81" s="4">
        <v>0.99119999999999997</v>
      </c>
      <c r="I81" s="4">
        <v>0.4884</v>
      </c>
      <c r="J81" s="5">
        <v>0.58819999999999995</v>
      </c>
      <c r="K81" s="5">
        <v>0.6069</v>
      </c>
      <c r="L81" s="5">
        <v>0.2127</v>
      </c>
      <c r="M81" s="5">
        <v>3.0000000000000001E-3</v>
      </c>
      <c r="N81" s="5">
        <v>0.91990000000000005</v>
      </c>
      <c r="O81" s="5">
        <v>0.74629999999999996</v>
      </c>
      <c r="P81" s="5">
        <v>0.98050000000000004</v>
      </c>
      <c r="Q81" s="5">
        <v>0.40389999999999998</v>
      </c>
      <c r="R81" s="4">
        <v>0.58919999999999995</v>
      </c>
      <c r="S81" s="4">
        <v>0.61099999999999999</v>
      </c>
      <c r="T81" s="4">
        <v>0.21890000000000001</v>
      </c>
      <c r="U81" s="4">
        <v>4.4999999999999997E-3</v>
      </c>
      <c r="V81" s="4">
        <v>0.91059999999999997</v>
      </c>
      <c r="W81" s="4">
        <v>0.73270000000000002</v>
      </c>
      <c r="X81" s="4">
        <v>0.97050000000000003</v>
      </c>
      <c r="Y81" s="4">
        <v>0.3584</v>
      </c>
      <c r="Z81" s="5">
        <v>0.59460000000000002</v>
      </c>
      <c r="AA81" s="5">
        <v>0.62729999999999997</v>
      </c>
      <c r="AB81" s="5">
        <v>0.21560000000000001</v>
      </c>
      <c r="AC81" s="5">
        <v>6.1999999999999998E-3</v>
      </c>
      <c r="AD81" s="5">
        <v>0.90329999999999999</v>
      </c>
      <c r="AE81" s="5">
        <v>0.71860000000000002</v>
      </c>
      <c r="AF81" s="5">
        <v>0.95640000000000003</v>
      </c>
      <c r="AG81" s="5">
        <v>0.29720000000000002</v>
      </c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>
        <v>0.59850000000000003</v>
      </c>
      <c r="AQ81" s="5">
        <v>0.63419999999999999</v>
      </c>
      <c r="AR81" s="5">
        <v>0.20710000000000001</v>
      </c>
      <c r="AS81" s="5">
        <v>1.11E-2</v>
      </c>
      <c r="AT81" s="5">
        <v>0.88349999999999995</v>
      </c>
      <c r="AU81" s="5">
        <v>0.68510000000000004</v>
      </c>
      <c r="AV81" s="5">
        <v>0.92230000000000001</v>
      </c>
      <c r="AW81" s="5">
        <v>0.18490000000000001</v>
      </c>
      <c r="AX81" s="4">
        <v>0.60209999999999997</v>
      </c>
      <c r="AY81" s="4">
        <v>0.64390000000000003</v>
      </c>
      <c r="AZ81" s="4">
        <v>0.19950000000000001</v>
      </c>
      <c r="BA81" s="4">
        <v>1.55E-2</v>
      </c>
      <c r="BB81" s="4">
        <v>0.86699999999999999</v>
      </c>
      <c r="BC81" s="4">
        <v>0.64739999999999998</v>
      </c>
      <c r="BD81" s="4">
        <v>0.88670000000000004</v>
      </c>
      <c r="BE81" s="4">
        <v>0.14380000000000001</v>
      </c>
      <c r="BF81" s="5">
        <v>0.61260000000000003</v>
      </c>
      <c r="BG81" s="5">
        <v>0.66469999999999996</v>
      </c>
      <c r="BH81" s="5">
        <v>0.1779</v>
      </c>
      <c r="BI81" s="5">
        <v>2.3099999999999999E-2</v>
      </c>
      <c r="BJ81" s="5">
        <v>0.83919999999999995</v>
      </c>
      <c r="BK81" s="5">
        <v>0.60919999999999996</v>
      </c>
      <c r="BL81" s="5">
        <v>0.82840000000000003</v>
      </c>
      <c r="BM81" s="5">
        <v>8.9200000000000002E-2</v>
      </c>
      <c r="BN81" s="4">
        <v>0.63819999999999999</v>
      </c>
      <c r="BO81" s="4">
        <v>0.73509999999999998</v>
      </c>
      <c r="BP81" s="4">
        <v>0.14330000000000001</v>
      </c>
      <c r="BQ81" s="4">
        <v>4.3999999999999997E-2</v>
      </c>
      <c r="BR81" s="4">
        <v>0.78910000000000002</v>
      </c>
      <c r="BS81" s="4">
        <v>0.49419999999999997</v>
      </c>
      <c r="BT81" s="4">
        <v>0.69510000000000005</v>
      </c>
      <c r="BU81" s="4">
        <v>2.98E-2</v>
      </c>
      <c r="BV81" s="5">
        <v>0.57210000000000005</v>
      </c>
      <c r="BW81" s="5">
        <v>0.57550000000000001</v>
      </c>
      <c r="BX81" s="5">
        <v>0.19750000000000001</v>
      </c>
      <c r="BY81" s="5">
        <v>1.6999999999999999E-3</v>
      </c>
      <c r="BZ81" s="5">
        <v>0.9214</v>
      </c>
      <c r="CA81" s="5">
        <v>0.75539999999999996</v>
      </c>
      <c r="CB81" s="5">
        <v>0.99019999999999997</v>
      </c>
      <c r="CC81" s="5">
        <v>0.32619999999999999</v>
      </c>
      <c r="CD81" s="4">
        <v>0.58660000000000001</v>
      </c>
      <c r="CE81" s="4">
        <v>0.60540000000000005</v>
      </c>
      <c r="CF81" s="4">
        <v>0.21210000000000001</v>
      </c>
      <c r="CG81" s="4">
        <v>4.4999999999999997E-3</v>
      </c>
      <c r="CH81" s="4">
        <v>0.91159999999999997</v>
      </c>
      <c r="CI81" s="4">
        <v>0.73509999999999998</v>
      </c>
      <c r="CJ81" s="4">
        <v>0.97250000000000003</v>
      </c>
      <c r="CK81" s="4">
        <v>0.2591</v>
      </c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>
        <v>0.6048</v>
      </c>
      <c r="CU81" s="4">
        <v>0.64949999999999997</v>
      </c>
      <c r="CV81" s="4">
        <v>0.19420000000000001</v>
      </c>
      <c r="CW81" s="4">
        <v>1.54E-2</v>
      </c>
      <c r="CX81" s="4">
        <v>0.86609999999999998</v>
      </c>
      <c r="CY81" s="4">
        <v>0.65890000000000004</v>
      </c>
      <c r="CZ81" s="4">
        <v>0.88890000000000002</v>
      </c>
      <c r="DA81" s="4">
        <v>7.8600000000000003E-2</v>
      </c>
      <c r="DB81" s="5">
        <v>0.64049999999999996</v>
      </c>
      <c r="DC81" s="5">
        <v>0.73799999999999999</v>
      </c>
      <c r="DD81" s="5">
        <v>0.13919999999999999</v>
      </c>
      <c r="DE81" s="5">
        <v>4.4299999999999999E-2</v>
      </c>
      <c r="DF81" s="5">
        <v>0.78820000000000001</v>
      </c>
      <c r="DG81" s="5">
        <v>0.49780000000000002</v>
      </c>
      <c r="DH81" s="5">
        <v>0.69469999999999998</v>
      </c>
      <c r="DI81" s="5">
        <v>1.8499999999999999E-2</v>
      </c>
      <c r="DJ81" s="4">
        <v>0.57150000000000001</v>
      </c>
      <c r="DK81" s="4">
        <v>0.57350000000000001</v>
      </c>
      <c r="DL81" s="4">
        <v>0.1933</v>
      </c>
      <c r="DM81" s="4">
        <v>1.6999999999999999E-3</v>
      </c>
      <c r="DN81" s="4">
        <v>0.92279999999999995</v>
      </c>
      <c r="DO81" s="4">
        <v>0.75749999999999995</v>
      </c>
      <c r="DP81" s="4">
        <v>0.99170000000000003</v>
      </c>
      <c r="DQ81" s="4">
        <v>0.41449999999999998</v>
      </c>
      <c r="DR81" s="5">
        <v>0.58779999999999999</v>
      </c>
      <c r="DS81" s="5">
        <v>0.61250000000000004</v>
      </c>
      <c r="DT81" s="5">
        <v>0.21709999999999999</v>
      </c>
      <c r="DU81" s="5">
        <v>4.4999999999999997E-3</v>
      </c>
      <c r="DV81" s="5">
        <v>0.91080000000000005</v>
      </c>
      <c r="DW81" s="5">
        <v>0.73150000000000004</v>
      </c>
      <c r="DX81" s="5">
        <v>0.97150000000000003</v>
      </c>
      <c r="DY81" s="5">
        <v>0.24959999999999999</v>
      </c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>
        <v>0.60360000000000003</v>
      </c>
      <c r="EI81" s="5">
        <v>0.64739999999999998</v>
      </c>
      <c r="EJ81" s="5">
        <v>0.2006</v>
      </c>
      <c r="EK81" s="5">
        <v>1.54E-2</v>
      </c>
      <c r="EL81" s="5">
        <v>0.86739999999999995</v>
      </c>
      <c r="EM81" s="5">
        <v>0.88700000000000001</v>
      </c>
      <c r="EN81" s="5">
        <v>0.6593</v>
      </c>
      <c r="EO81" s="5">
        <v>0.106</v>
      </c>
      <c r="EP81" s="4">
        <v>0.64190000000000003</v>
      </c>
      <c r="EQ81" s="4">
        <v>0.73629999999999995</v>
      </c>
      <c r="ER81" s="4">
        <v>0.13569999999999999</v>
      </c>
      <c r="ES81" s="4">
        <v>4.3499999999999997E-2</v>
      </c>
      <c r="ET81" s="4">
        <v>0.78749999999999998</v>
      </c>
      <c r="EU81" s="4">
        <v>0.50080000000000002</v>
      </c>
      <c r="EV81" s="4">
        <v>0.69469999999999998</v>
      </c>
      <c r="EW81" s="4">
        <v>1.7000000000000001E-2</v>
      </c>
      <c r="EX81" s="5">
        <v>0.57769999999999999</v>
      </c>
      <c r="EY81" s="5">
        <v>0.58530000000000004</v>
      </c>
      <c r="EZ81" s="5">
        <v>0.18529999999999999</v>
      </c>
      <c r="FA81" s="5">
        <v>1.6999999999999999E-3</v>
      </c>
      <c r="FB81" s="5">
        <v>0.91920000000000002</v>
      </c>
      <c r="FC81" s="5">
        <v>0.75700000000000001</v>
      </c>
      <c r="FD81" s="5">
        <v>0.99019999999999997</v>
      </c>
      <c r="FE81" s="5">
        <v>0.32219999999999999</v>
      </c>
      <c r="FF81" s="4">
        <v>0.59060000000000001</v>
      </c>
      <c r="FG81" s="4">
        <v>0.6139</v>
      </c>
      <c r="FH81" s="4">
        <v>0.2104</v>
      </c>
      <c r="FI81" s="4">
        <v>4.4999999999999997E-3</v>
      </c>
      <c r="FJ81" s="4">
        <v>0.91039999999999999</v>
      </c>
      <c r="FK81" s="4">
        <v>0.73219999999999996</v>
      </c>
      <c r="FL81" s="4">
        <v>0.97089999999999999</v>
      </c>
      <c r="FM81" s="4">
        <v>0.35039999999999999</v>
      </c>
      <c r="FN81" s="5">
        <v>0.59589999999999999</v>
      </c>
      <c r="FO81" s="5">
        <v>0.62809999999999999</v>
      </c>
      <c r="FP81" s="5">
        <v>0.2167</v>
      </c>
      <c r="FQ81" s="5">
        <v>8.3999999999999995E-3</v>
      </c>
      <c r="FR81" s="5">
        <v>0.8962</v>
      </c>
      <c r="FS81" s="5">
        <v>0.70499999999999996</v>
      </c>
      <c r="FT81" s="5">
        <v>0.94289999999999996</v>
      </c>
      <c r="FU81" s="5">
        <v>0.2165</v>
      </c>
      <c r="FV81" s="4">
        <v>0.60419999999999996</v>
      </c>
      <c r="FW81" s="4">
        <v>0.64900000000000002</v>
      </c>
      <c r="FX81" s="4">
        <v>0.19570000000000001</v>
      </c>
      <c r="FY81" s="4">
        <v>1.52E-2</v>
      </c>
      <c r="FZ81" s="4">
        <v>0.86850000000000005</v>
      </c>
      <c r="GA81" s="4">
        <v>0.66320000000000001</v>
      </c>
      <c r="GB81" s="4">
        <v>0.88670000000000004</v>
      </c>
      <c r="GC81" s="4">
        <v>0.111</v>
      </c>
      <c r="GD81" s="5">
        <v>0.63819999999999999</v>
      </c>
      <c r="GE81" s="5">
        <v>0.72989999999999999</v>
      </c>
      <c r="GF81" s="5">
        <v>0.13719999999999999</v>
      </c>
      <c r="GG81" s="5">
        <v>4.4900000000000002E-2</v>
      </c>
      <c r="GH81" s="5">
        <v>0.78580000000000005</v>
      </c>
      <c r="GI81" s="5">
        <v>0.48980000000000001</v>
      </c>
      <c r="GJ81" s="5">
        <v>0.69620000000000004</v>
      </c>
      <c r="GK81" s="5">
        <v>2.4799999999999999E-2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>
        <v>0.6048</v>
      </c>
      <c r="HK81" s="5">
        <v>0.64949999999999997</v>
      </c>
      <c r="HL81" s="5">
        <v>0.19750000000000001</v>
      </c>
      <c r="HM81" s="5">
        <v>1.54E-2</v>
      </c>
      <c r="HN81" s="5">
        <v>0.86780000000000002</v>
      </c>
      <c r="HO81" s="5">
        <v>0.65769999999999995</v>
      </c>
      <c r="HP81" s="5">
        <v>0.88639999999999997</v>
      </c>
      <c r="HQ81" s="5">
        <v>0.17480000000000001</v>
      </c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>
        <v>0.60419999999999996</v>
      </c>
      <c r="IY81" s="4">
        <v>0.64800000000000002</v>
      </c>
      <c r="IZ81" s="4">
        <v>0.19520000000000001</v>
      </c>
      <c r="JA81" s="4">
        <v>1.5299999999999999E-2</v>
      </c>
      <c r="JB81" s="4">
        <v>0.86750000000000005</v>
      </c>
      <c r="JC81" s="4">
        <v>0.65780000000000005</v>
      </c>
      <c r="JD81" s="4">
        <v>0.88739999999999997</v>
      </c>
      <c r="JE81" s="4">
        <v>7.5300000000000006E-2</v>
      </c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0.60031851851851836</v>
      </c>
      <c r="JO81" s="4">
        <f t="shared" si="17"/>
        <v>0.63921481481481468</v>
      </c>
      <c r="JP81" s="4">
        <f t="shared" si="18"/>
        <v>0.19478518518518517</v>
      </c>
      <c r="JQ81" s="4">
        <f t="shared" si="19"/>
        <v>1.4029629629629628E-2</v>
      </c>
      <c r="JR81" s="4">
        <f t="shared" si="20"/>
        <v>0.87821111111111116</v>
      </c>
      <c r="JS81" s="4">
        <f t="shared" si="21"/>
        <v>0.68159259259259253</v>
      </c>
      <c r="JT81" s="4">
        <f t="shared" si="22"/>
        <v>0.89380000000000015</v>
      </c>
      <c r="JU81" s="4">
        <f t="shared" si="23"/>
        <v>0.20441851851851847</v>
      </c>
      <c r="JV81" s="1" t="e" cm="1">
        <f t="array" aca="1" ref="JV81" ca="1">CONCATENATE(INDIRECT(ADDRESS(1,MATCH(_xlfn.MINIFS(B81:JM81,metrics.rec,"MAE"),B81:JM81,0)+1)), ", ", INDIRECT(ADDRESS(2,MATCH(_xlfn.MINIFS(B81:JM81,metrics.rec,"MAE"),B81:JM81,0)+1)))</f>
        <v>#NAME?</v>
      </c>
      <c r="JW81" s="1" t="e" cm="1">
        <f t="array" aca="1" ref="JW81" ca="1">CONCATENATE(INDIRECT(ADDRESS(1,MATCH(_xlfn.MINIFS(B81:JM81,metrics.rec,"MSE"),B81:JM81,0)+1)), ", ", INDIRECT(ADDRESS(2,MATCH(_xlfn.MINIFS(B81:JM81,metrics.rec,"MSE"),B81:JM81,0)+1)))</f>
        <v>#NAME?</v>
      </c>
      <c r="JX81" s="1" t="e" cm="1">
        <f t="array" aca="1" ref="JX81" ca="1">CONCATENATE(INDIRECT(ADDRESS(1,MATCH(_xlfn.MAXIFS(B81:JM81,metrics.rec,"R"),B81:JM81,0)+1)), ", ", INDIRECT(ADDRESS(2,MATCH(_xlfn.MAXIFS(B81:JM81,metrics.rec,"R"),B81:JM81,0)+1)))</f>
        <v>#NAME?</v>
      </c>
      <c r="JY81" s="1" t="e" cm="1">
        <f t="array" aca="1" ref="JY81" ca="1">CONCATENATE(INDIRECT(ADDRESS(1,MATCH(_xlfn.MAXIFS(B81:JM81,metrics.rec,"Precision"),B81:JM81,0)+1)), ", ", INDIRECT(ADDRESS(2,MATCH(_xlfn.MAXIFS(B81:JM81,metrics.rec,"Precision"),B81:JM81,0)+1)))</f>
        <v>#NAME?</v>
      </c>
      <c r="JZ81" s="1" t="e" cm="1">
        <f t="array" aca="1" ref="JZ81" ca="1">CONCATENATE(INDIRECT(ADDRESS(1,MATCH(_xlfn.MAXIFS(B81:JM81,metrics.rec,"Recall"),B81:JM81,0)+1)), ", ", INDIRECT(ADDRESS(2,MATCH(_xlfn.MAXIFS(B81:JM81,metrics.rec,"Recall"),B81:JM81,0)+1)))</f>
        <v>#NAME?</v>
      </c>
      <c r="KA81" s="1" t="e" cm="1">
        <f t="array" aca="1" ref="KA81" ca="1">CONCATENATE(INDIRECT(ADDRESS(1,MATCH(_xlfn.MAXIFS(B81:JM81,metrics.rec,"Coverage"),B81:JM81,0)+1)), ", ", INDIRECT(ADDRESS(2,MATCH(_xlfn.MAXIFS(B81:JM81,metrics.rec,"Coverage"),B81:JM81,0)+1)))</f>
        <v>#NAME?</v>
      </c>
      <c r="KB81" s="1" t="e" cm="1">
        <f t="array" aca="1" ref="KB81" ca="1">CONCATENATE(INDIRECT(ADDRESS(1,MATCH(_xlfn.MAXIFS(B81:JM81,metrics.rec,"Recatio"),B81:JM81,0)+1)), ", ", INDIRECT(ADDRESS(2,MATCH(_xlfn.MAXIFS(B81:JM81,metrics.rec,"Recatio"),B81:JM81,0)+1)))</f>
        <v>#NAME?</v>
      </c>
      <c r="KC81" s="1" t="e" cm="1">
        <f t="array" aca="1" ref="KC81" ca="1">CONCATENATE(INDIRECT(ADDRESS(1,MATCH(_xlfn.MINIFS(B81:JM81,metrics.rec,"Time"),B81:JM81,0)+1)), ", ", INDIRECT(ADDRESS(2,MATCH(_xlfn.MINIFS(B81:JM81,metrics.rec,"Time"),B81:JM81,0)+1)))</f>
        <v>#NAME?</v>
      </c>
    </row>
    <row r="82" spans="1:289" x14ac:dyDescent="0.3">
      <c r="A82" s="1" t="s">
        <v>75</v>
      </c>
      <c r="B82" s="4">
        <v>0.57609999999999995</v>
      </c>
      <c r="C82" s="4">
        <v>0.56679999999999997</v>
      </c>
      <c r="D82" s="4">
        <v>0.19220000000000001</v>
      </c>
      <c r="E82" s="4">
        <v>2.5000000000000001E-3</v>
      </c>
      <c r="F82" s="4">
        <v>0.90539999999999998</v>
      </c>
      <c r="G82" s="4">
        <v>0.52180000000000004</v>
      </c>
      <c r="H82" s="4">
        <v>0.98899999999999999</v>
      </c>
      <c r="I82" s="4">
        <v>0.54390000000000005</v>
      </c>
      <c r="J82" s="5">
        <v>0.58120000000000005</v>
      </c>
      <c r="K82" s="5">
        <v>0.58279999999999998</v>
      </c>
      <c r="L82" s="5">
        <v>0.21129999999999999</v>
      </c>
      <c r="M82" s="5">
        <v>4.5999999999999999E-3</v>
      </c>
      <c r="N82" s="5">
        <v>0.90010000000000001</v>
      </c>
      <c r="O82" s="5">
        <v>0.48409999999999997</v>
      </c>
      <c r="P82" s="5">
        <v>0.97789999999999999</v>
      </c>
      <c r="Q82" s="5">
        <v>0.439</v>
      </c>
      <c r="R82" s="4">
        <v>0.58230000000000004</v>
      </c>
      <c r="S82" s="4">
        <v>0.58460000000000001</v>
      </c>
      <c r="T82" s="4">
        <v>0.22109999999999999</v>
      </c>
      <c r="U82" s="4">
        <v>7.1999999999999998E-3</v>
      </c>
      <c r="V82" s="4">
        <v>0.89149999999999996</v>
      </c>
      <c r="W82" s="4">
        <v>0.44409999999999999</v>
      </c>
      <c r="X82" s="4">
        <v>0.96679999999999999</v>
      </c>
      <c r="Y82" s="4">
        <v>0.38400000000000001</v>
      </c>
      <c r="Z82" s="5">
        <v>0.58720000000000006</v>
      </c>
      <c r="AA82" s="5">
        <v>0.59799999999999998</v>
      </c>
      <c r="AB82" s="5">
        <v>0.22389999999999999</v>
      </c>
      <c r="AC82" s="5">
        <v>1.06E-2</v>
      </c>
      <c r="AD82" s="5">
        <v>0.88470000000000004</v>
      </c>
      <c r="AE82" s="5">
        <v>0.41249999999999998</v>
      </c>
      <c r="AF82" s="5">
        <v>0.95020000000000004</v>
      </c>
      <c r="AG82" s="5">
        <v>0.3291</v>
      </c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>
        <v>0.59</v>
      </c>
      <c r="AQ82" s="5">
        <v>0.60240000000000005</v>
      </c>
      <c r="AR82" s="5">
        <v>0.21529999999999999</v>
      </c>
      <c r="AS82" s="5">
        <v>2.2499999999999999E-2</v>
      </c>
      <c r="AT82" s="5">
        <v>0.86380000000000001</v>
      </c>
      <c r="AU82" s="5">
        <v>0.33179999999999998</v>
      </c>
      <c r="AV82" s="5">
        <v>0.91469999999999996</v>
      </c>
      <c r="AW82" s="5">
        <v>0.1928</v>
      </c>
      <c r="AX82" s="4">
        <v>0.59289999999999998</v>
      </c>
      <c r="AY82" s="4">
        <v>0.60940000000000005</v>
      </c>
      <c r="AZ82" s="4">
        <v>0.20949999999999999</v>
      </c>
      <c r="BA82" s="4">
        <v>3.39E-2</v>
      </c>
      <c r="BB82" s="4">
        <v>0.84740000000000004</v>
      </c>
      <c r="BC82" s="4">
        <v>0.28960000000000002</v>
      </c>
      <c r="BD82" s="4">
        <v>0.87839999999999996</v>
      </c>
      <c r="BE82" s="4">
        <v>0.1426</v>
      </c>
      <c r="BF82" s="5">
        <v>0.60089999999999999</v>
      </c>
      <c r="BG82" s="5">
        <v>0.62649999999999995</v>
      </c>
      <c r="BH82" s="5">
        <v>0.2041</v>
      </c>
      <c r="BI82" s="5">
        <v>5.8299999999999998E-2</v>
      </c>
      <c r="BJ82" s="5">
        <v>0.82199999999999995</v>
      </c>
      <c r="BK82" s="5">
        <v>0.23530000000000001</v>
      </c>
      <c r="BL82" s="5">
        <v>0.81499999999999995</v>
      </c>
      <c r="BM82" s="5">
        <v>8.5500000000000007E-2</v>
      </c>
      <c r="BN82" s="4">
        <v>0.62109999999999999</v>
      </c>
      <c r="BO82" s="4">
        <v>0.68149999999999999</v>
      </c>
      <c r="BP82" s="4">
        <v>0.17580000000000001</v>
      </c>
      <c r="BQ82" s="4">
        <v>0.12909999999999999</v>
      </c>
      <c r="BR82" s="4">
        <v>0.78280000000000005</v>
      </c>
      <c r="BS82" s="4">
        <v>0.1648</v>
      </c>
      <c r="BT82" s="4">
        <v>0.67820000000000003</v>
      </c>
      <c r="BU82" s="4">
        <v>3.2099999999999997E-2</v>
      </c>
      <c r="BV82" s="5">
        <v>0.56999999999999995</v>
      </c>
      <c r="BW82" s="5">
        <v>0.56079999999999997</v>
      </c>
      <c r="BX82" s="5">
        <v>0.1928</v>
      </c>
      <c r="BY82" s="5">
        <v>2.5000000000000001E-3</v>
      </c>
      <c r="BZ82" s="5">
        <v>0.90390000000000004</v>
      </c>
      <c r="CA82" s="5">
        <v>0.51759999999999995</v>
      </c>
      <c r="CB82" s="5">
        <v>0.98870000000000002</v>
      </c>
      <c r="CC82" s="5">
        <v>0.36180000000000001</v>
      </c>
      <c r="CD82" s="4">
        <v>0.58160000000000001</v>
      </c>
      <c r="CE82" s="4">
        <v>0.58240000000000003</v>
      </c>
      <c r="CF82" s="4">
        <v>0.21149999999999999</v>
      </c>
      <c r="CG82" s="4">
        <v>7.1999999999999998E-3</v>
      </c>
      <c r="CH82" s="4">
        <v>0.89339999999999997</v>
      </c>
      <c r="CI82" s="4">
        <v>0.44929999999999998</v>
      </c>
      <c r="CJ82" s="4">
        <v>0.96840000000000004</v>
      </c>
      <c r="CK82" s="4">
        <v>0.2777</v>
      </c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>
        <v>0.59370000000000001</v>
      </c>
      <c r="CU82" s="4">
        <v>0.61150000000000004</v>
      </c>
      <c r="CV82" s="4">
        <v>0.20910000000000001</v>
      </c>
      <c r="CW82" s="4">
        <v>3.4000000000000002E-2</v>
      </c>
      <c r="CX82" s="4">
        <v>0.84599999999999997</v>
      </c>
      <c r="CY82" s="4">
        <v>0.29120000000000001</v>
      </c>
      <c r="CZ82" s="4">
        <v>0.87939999999999996</v>
      </c>
      <c r="DA82" s="4">
        <v>8.0399999999999999E-2</v>
      </c>
      <c r="DB82" s="5">
        <v>0.62170000000000003</v>
      </c>
      <c r="DC82" s="5">
        <v>0.68100000000000005</v>
      </c>
      <c r="DD82" s="5">
        <v>0.18149999999999999</v>
      </c>
      <c r="DE82" s="5">
        <v>0.1318</v>
      </c>
      <c r="DF82" s="5">
        <v>0.7792</v>
      </c>
      <c r="DG82" s="5">
        <v>0.16400000000000001</v>
      </c>
      <c r="DH82" s="5">
        <v>0.67930000000000001</v>
      </c>
      <c r="DI82" s="5">
        <v>1.8800000000000001E-2</v>
      </c>
      <c r="DJ82" s="4">
        <v>0.5665</v>
      </c>
      <c r="DK82" s="4">
        <v>0.55330000000000001</v>
      </c>
      <c r="DL82" s="4">
        <v>0.188</v>
      </c>
      <c r="DM82" s="4">
        <v>2.5000000000000001E-3</v>
      </c>
      <c r="DN82" s="4">
        <v>0.90459999999999996</v>
      </c>
      <c r="DO82" s="4">
        <v>0.5181</v>
      </c>
      <c r="DP82" s="4">
        <v>0.98970000000000002</v>
      </c>
      <c r="DQ82" s="4">
        <v>0.46650000000000003</v>
      </c>
      <c r="DR82" s="5">
        <v>0.58230000000000004</v>
      </c>
      <c r="DS82" s="5">
        <v>0.58850000000000002</v>
      </c>
      <c r="DT82" s="5">
        <v>0.21379999999999999</v>
      </c>
      <c r="DU82" s="5">
        <v>7.1999999999999998E-3</v>
      </c>
      <c r="DV82" s="5">
        <v>0.89190000000000003</v>
      </c>
      <c r="DW82" s="5">
        <v>0.4481</v>
      </c>
      <c r="DX82" s="5">
        <v>0.96719999999999995</v>
      </c>
      <c r="DY82" s="5">
        <v>0.28110000000000002</v>
      </c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>
        <v>0.59350000000000003</v>
      </c>
      <c r="EI82" s="5">
        <v>0.6109</v>
      </c>
      <c r="EJ82" s="5">
        <v>0.21290000000000001</v>
      </c>
      <c r="EK82" s="5">
        <v>3.4000000000000002E-2</v>
      </c>
      <c r="EL82" s="5">
        <v>0.84740000000000004</v>
      </c>
      <c r="EM82" s="5">
        <v>0.87780000000000002</v>
      </c>
      <c r="EN82" s="5">
        <v>0.29020000000000001</v>
      </c>
      <c r="EO82" s="5">
        <v>0.1084</v>
      </c>
      <c r="EP82" s="4">
        <v>0.62260000000000004</v>
      </c>
      <c r="EQ82" s="4">
        <v>0.67920000000000003</v>
      </c>
      <c r="ER82" s="4">
        <v>0.1779</v>
      </c>
      <c r="ES82" s="4">
        <v>0.13139999999999999</v>
      </c>
      <c r="ET82" s="4">
        <v>0.78069999999999995</v>
      </c>
      <c r="EU82" s="4">
        <v>0.16259999999999999</v>
      </c>
      <c r="EV82" s="4">
        <v>0.67900000000000005</v>
      </c>
      <c r="EW82" s="4">
        <v>2.23E-2</v>
      </c>
      <c r="EX82" s="5">
        <v>0.57089999999999996</v>
      </c>
      <c r="EY82" s="5">
        <v>0.5595</v>
      </c>
      <c r="EZ82" s="5">
        <v>0.18329999999999999</v>
      </c>
      <c r="FA82" s="5">
        <v>2.5000000000000001E-3</v>
      </c>
      <c r="FB82" s="5">
        <v>0.9002</v>
      </c>
      <c r="FC82" s="5">
        <v>0.51690000000000003</v>
      </c>
      <c r="FD82" s="5">
        <v>0.98829999999999996</v>
      </c>
      <c r="FE82" s="5">
        <v>0.22239999999999999</v>
      </c>
      <c r="FF82" s="4">
        <v>0.58509999999999995</v>
      </c>
      <c r="FG82" s="4">
        <v>0.59</v>
      </c>
      <c r="FH82" s="4">
        <v>0.21129999999999999</v>
      </c>
      <c r="FI82" s="4">
        <v>7.1999999999999998E-3</v>
      </c>
      <c r="FJ82" s="4">
        <v>0.89139999999999997</v>
      </c>
      <c r="FK82" s="4">
        <v>0.44579999999999997</v>
      </c>
      <c r="FL82" s="4">
        <v>0.96650000000000003</v>
      </c>
      <c r="FM82" s="4">
        <v>0.373</v>
      </c>
      <c r="FN82" s="5">
        <v>0.58789999999999998</v>
      </c>
      <c r="FO82" s="5">
        <v>0.59770000000000001</v>
      </c>
      <c r="FP82" s="5">
        <v>0.2203</v>
      </c>
      <c r="FQ82" s="5">
        <v>1.5100000000000001E-2</v>
      </c>
      <c r="FR82" s="5">
        <v>0.877</v>
      </c>
      <c r="FS82" s="5">
        <v>0.38080000000000003</v>
      </c>
      <c r="FT82" s="5">
        <v>0.93740000000000001</v>
      </c>
      <c r="FU82" s="5">
        <v>0.1988</v>
      </c>
      <c r="FV82" s="4">
        <v>0.59360000000000002</v>
      </c>
      <c r="FW82" s="4">
        <v>0.61199999999999999</v>
      </c>
      <c r="FX82" s="4">
        <v>0.21099999999999999</v>
      </c>
      <c r="FY82" s="4">
        <v>3.39E-2</v>
      </c>
      <c r="FZ82" s="4">
        <v>0.84789999999999999</v>
      </c>
      <c r="GA82" s="4">
        <v>0.29060000000000002</v>
      </c>
      <c r="GB82" s="4">
        <v>0.87719999999999998</v>
      </c>
      <c r="GC82" s="4">
        <v>0.1154</v>
      </c>
      <c r="GD82" s="5">
        <v>0.62019999999999997</v>
      </c>
      <c r="GE82" s="5">
        <v>0.67420000000000002</v>
      </c>
      <c r="GF82" s="5">
        <v>0.1794</v>
      </c>
      <c r="GG82" s="5">
        <v>0.1336</v>
      </c>
      <c r="GH82" s="5">
        <v>0.77939999999999998</v>
      </c>
      <c r="GI82" s="5">
        <v>0.161</v>
      </c>
      <c r="GJ82" s="5">
        <v>0.67900000000000005</v>
      </c>
      <c r="GK82" s="5">
        <v>2.64E-2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>
        <v>0.59440000000000004</v>
      </c>
      <c r="HK82" s="5">
        <v>0.61299999999999999</v>
      </c>
      <c r="HL82" s="5">
        <v>0.21129999999999999</v>
      </c>
      <c r="HM82" s="5">
        <v>3.4200000000000001E-2</v>
      </c>
      <c r="HN82" s="5">
        <v>0.84730000000000005</v>
      </c>
      <c r="HO82" s="5">
        <v>0.2878</v>
      </c>
      <c r="HP82" s="5">
        <v>0.87780000000000002</v>
      </c>
      <c r="HQ82" s="5">
        <v>0.1774</v>
      </c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>
        <v>0.59399999999999997</v>
      </c>
      <c r="IY82" s="4">
        <v>0.6119</v>
      </c>
      <c r="IZ82" s="4">
        <v>0.20960000000000001</v>
      </c>
      <c r="JA82" s="4">
        <v>3.4099999999999998E-2</v>
      </c>
      <c r="JB82" s="4">
        <v>0.8468</v>
      </c>
      <c r="JC82" s="4">
        <v>0.28839999999999999</v>
      </c>
      <c r="JD82" s="4">
        <v>0.87849999999999995</v>
      </c>
      <c r="JE82" s="4">
        <v>7.5899999999999995E-2</v>
      </c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0.5909592592592593</v>
      </c>
      <c r="JO82" s="4">
        <f t="shared" si="17"/>
        <v>0.60568518518518522</v>
      </c>
      <c r="JP82" s="4">
        <f t="shared" si="18"/>
        <v>0.20507037037037035</v>
      </c>
      <c r="JQ82" s="4">
        <f t="shared" si="19"/>
        <v>3.4859259259259263E-2</v>
      </c>
      <c r="JR82" s="4">
        <f t="shared" si="20"/>
        <v>0.86064074074074093</v>
      </c>
      <c r="JS82" s="4">
        <f t="shared" si="21"/>
        <v>0.37703333333333333</v>
      </c>
      <c r="JT82" s="4">
        <f t="shared" si="22"/>
        <v>0.87295925925925899</v>
      </c>
      <c r="JU82" s="4">
        <f t="shared" si="23"/>
        <v>0.21402962962962968</v>
      </c>
      <c r="JV82" s="1" t="e" cm="1">
        <f t="array" aca="1" ref="JV82" ca="1">CONCATENATE(INDIRECT(ADDRESS(1,MATCH(_xlfn.MINIFS(B82:JM82,metrics.rec,"MAE"),B82:JM82,0)+1)), ", ", INDIRECT(ADDRESS(2,MATCH(_xlfn.MINIFS(B82:JM82,metrics.rec,"MAE"),B82:JM82,0)+1)))</f>
        <v>#NAME?</v>
      </c>
      <c r="JW82" s="1" t="e" cm="1">
        <f t="array" aca="1" ref="JW82" ca="1">CONCATENATE(INDIRECT(ADDRESS(1,MATCH(_xlfn.MINIFS(B82:JM82,metrics.rec,"MSE"),B82:JM82,0)+1)), ", ", INDIRECT(ADDRESS(2,MATCH(_xlfn.MINIFS(B82:JM82,metrics.rec,"MSE"),B82:JM82,0)+1)))</f>
        <v>#NAME?</v>
      </c>
      <c r="JX82" s="1" t="e" cm="1">
        <f t="array" aca="1" ref="JX82" ca="1">CONCATENATE(INDIRECT(ADDRESS(1,MATCH(_xlfn.MAXIFS(B82:JM82,metrics.rec,"R"),B82:JM82,0)+1)), ", ", INDIRECT(ADDRESS(2,MATCH(_xlfn.MAXIFS(B82:JM82,metrics.rec,"R"),B82:JM82,0)+1)))</f>
        <v>#NAME?</v>
      </c>
      <c r="JY82" s="1" t="e" cm="1">
        <f t="array" aca="1" ref="JY82" ca="1">CONCATENATE(INDIRECT(ADDRESS(1,MATCH(_xlfn.MAXIFS(B82:JM82,metrics.rec,"Precision"),B82:JM82,0)+1)), ", ", INDIRECT(ADDRESS(2,MATCH(_xlfn.MAXIFS(B82:JM82,metrics.rec,"Precision"),B82:JM82,0)+1)))</f>
        <v>#NAME?</v>
      </c>
      <c r="JZ82" s="1" t="e" cm="1">
        <f t="array" aca="1" ref="JZ82" ca="1">CONCATENATE(INDIRECT(ADDRESS(1,MATCH(_xlfn.MAXIFS(B82:JM82,metrics.rec,"Recall"),B82:JM82,0)+1)), ", ", INDIRECT(ADDRESS(2,MATCH(_xlfn.MAXIFS(B82:JM82,metrics.rec,"Recall"),B82:JM82,0)+1)))</f>
        <v>#NAME?</v>
      </c>
      <c r="KA82" s="1" t="e" cm="1">
        <f t="array" aca="1" ref="KA82" ca="1">CONCATENATE(INDIRECT(ADDRESS(1,MATCH(_xlfn.MAXIFS(B82:JM82,metrics.rec,"Coverage"),B82:JM82,0)+1)), ", ", INDIRECT(ADDRESS(2,MATCH(_xlfn.MAXIFS(B82:JM82,metrics.rec,"Coverage"),B82:JM82,0)+1)))</f>
        <v>#NAME?</v>
      </c>
      <c r="KB82" s="1" t="e" cm="1">
        <f t="array" aca="1" ref="KB82" ca="1">CONCATENATE(INDIRECT(ADDRESS(1,MATCH(_xlfn.MAXIFS(B82:JM82,metrics.rec,"Recatio"),B82:JM82,0)+1)), ", ", INDIRECT(ADDRESS(2,MATCH(_xlfn.MAXIFS(B82:JM82,metrics.rec,"Recatio"),B82:JM82,0)+1)))</f>
        <v>#NAME?</v>
      </c>
      <c r="KC82" s="1" t="e" cm="1">
        <f t="array" aca="1" ref="KC82" ca="1">CONCATENATE(INDIRECT(ADDRESS(1,MATCH(_xlfn.MINIFS(B82:JM82,metrics.rec,"Time"),B82:JM82,0)+1)), ", ", INDIRECT(ADDRESS(2,MATCH(_xlfn.MINIFS(B82:JM82,metrics.rec,"Time"),B82:JM82,0)+1)))</f>
        <v>#NAME?</v>
      </c>
    </row>
    <row r="83" spans="1:289" x14ac:dyDescent="0.3">
      <c r="A83" s="1" t="s">
        <v>76</v>
      </c>
      <c r="B83" s="4">
        <v>0.74299999999999999</v>
      </c>
      <c r="C83" s="4">
        <v>0.95720000000000005</v>
      </c>
      <c r="D83" s="4">
        <v>3.78E-2</v>
      </c>
      <c r="E83" s="4">
        <v>8.0000000000000004E-4</v>
      </c>
      <c r="F83" s="4">
        <v>0.3997</v>
      </c>
      <c r="G83" s="4">
        <v>0.69620000000000004</v>
      </c>
      <c r="H83" s="4">
        <v>0.95730000000000004</v>
      </c>
      <c r="I83" s="4">
        <v>6.1529999999999996</v>
      </c>
      <c r="J83" s="5">
        <v>0.75960000000000005</v>
      </c>
      <c r="K83" s="5">
        <v>0.99970000000000003</v>
      </c>
      <c r="L83" s="5">
        <v>5.96E-2</v>
      </c>
      <c r="M83" s="5">
        <v>1.6000000000000001E-3</v>
      </c>
      <c r="N83" s="5">
        <v>0.43469999999999998</v>
      </c>
      <c r="O83" s="5">
        <v>0.65820000000000001</v>
      </c>
      <c r="P83" s="5">
        <v>0.93589999999999995</v>
      </c>
      <c r="Q83" s="5">
        <v>4.2645999999999997</v>
      </c>
      <c r="R83" s="4">
        <v>0.76629999999999998</v>
      </c>
      <c r="S83" s="4">
        <v>1.0122</v>
      </c>
      <c r="T83" s="4">
        <v>8.2799999999999999E-2</v>
      </c>
      <c r="U83" s="4">
        <v>3.0999999999999999E-3</v>
      </c>
      <c r="V83" s="4">
        <v>0.5413</v>
      </c>
      <c r="W83" s="4">
        <v>0.61890000000000001</v>
      </c>
      <c r="X83" s="4">
        <v>0.91169999999999995</v>
      </c>
      <c r="Y83" s="4">
        <v>2.9014000000000002</v>
      </c>
      <c r="Z83" s="5">
        <v>0.77690000000000003</v>
      </c>
      <c r="AA83" s="5">
        <v>1.0377000000000001</v>
      </c>
      <c r="AB83" s="5">
        <v>8.9399999999999993E-2</v>
      </c>
      <c r="AC83" s="5">
        <v>5.4000000000000003E-3</v>
      </c>
      <c r="AD83" s="5">
        <v>0.63470000000000004</v>
      </c>
      <c r="AE83" s="5">
        <v>0.56530000000000002</v>
      </c>
      <c r="AF83" s="5">
        <v>0.88160000000000005</v>
      </c>
      <c r="AG83" s="5">
        <v>2.0234999999999999</v>
      </c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>
        <v>0.78380000000000005</v>
      </c>
      <c r="AQ83" s="5">
        <v>1.0430999999999999</v>
      </c>
      <c r="AR83" s="5">
        <v>0.1072</v>
      </c>
      <c r="AS83" s="5">
        <v>1.41E-2</v>
      </c>
      <c r="AT83" s="5">
        <v>0.72230000000000005</v>
      </c>
      <c r="AU83" s="5">
        <v>0.4239</v>
      </c>
      <c r="AV83" s="5">
        <v>0.79830000000000001</v>
      </c>
      <c r="AW83" s="5">
        <v>0.62</v>
      </c>
      <c r="AX83" s="4">
        <v>0.79379999999999995</v>
      </c>
      <c r="AY83" s="4">
        <v>1.0611999999999999</v>
      </c>
      <c r="AZ83" s="4">
        <v>0.1042</v>
      </c>
      <c r="BA83" s="4">
        <v>2.53E-2</v>
      </c>
      <c r="BB83" s="4">
        <v>0.71640000000000004</v>
      </c>
      <c r="BC83" s="4">
        <v>0.30969999999999998</v>
      </c>
      <c r="BD83" s="4">
        <v>0.74009999999999998</v>
      </c>
      <c r="BE83" s="4">
        <v>0.33289999999999997</v>
      </c>
      <c r="BF83" s="5">
        <v>0.80740000000000001</v>
      </c>
      <c r="BG83" s="5">
        <v>1.0859000000000001</v>
      </c>
      <c r="BH83" s="5">
        <v>8.7400000000000005E-2</v>
      </c>
      <c r="BI83" s="5">
        <v>5.74E-2</v>
      </c>
      <c r="BJ83" s="5">
        <v>0.71230000000000004</v>
      </c>
      <c r="BK83" s="5">
        <v>0.1883</v>
      </c>
      <c r="BL83" s="5">
        <v>0.64100000000000001</v>
      </c>
      <c r="BM83" s="5">
        <v>8.5000000000000006E-2</v>
      </c>
      <c r="BN83" s="4">
        <v>0.81910000000000005</v>
      </c>
      <c r="BO83" s="4">
        <v>1.1236999999999999</v>
      </c>
      <c r="BP83" s="4">
        <v>7.9500000000000001E-2</v>
      </c>
      <c r="BQ83" s="4">
        <v>0.20880000000000001</v>
      </c>
      <c r="BR83" s="4">
        <v>0.67490000000000006</v>
      </c>
      <c r="BS83" s="4">
        <v>6.9400000000000003E-2</v>
      </c>
      <c r="BT83" s="4">
        <v>0.436</v>
      </c>
      <c r="BU83" s="4">
        <v>3.2300000000000002E-2</v>
      </c>
      <c r="BV83" s="5">
        <v>0.72740000000000005</v>
      </c>
      <c r="BW83" s="5">
        <v>0.90880000000000005</v>
      </c>
      <c r="BX83" s="5">
        <v>3.61E-2</v>
      </c>
      <c r="BY83" s="5">
        <v>6.9999999999999999E-4</v>
      </c>
      <c r="BZ83" s="5">
        <v>0.3473</v>
      </c>
      <c r="CA83" s="5">
        <v>0.69430000000000003</v>
      </c>
      <c r="CB83" s="5">
        <v>0.95720000000000005</v>
      </c>
      <c r="CC83" s="5">
        <v>5.0522999999999998</v>
      </c>
      <c r="CD83" s="4">
        <v>0.76910000000000001</v>
      </c>
      <c r="CE83" s="4">
        <v>1.0167999999999999</v>
      </c>
      <c r="CF83" s="4">
        <v>7.85E-2</v>
      </c>
      <c r="CG83" s="4">
        <v>3.3E-3</v>
      </c>
      <c r="CH83" s="4">
        <v>0.57340000000000002</v>
      </c>
      <c r="CI83" s="4">
        <v>0.61660000000000004</v>
      </c>
      <c r="CJ83" s="4">
        <v>0.91139999999999999</v>
      </c>
      <c r="CK83" s="4">
        <v>2.5082</v>
      </c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>
        <v>0.79400000000000004</v>
      </c>
      <c r="CU83" s="4">
        <v>1.0605</v>
      </c>
      <c r="CV83" s="4">
        <v>0.10249999999999999</v>
      </c>
      <c r="CW83" s="4">
        <v>2.5499999999999998E-2</v>
      </c>
      <c r="CX83" s="4">
        <v>0.7349</v>
      </c>
      <c r="CY83" s="4">
        <v>0.31759999999999999</v>
      </c>
      <c r="CZ83" s="4">
        <v>0.74260000000000004</v>
      </c>
      <c r="DA83" s="4">
        <v>0.24349999999999999</v>
      </c>
      <c r="DB83" s="5">
        <v>0.8216</v>
      </c>
      <c r="DC83" s="5">
        <v>1.1304000000000001</v>
      </c>
      <c r="DD83" s="5">
        <v>6.7100000000000007E-2</v>
      </c>
      <c r="DE83" s="5">
        <v>0.21460000000000001</v>
      </c>
      <c r="DF83" s="5">
        <v>0.6744</v>
      </c>
      <c r="DG83" s="5">
        <v>6.9800000000000001E-2</v>
      </c>
      <c r="DH83" s="5">
        <v>0.4486</v>
      </c>
      <c r="DI83" s="5">
        <v>2.8899999999999999E-2</v>
      </c>
      <c r="DJ83" s="4">
        <v>0.72909999999999997</v>
      </c>
      <c r="DK83" s="4">
        <v>0.92110000000000003</v>
      </c>
      <c r="DL83" s="4">
        <v>3.4700000000000002E-2</v>
      </c>
      <c r="DM83" s="4">
        <v>6.9999999999999999E-4</v>
      </c>
      <c r="DN83" s="4">
        <v>0.35189999999999999</v>
      </c>
      <c r="DO83" s="4">
        <v>0.69799999999999995</v>
      </c>
      <c r="DP83" s="4">
        <v>0.96079999999999999</v>
      </c>
      <c r="DQ83" s="4">
        <v>4.4260000000000002</v>
      </c>
      <c r="DR83" s="5">
        <v>0.76019999999999999</v>
      </c>
      <c r="DS83" s="5">
        <v>1.0049999999999999</v>
      </c>
      <c r="DT83" s="5">
        <v>8.2799999999999999E-2</v>
      </c>
      <c r="DU83" s="5">
        <v>2.8999999999999998E-3</v>
      </c>
      <c r="DV83" s="5">
        <v>0.51119999999999999</v>
      </c>
      <c r="DW83" s="5">
        <v>0.61299999999999999</v>
      </c>
      <c r="DX83" s="5">
        <v>0.90810000000000002</v>
      </c>
      <c r="DY83" s="5">
        <v>1.9990000000000001</v>
      </c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>
        <v>0.79220000000000002</v>
      </c>
      <c r="EI83" s="5">
        <v>1.0544</v>
      </c>
      <c r="EJ83" s="5">
        <v>0.1046</v>
      </c>
      <c r="EK83" s="5">
        <v>2.53E-2</v>
      </c>
      <c r="EL83" s="5">
        <v>0.73509999999999998</v>
      </c>
      <c r="EM83" s="5">
        <v>0.74070000000000003</v>
      </c>
      <c r="EN83" s="5">
        <v>0.31840000000000002</v>
      </c>
      <c r="EO83" s="5">
        <v>0.2843</v>
      </c>
      <c r="EP83" s="4">
        <v>0.82079999999999997</v>
      </c>
      <c r="EQ83" s="4">
        <v>1.1247</v>
      </c>
      <c r="ER83" s="4">
        <v>7.4999999999999997E-2</v>
      </c>
      <c r="ES83" s="4">
        <v>0.20849999999999999</v>
      </c>
      <c r="ET83" s="4">
        <v>0.67379999999999995</v>
      </c>
      <c r="EU83" s="4">
        <v>7.0400000000000004E-2</v>
      </c>
      <c r="EV83" s="4">
        <v>0.44409999999999999</v>
      </c>
      <c r="EW83" s="4">
        <v>2.9700000000000001E-2</v>
      </c>
      <c r="EX83" s="5">
        <v>0.73150000000000004</v>
      </c>
      <c r="EY83" s="5">
        <v>0.92779999999999996</v>
      </c>
      <c r="EZ83" s="5">
        <v>3.5999999999999997E-2</v>
      </c>
      <c r="FA83" s="5">
        <v>6.9999999999999999E-4</v>
      </c>
      <c r="FB83" s="5">
        <v>0.35980000000000001</v>
      </c>
      <c r="FC83" s="5">
        <v>0.69610000000000005</v>
      </c>
      <c r="FD83" s="5">
        <v>0.95799999999999996</v>
      </c>
      <c r="FE83" s="5">
        <v>3.5655999999999999</v>
      </c>
      <c r="FF83" s="4">
        <v>0.76749999999999996</v>
      </c>
      <c r="FG83" s="4">
        <v>1.0142</v>
      </c>
      <c r="FH83" s="4">
        <v>9.0700000000000003E-2</v>
      </c>
      <c r="FI83" s="4">
        <v>3.2000000000000002E-3</v>
      </c>
      <c r="FJ83" s="4">
        <v>0.55900000000000005</v>
      </c>
      <c r="FK83" s="4">
        <v>0.6149</v>
      </c>
      <c r="FL83" s="4">
        <v>0.90990000000000004</v>
      </c>
      <c r="FM83" s="4">
        <v>2.7894999999999999</v>
      </c>
      <c r="FN83" s="5">
        <v>0.77900000000000003</v>
      </c>
      <c r="FO83" s="5">
        <v>1.0302</v>
      </c>
      <c r="FP83" s="5">
        <v>0.10390000000000001</v>
      </c>
      <c r="FQ83" s="5">
        <v>8.8000000000000005E-3</v>
      </c>
      <c r="FR83" s="5">
        <v>0.69699999999999995</v>
      </c>
      <c r="FS83" s="5">
        <v>0.505</v>
      </c>
      <c r="FT83" s="5">
        <v>0.84670000000000001</v>
      </c>
      <c r="FU83" s="5">
        <v>1.0045999999999999</v>
      </c>
      <c r="FV83" s="4">
        <v>0.79369999999999996</v>
      </c>
      <c r="FW83" s="4">
        <v>1.0596000000000001</v>
      </c>
      <c r="FX83" s="4">
        <v>9.9699999999999997E-2</v>
      </c>
      <c r="FY83" s="4">
        <v>2.5100000000000001E-2</v>
      </c>
      <c r="FZ83" s="4">
        <v>0.7339</v>
      </c>
      <c r="GA83" s="4">
        <v>0.31979999999999997</v>
      </c>
      <c r="GB83" s="4">
        <v>0.74080000000000001</v>
      </c>
      <c r="GC83" s="4">
        <v>0.30769999999999997</v>
      </c>
      <c r="GD83" s="5">
        <v>0.82369999999999999</v>
      </c>
      <c r="GE83" s="5">
        <v>1.131</v>
      </c>
      <c r="GF83" s="5">
        <v>7.0900000000000005E-2</v>
      </c>
      <c r="GG83" s="5">
        <v>0.2089</v>
      </c>
      <c r="GH83" s="5">
        <v>0.67010000000000003</v>
      </c>
      <c r="GI83" s="5">
        <v>7.0300000000000001E-2</v>
      </c>
      <c r="GJ83" s="5">
        <v>0.44390000000000002</v>
      </c>
      <c r="GK83" s="5">
        <v>3.8899999999999997E-2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>
        <v>0.79579999999999995</v>
      </c>
      <c r="HK83" s="5">
        <v>1.0650999999999999</v>
      </c>
      <c r="HL83" s="5">
        <v>0.1003</v>
      </c>
      <c r="HM83" s="5">
        <v>2.4899999999999999E-2</v>
      </c>
      <c r="HN83" s="5">
        <v>0.73070000000000002</v>
      </c>
      <c r="HO83" s="5">
        <v>0.32169999999999999</v>
      </c>
      <c r="HP83" s="5">
        <v>0.74060000000000004</v>
      </c>
      <c r="HQ83" s="5">
        <v>0.48299999999999998</v>
      </c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>
        <v>0.79410000000000003</v>
      </c>
      <c r="IY83" s="4">
        <v>1.0585</v>
      </c>
      <c r="IZ83" s="4">
        <v>0.1009</v>
      </c>
      <c r="JA83" s="4">
        <v>2.5100000000000001E-2</v>
      </c>
      <c r="JB83" s="4">
        <v>0.73440000000000005</v>
      </c>
      <c r="JC83" s="4">
        <v>0.32</v>
      </c>
      <c r="JD83" s="4">
        <v>0.74209999999999998</v>
      </c>
      <c r="JE83" s="4">
        <v>0.21729999999999999</v>
      </c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0.78013333333333335</v>
      </c>
      <c r="JO83" s="4">
        <f t="shared" si="17"/>
        <v>1.0350333333333335</v>
      </c>
      <c r="JP83" s="4">
        <f t="shared" si="18"/>
        <v>8.3092592592592593E-2</v>
      </c>
      <c r="JQ83" s="4">
        <f t="shared" si="19"/>
        <v>4.1848148148148141E-2</v>
      </c>
      <c r="JR83" s="4">
        <f t="shared" si="20"/>
        <v>0.6192333333333333</v>
      </c>
      <c r="JS83" s="4">
        <f t="shared" si="21"/>
        <v>0.45226666666666665</v>
      </c>
      <c r="JT83" s="4">
        <f t="shared" si="22"/>
        <v>0.76897037037037042</v>
      </c>
      <c r="JU83" s="4">
        <f t="shared" si="23"/>
        <v>1.6859296296296296</v>
      </c>
      <c r="JV83" s="1" t="e" cm="1">
        <f t="array" aca="1" ref="JV83" ca="1">CONCATENATE(INDIRECT(ADDRESS(1,MATCH(_xlfn.MINIFS(B83:JM83,metrics.rec,"MAE"),B83:JM83,0)+1)), ", ", INDIRECT(ADDRESS(2,MATCH(_xlfn.MINIFS(B83:JM83,metrics.rec,"MAE"),B83:JM83,0)+1)))</f>
        <v>#NAME?</v>
      </c>
      <c r="JW83" s="1" t="e" cm="1">
        <f t="array" aca="1" ref="JW83" ca="1">CONCATENATE(INDIRECT(ADDRESS(1,MATCH(_xlfn.MINIFS(B83:JM83,metrics.rec,"MSE"),B83:JM83,0)+1)), ", ", INDIRECT(ADDRESS(2,MATCH(_xlfn.MINIFS(B83:JM83,metrics.rec,"MSE"),B83:JM83,0)+1)))</f>
        <v>#NAME?</v>
      </c>
      <c r="JX83" s="1" t="e" cm="1">
        <f t="array" aca="1" ref="JX83" ca="1">CONCATENATE(INDIRECT(ADDRESS(1,MATCH(_xlfn.MAXIFS(B83:JM83,metrics.rec,"R"),B83:JM83,0)+1)), ", ", INDIRECT(ADDRESS(2,MATCH(_xlfn.MAXIFS(B83:JM83,metrics.rec,"R"),B83:JM83,0)+1)))</f>
        <v>#NAME?</v>
      </c>
      <c r="JY83" s="1" t="e" cm="1">
        <f t="array" aca="1" ref="JY83" ca="1">CONCATENATE(INDIRECT(ADDRESS(1,MATCH(_xlfn.MAXIFS(B83:JM83,metrics.rec,"Precision"),B83:JM83,0)+1)), ", ", INDIRECT(ADDRESS(2,MATCH(_xlfn.MAXIFS(B83:JM83,metrics.rec,"Precision"),B83:JM83,0)+1)))</f>
        <v>#NAME?</v>
      </c>
      <c r="JZ83" s="1" t="e" cm="1">
        <f t="array" aca="1" ref="JZ83" ca="1">CONCATENATE(INDIRECT(ADDRESS(1,MATCH(_xlfn.MAXIFS(B83:JM83,metrics.rec,"Recall"),B83:JM83,0)+1)), ", ", INDIRECT(ADDRESS(2,MATCH(_xlfn.MAXIFS(B83:JM83,metrics.rec,"Recall"),B83:JM83,0)+1)))</f>
        <v>#NAME?</v>
      </c>
      <c r="KA83" s="1" t="e" cm="1">
        <f t="array" aca="1" ref="KA83" ca="1">CONCATENATE(INDIRECT(ADDRESS(1,MATCH(_xlfn.MAXIFS(B83:JM83,metrics.rec,"Coverage"),B83:JM83,0)+1)), ", ", INDIRECT(ADDRESS(2,MATCH(_xlfn.MAXIFS(B83:JM83,metrics.rec,"Coverage"),B83:JM83,0)+1)))</f>
        <v>#NAME?</v>
      </c>
      <c r="KB83" s="1" t="e" cm="1">
        <f t="array" aca="1" ref="KB83" ca="1">CONCATENATE(INDIRECT(ADDRESS(1,MATCH(_xlfn.MAXIFS(B83:JM83,metrics.rec,"Recatio"),B83:JM83,0)+1)), ", ", INDIRECT(ADDRESS(2,MATCH(_xlfn.MAXIFS(B83:JM83,metrics.rec,"Recatio"),B83:JM83,0)+1)))</f>
        <v>#NAME?</v>
      </c>
      <c r="KC83" s="1" t="e" cm="1">
        <f t="array" aca="1" ref="KC83" ca="1">CONCATENATE(INDIRECT(ADDRESS(1,MATCH(_xlfn.MINIFS(B83:JM83,metrics.rec,"Time"),B83:JM83,0)+1)), ", ", INDIRECT(ADDRESS(2,MATCH(_xlfn.MINIFS(B83:JM83,metrics.rec,"Time"),B83:JM83,0)+1)))</f>
        <v>#NAME?</v>
      </c>
    </row>
    <row r="84" spans="1:289" x14ac:dyDescent="0.3">
      <c r="A84" s="1" t="s">
        <v>77</v>
      </c>
      <c r="B84" s="4">
        <v>0.56969999999999998</v>
      </c>
      <c r="C84" s="4">
        <v>0.56359999999999999</v>
      </c>
      <c r="D84" s="4">
        <v>0.2233</v>
      </c>
      <c r="E84" s="4">
        <v>2.8E-3</v>
      </c>
      <c r="F84" s="4">
        <v>0.8952</v>
      </c>
      <c r="G84" s="4">
        <v>0.4511</v>
      </c>
      <c r="H84" s="4">
        <v>0.99080000000000001</v>
      </c>
      <c r="I84" s="4">
        <v>0.4556</v>
      </c>
      <c r="J84" s="5">
        <v>0.57640000000000002</v>
      </c>
      <c r="K84" s="5">
        <v>0.57989999999999997</v>
      </c>
      <c r="L84" s="5">
        <v>0.23469999999999999</v>
      </c>
      <c r="M84" s="5">
        <v>5.3E-3</v>
      </c>
      <c r="N84" s="5">
        <v>0.89059999999999995</v>
      </c>
      <c r="O84" s="5">
        <v>0.41160000000000002</v>
      </c>
      <c r="P84" s="5">
        <v>0.98029999999999995</v>
      </c>
      <c r="Q84" s="5">
        <v>0.37</v>
      </c>
      <c r="R84" s="4">
        <v>0.57750000000000001</v>
      </c>
      <c r="S84" s="4">
        <v>0.58140000000000003</v>
      </c>
      <c r="T84" s="4">
        <v>0.2404</v>
      </c>
      <c r="U84" s="4">
        <v>8.6E-3</v>
      </c>
      <c r="V84" s="4">
        <v>0.88039999999999996</v>
      </c>
      <c r="W84" s="4">
        <v>0.37009999999999998</v>
      </c>
      <c r="X84" s="4">
        <v>0.96940000000000004</v>
      </c>
      <c r="Y84" s="4">
        <v>0.34100000000000003</v>
      </c>
      <c r="Z84" s="5">
        <v>0.58099999999999996</v>
      </c>
      <c r="AA84" s="5">
        <v>0.59399999999999997</v>
      </c>
      <c r="AB84" s="5">
        <v>0.2344</v>
      </c>
      <c r="AC84" s="5">
        <v>1.29E-2</v>
      </c>
      <c r="AD84" s="5">
        <v>0.872</v>
      </c>
      <c r="AE84" s="5">
        <v>0.33450000000000002</v>
      </c>
      <c r="AF84" s="5">
        <v>0.95520000000000005</v>
      </c>
      <c r="AG84" s="5">
        <v>0.27629999999999999</v>
      </c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>
        <v>0.58730000000000004</v>
      </c>
      <c r="AQ84" s="5">
        <v>0.60350000000000004</v>
      </c>
      <c r="AR84" s="5">
        <v>0.20979999999999999</v>
      </c>
      <c r="AS84" s="5">
        <v>3.04E-2</v>
      </c>
      <c r="AT84" s="5">
        <v>0.84550000000000003</v>
      </c>
      <c r="AU84" s="5">
        <v>0.24</v>
      </c>
      <c r="AV84" s="5">
        <v>0.91969999999999996</v>
      </c>
      <c r="AW84" s="5">
        <v>0.15129999999999999</v>
      </c>
      <c r="AX84" s="4">
        <v>0.59430000000000005</v>
      </c>
      <c r="AY84" s="4">
        <v>0.61780000000000002</v>
      </c>
      <c r="AZ84" s="4">
        <v>0.19020000000000001</v>
      </c>
      <c r="BA84" s="4">
        <v>5.1299999999999998E-2</v>
      </c>
      <c r="BB84" s="4">
        <v>0.82410000000000005</v>
      </c>
      <c r="BC84" s="4">
        <v>0.18640000000000001</v>
      </c>
      <c r="BD84" s="4">
        <v>0.88500000000000001</v>
      </c>
      <c r="BE84" s="4">
        <v>0.1065</v>
      </c>
      <c r="BF84" s="5">
        <v>0.61780000000000002</v>
      </c>
      <c r="BG84" s="5">
        <v>0.66010000000000002</v>
      </c>
      <c r="BH84" s="5">
        <v>0.1462</v>
      </c>
      <c r="BI84" s="5">
        <v>0.1067</v>
      </c>
      <c r="BJ84" s="5">
        <v>0.78900000000000003</v>
      </c>
      <c r="BK84" s="5">
        <v>0.1239</v>
      </c>
      <c r="BL84" s="5">
        <v>0.82499999999999996</v>
      </c>
      <c r="BM84" s="5">
        <v>3.3799999999999997E-2</v>
      </c>
      <c r="BN84" s="4">
        <v>0.69420000000000004</v>
      </c>
      <c r="BO84" s="4">
        <v>0.82740000000000002</v>
      </c>
      <c r="BP84" s="4">
        <v>8.6999999999999994E-2</v>
      </c>
      <c r="BQ84" s="4">
        <v>0.29670000000000002</v>
      </c>
      <c r="BR84" s="4">
        <v>0.73780000000000001</v>
      </c>
      <c r="BS84" s="4">
        <v>6.7900000000000002E-2</v>
      </c>
      <c r="BT84" s="4">
        <v>0.68600000000000005</v>
      </c>
      <c r="BU84" s="4">
        <v>1.9599999999999999E-2</v>
      </c>
      <c r="BV84" s="5">
        <v>0.56410000000000005</v>
      </c>
      <c r="BW84" s="5">
        <v>0.55659999999999998</v>
      </c>
      <c r="BX84" s="5">
        <v>0.22789999999999999</v>
      </c>
      <c r="BY84" s="5">
        <v>2.8E-3</v>
      </c>
      <c r="BZ84" s="5">
        <v>0.89459999999999995</v>
      </c>
      <c r="CA84" s="5">
        <v>0.44650000000000001</v>
      </c>
      <c r="CB84" s="5">
        <v>0.99</v>
      </c>
      <c r="CC84" s="5">
        <v>0.29859999999999998</v>
      </c>
      <c r="CD84" s="4">
        <v>0.57520000000000004</v>
      </c>
      <c r="CE84" s="4">
        <v>0.57669999999999999</v>
      </c>
      <c r="CF84" s="4">
        <v>0.23400000000000001</v>
      </c>
      <c r="CG84" s="4">
        <v>8.5000000000000006E-3</v>
      </c>
      <c r="CH84" s="4">
        <v>0.88170000000000004</v>
      </c>
      <c r="CI84" s="4">
        <v>0.37330000000000002</v>
      </c>
      <c r="CJ84" s="4">
        <v>0.97219999999999995</v>
      </c>
      <c r="CK84" s="4">
        <v>0.20749999999999999</v>
      </c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>
        <v>0.59530000000000005</v>
      </c>
      <c r="CU84" s="4">
        <v>0.61960000000000004</v>
      </c>
      <c r="CV84" s="4">
        <v>0.1903</v>
      </c>
      <c r="CW84" s="4">
        <v>5.1799999999999999E-2</v>
      </c>
      <c r="CX84" s="4">
        <v>0.82250000000000001</v>
      </c>
      <c r="CY84" s="4">
        <v>0.18640000000000001</v>
      </c>
      <c r="CZ84" s="4">
        <v>0.88629999999999998</v>
      </c>
      <c r="DA84" s="4">
        <v>7.3800000000000004E-2</v>
      </c>
      <c r="DB84" s="5">
        <v>0.69010000000000005</v>
      </c>
      <c r="DC84" s="5">
        <v>0.8165</v>
      </c>
      <c r="DD84" s="5">
        <v>8.8499999999999995E-2</v>
      </c>
      <c r="DE84" s="5">
        <v>0.30520000000000003</v>
      </c>
      <c r="DF84" s="5">
        <v>0.73670000000000002</v>
      </c>
      <c r="DG84" s="5">
        <v>6.7100000000000007E-2</v>
      </c>
      <c r="DH84" s="5">
        <v>0.68679999999999997</v>
      </c>
      <c r="DI84" s="5">
        <v>1.6799999999999999E-2</v>
      </c>
      <c r="DJ84" s="4">
        <v>0.56010000000000004</v>
      </c>
      <c r="DK84" s="4">
        <v>0.54730000000000001</v>
      </c>
      <c r="DL84" s="4">
        <v>0.222</v>
      </c>
      <c r="DM84" s="4">
        <v>2.8E-3</v>
      </c>
      <c r="DN84" s="4">
        <v>0.89590000000000003</v>
      </c>
      <c r="DO84" s="4">
        <v>0.44850000000000001</v>
      </c>
      <c r="DP84" s="4">
        <v>0.99160000000000004</v>
      </c>
      <c r="DQ84" s="4">
        <v>0.37709999999999999</v>
      </c>
      <c r="DR84" s="5">
        <v>0.57620000000000005</v>
      </c>
      <c r="DS84" s="5">
        <v>0.58389999999999997</v>
      </c>
      <c r="DT84" s="5">
        <v>0.2374</v>
      </c>
      <c r="DU84" s="5">
        <v>8.5000000000000006E-3</v>
      </c>
      <c r="DV84" s="5">
        <v>0.88060000000000005</v>
      </c>
      <c r="DW84" s="5">
        <v>0.37380000000000002</v>
      </c>
      <c r="DX84" s="5">
        <v>0.97070000000000001</v>
      </c>
      <c r="DY84" s="5">
        <v>0.21909999999999999</v>
      </c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>
        <v>0.59419999999999995</v>
      </c>
      <c r="EI84" s="5">
        <v>0.61709999999999998</v>
      </c>
      <c r="EJ84" s="5">
        <v>0.19109999999999999</v>
      </c>
      <c r="EK84" s="5">
        <v>5.1499999999999997E-2</v>
      </c>
      <c r="EL84" s="5">
        <v>0.82269999999999999</v>
      </c>
      <c r="EM84" s="5">
        <v>0.88470000000000004</v>
      </c>
      <c r="EN84" s="5">
        <v>0.18640000000000001</v>
      </c>
      <c r="EO84" s="5">
        <v>9.7799999999999998E-2</v>
      </c>
      <c r="EP84" s="4">
        <v>0.69110000000000005</v>
      </c>
      <c r="EQ84" s="4">
        <v>0.8165</v>
      </c>
      <c r="ER84" s="4">
        <v>9.6600000000000005E-2</v>
      </c>
      <c r="ES84" s="4">
        <v>0.30309999999999998</v>
      </c>
      <c r="ET84" s="4">
        <v>0.73799999999999999</v>
      </c>
      <c r="EU84" s="4">
        <v>6.6699999999999995E-2</v>
      </c>
      <c r="EV84" s="4">
        <v>0.68630000000000002</v>
      </c>
      <c r="EW84" s="4">
        <v>1.8499999999999999E-2</v>
      </c>
      <c r="EX84" s="5">
        <v>0.56369999999999998</v>
      </c>
      <c r="EY84" s="5">
        <v>0.55349999999999999</v>
      </c>
      <c r="EZ84" s="5">
        <v>0.21560000000000001</v>
      </c>
      <c r="FA84" s="5">
        <v>2.8E-3</v>
      </c>
      <c r="FB84" s="5">
        <v>0.89170000000000005</v>
      </c>
      <c r="FC84" s="5">
        <v>0.44700000000000001</v>
      </c>
      <c r="FD84" s="5">
        <v>0.99019999999999997</v>
      </c>
      <c r="FE84" s="5">
        <v>0.28460000000000002</v>
      </c>
      <c r="FF84" s="4">
        <v>0.57869999999999999</v>
      </c>
      <c r="FG84" s="4">
        <v>0.58450000000000002</v>
      </c>
      <c r="FH84" s="4">
        <v>0.2331</v>
      </c>
      <c r="FI84" s="4">
        <v>8.5000000000000006E-3</v>
      </c>
      <c r="FJ84" s="4">
        <v>0.879</v>
      </c>
      <c r="FK84" s="4">
        <v>0.371</v>
      </c>
      <c r="FL84" s="4">
        <v>0.97030000000000005</v>
      </c>
      <c r="FM84" s="4">
        <v>0.2767</v>
      </c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>
        <v>0.59409999999999996</v>
      </c>
      <c r="FW84" s="4">
        <v>0.61750000000000005</v>
      </c>
      <c r="FX84" s="4">
        <v>0.18690000000000001</v>
      </c>
      <c r="FY84" s="4">
        <v>5.2400000000000002E-2</v>
      </c>
      <c r="FZ84" s="4">
        <v>0.8226</v>
      </c>
      <c r="GA84" s="4">
        <v>0.18260000000000001</v>
      </c>
      <c r="GB84" s="4">
        <v>0.88419999999999999</v>
      </c>
      <c r="GC84" s="4">
        <v>0.1019</v>
      </c>
      <c r="GD84" s="5">
        <v>0.68820000000000003</v>
      </c>
      <c r="GE84" s="5">
        <v>0.81059999999999999</v>
      </c>
      <c r="GF84" s="5">
        <v>9.2399999999999996E-2</v>
      </c>
      <c r="GG84" s="5">
        <v>0.30159999999999998</v>
      </c>
      <c r="GH84" s="5">
        <v>0.73670000000000002</v>
      </c>
      <c r="GI84" s="5">
        <v>6.7599999999999993E-2</v>
      </c>
      <c r="GJ84" s="5">
        <v>0.6865</v>
      </c>
      <c r="GK84" s="5">
        <v>2.4E-2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>
        <v>0.59499999999999997</v>
      </c>
      <c r="HK84" s="5">
        <v>0.61890000000000001</v>
      </c>
      <c r="HL84" s="5">
        <v>0.18709999999999999</v>
      </c>
      <c r="HM84" s="5">
        <v>5.1900000000000002E-2</v>
      </c>
      <c r="HN84" s="5">
        <v>0.82330000000000003</v>
      </c>
      <c r="HO84" s="5">
        <v>0.1847</v>
      </c>
      <c r="HP84" s="5">
        <v>0.88380000000000003</v>
      </c>
      <c r="HQ84" s="5">
        <v>0.16520000000000001</v>
      </c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>
        <v>0.59509999999999996</v>
      </c>
      <c r="IY84" s="4">
        <v>0.61880000000000002</v>
      </c>
      <c r="IZ84" s="4">
        <v>0.18590000000000001</v>
      </c>
      <c r="JA84" s="4">
        <v>5.21E-2</v>
      </c>
      <c r="JB84" s="4">
        <v>0.82250000000000001</v>
      </c>
      <c r="JC84" s="4">
        <v>0.1837</v>
      </c>
      <c r="JD84" s="4">
        <v>0.88490000000000002</v>
      </c>
      <c r="JE84" s="4">
        <v>7.2300000000000003E-2</v>
      </c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0.598325</v>
      </c>
      <c r="JO84" s="4">
        <f t="shared" si="17"/>
        <v>0.62594642857142835</v>
      </c>
      <c r="JP84" s="4">
        <f t="shared" si="18"/>
        <v>0.19676071428571426</v>
      </c>
      <c r="JQ84" s="4">
        <f t="shared" si="19"/>
        <v>6.5532142857142858E-2</v>
      </c>
      <c r="JR84" s="4">
        <f t="shared" si="20"/>
        <v>0.84104285714285709</v>
      </c>
      <c r="JS84" s="4">
        <f t="shared" si="21"/>
        <v>0.29353461538461539</v>
      </c>
      <c r="JT84" s="4">
        <f t="shared" si="22"/>
        <v>0.87634642857142886</v>
      </c>
      <c r="JU84" s="4">
        <f t="shared" si="23"/>
        <v>0.17309285714285719</v>
      </c>
      <c r="JV84" s="1" t="e" cm="1">
        <f t="array" aca="1" ref="JV84" ca="1">CONCATENATE(INDIRECT(ADDRESS(1,MATCH(_xlfn.MINIFS(B84:JM84,metrics.rec,"MAE"),B84:JM84,0)+1)), ", ", INDIRECT(ADDRESS(2,MATCH(_xlfn.MINIFS(B84:JM84,metrics.rec,"MAE"),B84:JM84,0)+1)))</f>
        <v>#NAME?</v>
      </c>
      <c r="JW84" s="1" t="e" cm="1">
        <f t="array" aca="1" ref="JW84" ca="1">CONCATENATE(INDIRECT(ADDRESS(1,MATCH(_xlfn.MINIFS(B84:JM84,metrics.rec,"MSE"),B84:JM84,0)+1)), ", ", INDIRECT(ADDRESS(2,MATCH(_xlfn.MINIFS(B84:JM84,metrics.rec,"MSE"),B84:JM84,0)+1)))</f>
        <v>#NAME?</v>
      </c>
      <c r="JX84" s="1" t="e" cm="1">
        <f t="array" aca="1" ref="JX84" ca="1">CONCATENATE(INDIRECT(ADDRESS(1,MATCH(_xlfn.MAXIFS(B84:JM84,metrics.rec,"R"),B84:JM84,0)+1)), ", ", INDIRECT(ADDRESS(2,MATCH(_xlfn.MAXIFS(B84:JM84,metrics.rec,"R"),B84:JM84,0)+1)))</f>
        <v>#NAME?</v>
      </c>
      <c r="JY84" s="1" t="e" cm="1">
        <f t="array" aca="1" ref="JY84" ca="1">CONCATENATE(INDIRECT(ADDRESS(1,MATCH(_xlfn.MAXIFS(B84:JM84,metrics.rec,"Precision"),B84:JM84,0)+1)), ", ", INDIRECT(ADDRESS(2,MATCH(_xlfn.MAXIFS(B84:JM84,metrics.rec,"Precision"),B84:JM84,0)+1)))</f>
        <v>#NAME?</v>
      </c>
      <c r="JZ84" s="1" t="e" cm="1">
        <f t="array" aca="1" ref="JZ84" ca="1">CONCATENATE(INDIRECT(ADDRESS(1,MATCH(_xlfn.MAXIFS(B84:JM84,metrics.rec,"Recall"),B84:JM84,0)+1)), ", ", INDIRECT(ADDRESS(2,MATCH(_xlfn.MAXIFS(B84:JM84,metrics.rec,"Recall"),B84:JM84,0)+1)))</f>
        <v>#NAME?</v>
      </c>
      <c r="KA84" s="1" t="e" cm="1">
        <f t="array" aca="1" ref="KA84" ca="1">CONCATENATE(INDIRECT(ADDRESS(1,MATCH(_xlfn.MAXIFS(B84:JM84,metrics.rec,"Coverage"),B84:JM84,0)+1)), ", ", INDIRECT(ADDRESS(2,MATCH(_xlfn.MAXIFS(B84:JM84,metrics.rec,"Coverage"),B84:JM84,0)+1)))</f>
        <v>#NAME?</v>
      </c>
      <c r="KB84" s="1" t="e" cm="1">
        <f t="array" aca="1" ref="KB84" ca="1">CONCATENATE(INDIRECT(ADDRESS(1,MATCH(_xlfn.MAXIFS(B84:JM84,metrics.rec,"Recatio"),B84:JM84,0)+1)), ", ", INDIRECT(ADDRESS(2,MATCH(_xlfn.MAXIFS(B84:JM84,metrics.rec,"Recatio"),B84:JM84,0)+1)))</f>
        <v>#NAME?</v>
      </c>
      <c r="KC84" s="1" t="e" cm="1">
        <f t="array" aca="1" ref="KC84" ca="1">CONCATENATE(INDIRECT(ADDRESS(1,MATCH(_xlfn.MINIFS(B84:JM84,metrics.rec,"Time"),B84:JM84,0)+1)), ", ", INDIRECT(ADDRESS(2,MATCH(_xlfn.MINIFS(B84:JM84,metrics.rec,"Time"),B84:JM84,0)+1)))</f>
        <v>#NAME?</v>
      </c>
    </row>
    <row r="85" spans="1:289" x14ac:dyDescent="0.3">
      <c r="A85" s="1" t="s">
        <v>78</v>
      </c>
      <c r="B85" s="4">
        <v>0.57689999999999997</v>
      </c>
      <c r="C85" s="4">
        <v>0.57179999999999997</v>
      </c>
      <c r="D85" s="4">
        <v>0.20169999999999999</v>
      </c>
      <c r="E85" s="4">
        <v>2.8E-3</v>
      </c>
      <c r="F85" s="4">
        <v>0.89939999999999998</v>
      </c>
      <c r="G85" s="4">
        <v>0.4536</v>
      </c>
      <c r="H85" s="4">
        <v>0.99080000000000001</v>
      </c>
      <c r="I85" s="4">
        <v>0.45429999999999998</v>
      </c>
      <c r="J85" s="5">
        <v>0.58250000000000002</v>
      </c>
      <c r="K85" s="5">
        <v>0.58699999999999997</v>
      </c>
      <c r="L85" s="5">
        <v>0.2225</v>
      </c>
      <c r="M85" s="5">
        <v>5.3E-3</v>
      </c>
      <c r="N85" s="5">
        <v>0.89370000000000005</v>
      </c>
      <c r="O85" s="5">
        <v>0.41370000000000001</v>
      </c>
      <c r="P85" s="5">
        <v>0.98029999999999995</v>
      </c>
      <c r="Q85" s="5">
        <v>0.3715</v>
      </c>
      <c r="R85" s="4">
        <v>0.58350000000000002</v>
      </c>
      <c r="S85" s="4">
        <v>0.5887</v>
      </c>
      <c r="T85" s="4">
        <v>0.22900000000000001</v>
      </c>
      <c r="U85" s="4">
        <v>8.6E-3</v>
      </c>
      <c r="V85" s="4">
        <v>0.88429999999999997</v>
      </c>
      <c r="W85" s="4">
        <v>0.372</v>
      </c>
      <c r="X85" s="4">
        <v>0.96940000000000004</v>
      </c>
      <c r="Y85" s="4">
        <v>0.34329999999999999</v>
      </c>
      <c r="Z85" s="5">
        <v>0.5877</v>
      </c>
      <c r="AA85" s="5">
        <v>0.60299999999999998</v>
      </c>
      <c r="AB85" s="5">
        <v>0.2225</v>
      </c>
      <c r="AC85" s="5">
        <v>1.29E-2</v>
      </c>
      <c r="AD85" s="5">
        <v>0.87609999999999999</v>
      </c>
      <c r="AE85" s="5">
        <v>0.33600000000000002</v>
      </c>
      <c r="AF85" s="5">
        <v>0.95520000000000005</v>
      </c>
      <c r="AG85" s="5">
        <v>0.27700000000000002</v>
      </c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>
        <v>0.59189999999999998</v>
      </c>
      <c r="AQ85" s="5">
        <v>0.60970000000000002</v>
      </c>
      <c r="AR85" s="5">
        <v>0.20349999999999999</v>
      </c>
      <c r="AS85" s="5">
        <v>3.04E-2</v>
      </c>
      <c r="AT85" s="5">
        <v>0.84860000000000002</v>
      </c>
      <c r="AU85" s="5">
        <v>0.24079999999999999</v>
      </c>
      <c r="AV85" s="5">
        <v>0.91969999999999996</v>
      </c>
      <c r="AW85" s="5">
        <v>0.152</v>
      </c>
      <c r="AX85" s="4">
        <v>0.59770000000000001</v>
      </c>
      <c r="AY85" s="4">
        <v>0.62170000000000003</v>
      </c>
      <c r="AZ85" s="4">
        <v>0.18529999999999999</v>
      </c>
      <c r="BA85" s="4">
        <v>5.1299999999999998E-2</v>
      </c>
      <c r="BB85" s="4">
        <v>0.82640000000000002</v>
      </c>
      <c r="BC85" s="4">
        <v>0.18690000000000001</v>
      </c>
      <c r="BD85" s="4">
        <v>0.88500000000000001</v>
      </c>
      <c r="BE85" s="4">
        <v>0.10630000000000001</v>
      </c>
      <c r="BF85" s="5">
        <v>0.62060000000000004</v>
      </c>
      <c r="BG85" s="5">
        <v>0.66359999999999997</v>
      </c>
      <c r="BH85" s="5">
        <v>0.14230000000000001</v>
      </c>
      <c r="BI85" s="5">
        <v>0.10680000000000001</v>
      </c>
      <c r="BJ85" s="5">
        <v>0.79090000000000005</v>
      </c>
      <c r="BK85" s="5">
        <v>0.1241</v>
      </c>
      <c r="BL85" s="5">
        <v>0.82499999999999996</v>
      </c>
      <c r="BM85" s="5">
        <v>3.32E-2</v>
      </c>
      <c r="BN85" s="4">
        <v>0.6986</v>
      </c>
      <c r="BO85" s="4">
        <v>0.8347</v>
      </c>
      <c r="BP85" s="4">
        <v>8.5099999999999995E-2</v>
      </c>
      <c r="BQ85" s="4">
        <v>0.2969</v>
      </c>
      <c r="BR85" s="4">
        <v>0.74009999999999998</v>
      </c>
      <c r="BS85" s="4">
        <v>6.8099999999999994E-2</v>
      </c>
      <c r="BT85" s="4">
        <v>0.68600000000000005</v>
      </c>
      <c r="BU85" s="4">
        <v>1.9599999999999999E-2</v>
      </c>
      <c r="BV85" s="5">
        <v>0.57199999999999995</v>
      </c>
      <c r="BW85" s="5">
        <v>0.56759999999999999</v>
      </c>
      <c r="BX85" s="5">
        <v>0.20780000000000001</v>
      </c>
      <c r="BY85" s="5">
        <v>2.8E-3</v>
      </c>
      <c r="BZ85" s="5">
        <v>0.89890000000000003</v>
      </c>
      <c r="CA85" s="5">
        <v>0.4491</v>
      </c>
      <c r="CB85" s="5">
        <v>0.99</v>
      </c>
      <c r="CC85" s="5">
        <v>0.30930000000000002</v>
      </c>
      <c r="CD85" s="4">
        <v>0.58160000000000001</v>
      </c>
      <c r="CE85" s="4">
        <v>0.58550000000000002</v>
      </c>
      <c r="CF85" s="4">
        <v>0.2218</v>
      </c>
      <c r="CG85" s="4">
        <v>8.5000000000000006E-3</v>
      </c>
      <c r="CH85" s="4">
        <v>0.88529999999999998</v>
      </c>
      <c r="CI85" s="4">
        <v>0.37519999999999998</v>
      </c>
      <c r="CJ85" s="4">
        <v>0.97219999999999995</v>
      </c>
      <c r="CK85" s="4">
        <v>0.24079999999999999</v>
      </c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>
        <v>0.59899999999999998</v>
      </c>
      <c r="CU85" s="4">
        <v>0.62360000000000004</v>
      </c>
      <c r="CV85" s="4">
        <v>0.18390000000000001</v>
      </c>
      <c r="CW85" s="4">
        <v>5.1700000000000003E-2</v>
      </c>
      <c r="CX85" s="4">
        <v>0.8246</v>
      </c>
      <c r="CY85" s="4">
        <v>0.18690000000000001</v>
      </c>
      <c r="CZ85" s="4">
        <v>0.88629999999999998</v>
      </c>
      <c r="DA85" s="4">
        <v>7.3099999999999998E-2</v>
      </c>
      <c r="DB85" s="5">
        <v>0.69320000000000004</v>
      </c>
      <c r="DC85" s="5">
        <v>0.82110000000000005</v>
      </c>
      <c r="DD85" s="5">
        <v>8.7800000000000003E-2</v>
      </c>
      <c r="DE85" s="5">
        <v>0.30530000000000002</v>
      </c>
      <c r="DF85" s="5">
        <v>0.73829999999999996</v>
      </c>
      <c r="DG85" s="5">
        <v>6.7199999999999996E-2</v>
      </c>
      <c r="DH85" s="5">
        <v>0.68679999999999997</v>
      </c>
      <c r="DI85" s="5">
        <v>1.6799999999999999E-2</v>
      </c>
      <c r="DJ85" s="4">
        <v>0.56810000000000005</v>
      </c>
      <c r="DK85" s="4">
        <v>0.55879999999999996</v>
      </c>
      <c r="DL85" s="4">
        <v>0.20749999999999999</v>
      </c>
      <c r="DM85" s="4">
        <v>2.8E-3</v>
      </c>
      <c r="DN85" s="4">
        <v>0.8992</v>
      </c>
      <c r="DO85" s="4">
        <v>0.45100000000000001</v>
      </c>
      <c r="DP85" s="4">
        <v>0.99160000000000004</v>
      </c>
      <c r="DQ85" s="4">
        <v>0.37680000000000002</v>
      </c>
      <c r="DR85" s="5">
        <v>0.58230000000000004</v>
      </c>
      <c r="DS85" s="5">
        <v>0.59209999999999996</v>
      </c>
      <c r="DT85" s="5">
        <v>0.22170000000000001</v>
      </c>
      <c r="DU85" s="5">
        <v>8.5000000000000006E-3</v>
      </c>
      <c r="DV85" s="5">
        <v>0.88400000000000001</v>
      </c>
      <c r="DW85" s="5">
        <v>0.37569999999999998</v>
      </c>
      <c r="DX85" s="5">
        <v>0.97070000000000001</v>
      </c>
      <c r="DY85" s="5">
        <v>0.252</v>
      </c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>
        <v>0.59770000000000001</v>
      </c>
      <c r="EI85" s="5">
        <v>0.62129999999999996</v>
      </c>
      <c r="EJ85" s="5">
        <v>0.18459999999999999</v>
      </c>
      <c r="EK85" s="5">
        <v>5.1499999999999997E-2</v>
      </c>
      <c r="EL85" s="5">
        <v>0.82509999999999994</v>
      </c>
      <c r="EM85" s="5">
        <v>0.88470000000000004</v>
      </c>
      <c r="EN85" s="5">
        <v>0.18690000000000001</v>
      </c>
      <c r="EO85" s="5">
        <v>0.1206</v>
      </c>
      <c r="EP85" s="4">
        <v>0.69440000000000002</v>
      </c>
      <c r="EQ85" s="4">
        <v>0.82140000000000002</v>
      </c>
      <c r="ER85" s="4">
        <v>9.5699999999999993E-2</v>
      </c>
      <c r="ES85" s="4">
        <v>0.30330000000000001</v>
      </c>
      <c r="ET85" s="4">
        <v>0.7399</v>
      </c>
      <c r="EU85" s="4">
        <v>6.6799999999999998E-2</v>
      </c>
      <c r="EV85" s="4">
        <v>0.68630000000000002</v>
      </c>
      <c r="EW85" s="4">
        <v>1.8499999999999999E-2</v>
      </c>
      <c r="EX85" s="5">
        <v>0.57130000000000003</v>
      </c>
      <c r="EY85" s="5">
        <v>0.56279999999999997</v>
      </c>
      <c r="EZ85" s="5">
        <v>0.2046</v>
      </c>
      <c r="FA85" s="5">
        <v>2.8E-3</v>
      </c>
      <c r="FB85" s="5">
        <v>0.89490000000000003</v>
      </c>
      <c r="FC85" s="5">
        <v>0.44950000000000001</v>
      </c>
      <c r="FD85" s="5">
        <v>0.99019999999999997</v>
      </c>
      <c r="FE85" s="5">
        <v>0.316</v>
      </c>
      <c r="FF85" s="4">
        <v>0.58550000000000002</v>
      </c>
      <c r="FG85" s="4">
        <v>0.59460000000000002</v>
      </c>
      <c r="FH85" s="4">
        <v>0.2203</v>
      </c>
      <c r="FI85" s="4">
        <v>8.5000000000000006E-3</v>
      </c>
      <c r="FJ85" s="4">
        <v>0.88249999999999995</v>
      </c>
      <c r="FK85" s="4">
        <v>0.37280000000000002</v>
      </c>
      <c r="FL85" s="4">
        <v>0.97030000000000005</v>
      </c>
      <c r="FM85" s="4">
        <v>0.28060000000000002</v>
      </c>
      <c r="FN85" s="5">
        <v>0.58830000000000005</v>
      </c>
      <c r="FO85" s="5">
        <v>0.60160000000000002</v>
      </c>
      <c r="FP85" s="5">
        <v>0.21890000000000001</v>
      </c>
      <c r="FQ85" s="5">
        <v>1.9300000000000001E-2</v>
      </c>
      <c r="FR85" s="5">
        <v>0.86509999999999998</v>
      </c>
      <c r="FS85" s="5">
        <v>0.29480000000000001</v>
      </c>
      <c r="FT85" s="5">
        <v>0.94169999999999998</v>
      </c>
      <c r="FU85" s="5">
        <v>0.2298</v>
      </c>
      <c r="FV85" s="4">
        <v>0.59760000000000002</v>
      </c>
      <c r="FW85" s="4">
        <v>0.62209999999999999</v>
      </c>
      <c r="FX85" s="4">
        <v>0.1787</v>
      </c>
      <c r="FY85" s="4">
        <v>5.2400000000000002E-2</v>
      </c>
      <c r="FZ85" s="4">
        <v>0.82479999999999998</v>
      </c>
      <c r="GA85" s="4">
        <v>0.18310000000000001</v>
      </c>
      <c r="GB85" s="4">
        <v>0.88419999999999999</v>
      </c>
      <c r="GC85" s="4">
        <v>0.1016</v>
      </c>
      <c r="GD85" s="5">
        <v>0.69169999999999998</v>
      </c>
      <c r="GE85" s="5">
        <v>0.8155</v>
      </c>
      <c r="GF85" s="5">
        <v>9.0899999999999995E-2</v>
      </c>
      <c r="GG85" s="5">
        <v>0.3019</v>
      </c>
      <c r="GH85" s="5">
        <v>0.73919999999999997</v>
      </c>
      <c r="GI85" s="5">
        <v>6.7699999999999996E-2</v>
      </c>
      <c r="GJ85" s="5">
        <v>0.6865</v>
      </c>
      <c r="GK85" s="5">
        <v>2.3800000000000002E-2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>
        <v>0.59850000000000003</v>
      </c>
      <c r="HK85" s="5">
        <v>0.62319999999999998</v>
      </c>
      <c r="HL85" s="5">
        <v>0.1825</v>
      </c>
      <c r="HM85" s="5">
        <v>5.1900000000000002E-2</v>
      </c>
      <c r="HN85" s="5">
        <v>0.8256</v>
      </c>
      <c r="HO85" s="5">
        <v>0.1852</v>
      </c>
      <c r="HP85" s="5">
        <v>0.88380000000000003</v>
      </c>
      <c r="HQ85" s="5">
        <v>0.16400000000000001</v>
      </c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>
        <v>0.59840000000000004</v>
      </c>
      <c r="IY85" s="4">
        <v>0.62280000000000002</v>
      </c>
      <c r="IZ85" s="4">
        <v>0.18049999999999999</v>
      </c>
      <c r="JA85" s="4">
        <v>5.21E-2</v>
      </c>
      <c r="JB85" s="4">
        <v>0.82479999999999998</v>
      </c>
      <c r="JC85" s="4">
        <v>0.1842</v>
      </c>
      <c r="JD85" s="4">
        <v>0.88490000000000002</v>
      </c>
      <c r="JE85" s="4">
        <v>7.2499999999999995E-2</v>
      </c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0.60399629629629625</v>
      </c>
      <c r="JO85" s="4">
        <f t="shared" si="17"/>
        <v>0.63375185185185168</v>
      </c>
      <c r="JP85" s="4">
        <f t="shared" si="18"/>
        <v>0.18650370370370375</v>
      </c>
      <c r="JQ85" s="4">
        <f t="shared" si="19"/>
        <v>6.7266666666666669E-2</v>
      </c>
      <c r="JR85" s="4">
        <f t="shared" si="20"/>
        <v>0.8432037037037039</v>
      </c>
      <c r="JS85" s="4">
        <f t="shared" si="21"/>
        <v>0.29453703703703704</v>
      </c>
      <c r="JT85" s="4">
        <f t="shared" si="22"/>
        <v>0.87393333333333345</v>
      </c>
      <c r="JU85" s="4">
        <f t="shared" si="23"/>
        <v>0.19309999999999997</v>
      </c>
      <c r="JV85" s="1" t="e" cm="1">
        <f t="array" aca="1" ref="JV85" ca="1">CONCATENATE(INDIRECT(ADDRESS(1,MATCH(_xlfn.MINIFS(B85:JM85,metrics.rec,"MAE"),B85:JM85,0)+1)), ", ", INDIRECT(ADDRESS(2,MATCH(_xlfn.MINIFS(B85:JM85,metrics.rec,"MAE"),B85:JM85,0)+1)))</f>
        <v>#NAME?</v>
      </c>
      <c r="JW85" s="1" t="e" cm="1">
        <f t="array" aca="1" ref="JW85" ca="1">CONCATENATE(INDIRECT(ADDRESS(1,MATCH(_xlfn.MINIFS(B85:JM85,metrics.rec,"MSE"),B85:JM85,0)+1)), ", ", INDIRECT(ADDRESS(2,MATCH(_xlfn.MINIFS(B85:JM85,metrics.rec,"MSE"),B85:JM85,0)+1)))</f>
        <v>#NAME?</v>
      </c>
      <c r="JX85" s="1" t="e" cm="1">
        <f t="array" aca="1" ref="JX85" ca="1">CONCATENATE(INDIRECT(ADDRESS(1,MATCH(_xlfn.MAXIFS(B85:JM85,metrics.rec,"R"),B85:JM85,0)+1)), ", ", INDIRECT(ADDRESS(2,MATCH(_xlfn.MAXIFS(B85:JM85,metrics.rec,"R"),B85:JM85,0)+1)))</f>
        <v>#NAME?</v>
      </c>
      <c r="JY85" s="1" t="e" cm="1">
        <f t="array" aca="1" ref="JY85" ca="1">CONCATENATE(INDIRECT(ADDRESS(1,MATCH(_xlfn.MAXIFS(B85:JM85,metrics.rec,"Precision"),B85:JM85,0)+1)), ", ", INDIRECT(ADDRESS(2,MATCH(_xlfn.MAXIFS(B85:JM85,metrics.rec,"Precision"),B85:JM85,0)+1)))</f>
        <v>#NAME?</v>
      </c>
      <c r="JZ85" s="1" t="e" cm="1">
        <f t="array" aca="1" ref="JZ85" ca="1">CONCATENATE(INDIRECT(ADDRESS(1,MATCH(_xlfn.MAXIFS(B85:JM85,metrics.rec,"Recall"),B85:JM85,0)+1)), ", ", INDIRECT(ADDRESS(2,MATCH(_xlfn.MAXIFS(B85:JM85,metrics.rec,"Recall"),B85:JM85,0)+1)))</f>
        <v>#NAME?</v>
      </c>
      <c r="KA85" s="1" t="e" cm="1">
        <f t="array" aca="1" ref="KA85" ca="1">CONCATENATE(INDIRECT(ADDRESS(1,MATCH(_xlfn.MAXIFS(B85:JM85,metrics.rec,"Coverage"),B85:JM85,0)+1)), ", ", INDIRECT(ADDRESS(2,MATCH(_xlfn.MAXIFS(B85:JM85,metrics.rec,"Coverage"),B85:JM85,0)+1)))</f>
        <v>#NAME?</v>
      </c>
      <c r="KB85" s="1" t="e" cm="1">
        <f t="array" aca="1" ref="KB85" ca="1">CONCATENATE(INDIRECT(ADDRESS(1,MATCH(_xlfn.MAXIFS(B85:JM85,metrics.rec,"Recatio"),B85:JM85,0)+1)), ", ", INDIRECT(ADDRESS(2,MATCH(_xlfn.MAXIFS(B85:JM85,metrics.rec,"Recatio"),B85:JM85,0)+1)))</f>
        <v>#NAME?</v>
      </c>
      <c r="KC85" s="1" t="e" cm="1">
        <f t="array" aca="1" ref="KC85" ca="1">CONCATENATE(INDIRECT(ADDRESS(1,MATCH(_xlfn.MINIFS(B85:JM85,metrics.rec,"Time"),B85:JM85,0)+1)), ", ", INDIRECT(ADDRESS(2,MATCH(_xlfn.MINIFS(B85:JM85,metrics.rec,"Time"),B85:JM85,0)+1)))</f>
        <v>#NAME?</v>
      </c>
    </row>
    <row r="86" spans="1:289" x14ac:dyDescent="0.3">
      <c r="A86" s="1" t="s">
        <v>79</v>
      </c>
      <c r="B86" s="4">
        <v>0.57230000000000003</v>
      </c>
      <c r="C86" s="4">
        <v>0.5655</v>
      </c>
      <c r="D86" s="4">
        <v>0.21249999999999999</v>
      </c>
      <c r="E86" s="4">
        <v>2.8E-3</v>
      </c>
      <c r="F86" s="4">
        <v>0.8972</v>
      </c>
      <c r="G86" s="4">
        <v>0.45319999999999999</v>
      </c>
      <c r="H86" s="4">
        <v>0.99080000000000001</v>
      </c>
      <c r="I86" s="4">
        <v>0.45810000000000001</v>
      </c>
      <c r="J86" s="5">
        <v>0.57850000000000001</v>
      </c>
      <c r="K86" s="5">
        <v>0.58069999999999999</v>
      </c>
      <c r="L86" s="5">
        <v>0.22720000000000001</v>
      </c>
      <c r="M86" s="5">
        <v>5.3E-3</v>
      </c>
      <c r="N86" s="5">
        <v>0.89170000000000005</v>
      </c>
      <c r="O86" s="5">
        <v>0.41320000000000001</v>
      </c>
      <c r="P86" s="5">
        <v>0.98029999999999995</v>
      </c>
      <c r="Q86" s="5">
        <v>0.37319999999999998</v>
      </c>
      <c r="R86" s="4">
        <v>0.57899999999999996</v>
      </c>
      <c r="S86" s="4">
        <v>0.58189999999999997</v>
      </c>
      <c r="T86" s="4">
        <v>0.2366</v>
      </c>
      <c r="U86" s="4">
        <v>8.6E-3</v>
      </c>
      <c r="V86" s="4">
        <v>0.88180000000000003</v>
      </c>
      <c r="W86" s="4">
        <v>0.3715</v>
      </c>
      <c r="X86" s="4">
        <v>0.96940000000000004</v>
      </c>
      <c r="Y86" s="4">
        <v>0.34100000000000003</v>
      </c>
      <c r="Z86" s="5">
        <v>0.58350000000000002</v>
      </c>
      <c r="AA86" s="5">
        <v>0.59650000000000003</v>
      </c>
      <c r="AB86" s="5">
        <v>0.2286</v>
      </c>
      <c r="AC86" s="5">
        <v>1.29E-2</v>
      </c>
      <c r="AD86" s="5">
        <v>0.87390000000000001</v>
      </c>
      <c r="AE86" s="5">
        <v>0.33560000000000001</v>
      </c>
      <c r="AF86" s="5">
        <v>0.95520000000000005</v>
      </c>
      <c r="AG86" s="5">
        <v>0.27800000000000002</v>
      </c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>
        <v>0.58909999999999996</v>
      </c>
      <c r="AQ86" s="5">
        <v>0.60529999999999995</v>
      </c>
      <c r="AR86" s="5">
        <v>0.20849999999999999</v>
      </c>
      <c r="AS86" s="5">
        <v>3.04E-2</v>
      </c>
      <c r="AT86" s="5">
        <v>0.8468</v>
      </c>
      <c r="AU86" s="5">
        <v>0.24049999999999999</v>
      </c>
      <c r="AV86" s="5">
        <v>0.91969999999999996</v>
      </c>
      <c r="AW86" s="5">
        <v>0.1512</v>
      </c>
      <c r="AX86" s="4">
        <v>0.5958</v>
      </c>
      <c r="AY86" s="4">
        <v>0.61829999999999996</v>
      </c>
      <c r="AZ86" s="4">
        <v>0.18759999999999999</v>
      </c>
      <c r="BA86" s="4">
        <v>5.1299999999999998E-2</v>
      </c>
      <c r="BB86" s="4">
        <v>0.82489999999999997</v>
      </c>
      <c r="BC86" s="4">
        <v>0.1867</v>
      </c>
      <c r="BD86" s="4">
        <v>0.88500000000000001</v>
      </c>
      <c r="BE86" s="4">
        <v>0.1057</v>
      </c>
      <c r="BF86" s="5">
        <v>0.61909999999999998</v>
      </c>
      <c r="BG86" s="5">
        <v>0.66139999999999999</v>
      </c>
      <c r="BH86" s="5">
        <v>0.1459</v>
      </c>
      <c r="BI86" s="5">
        <v>0.1067</v>
      </c>
      <c r="BJ86" s="5">
        <v>0.78890000000000005</v>
      </c>
      <c r="BK86" s="5">
        <v>0.124</v>
      </c>
      <c r="BL86" s="5">
        <v>0.82499999999999996</v>
      </c>
      <c r="BM86" s="5">
        <v>3.3000000000000002E-2</v>
      </c>
      <c r="BN86" s="4">
        <v>0.69499999999999995</v>
      </c>
      <c r="BO86" s="4">
        <v>0.8286</v>
      </c>
      <c r="BP86" s="4">
        <v>8.8999999999999996E-2</v>
      </c>
      <c r="BQ86" s="4">
        <v>0.29630000000000001</v>
      </c>
      <c r="BR86" s="4">
        <v>0.73719999999999997</v>
      </c>
      <c r="BS86" s="4">
        <v>6.8000000000000005E-2</v>
      </c>
      <c r="BT86" s="4">
        <v>0.68600000000000005</v>
      </c>
      <c r="BU86" s="4">
        <v>1.9800000000000002E-2</v>
      </c>
      <c r="BV86" s="5">
        <v>0.5675</v>
      </c>
      <c r="BW86" s="5">
        <v>0.56089999999999995</v>
      </c>
      <c r="BX86" s="5">
        <v>0.2157</v>
      </c>
      <c r="BY86" s="5">
        <v>2.8E-3</v>
      </c>
      <c r="BZ86" s="5">
        <v>0.89690000000000003</v>
      </c>
      <c r="CA86" s="5">
        <v>0.4486</v>
      </c>
      <c r="CB86" s="5">
        <v>0.99</v>
      </c>
      <c r="CC86" s="5">
        <v>0.307</v>
      </c>
      <c r="CD86" s="4">
        <v>0.57740000000000002</v>
      </c>
      <c r="CE86" s="4">
        <v>0.57889999999999997</v>
      </c>
      <c r="CF86" s="4">
        <v>0.22789999999999999</v>
      </c>
      <c r="CG86" s="4">
        <v>8.5000000000000006E-3</v>
      </c>
      <c r="CH86" s="4">
        <v>0.88319999999999999</v>
      </c>
      <c r="CI86" s="4">
        <v>0.37469999999999998</v>
      </c>
      <c r="CJ86" s="4">
        <v>0.97219999999999995</v>
      </c>
      <c r="CK86" s="4">
        <v>0.22670000000000001</v>
      </c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>
        <v>0.59689999999999999</v>
      </c>
      <c r="CU86" s="4">
        <v>0.62019999999999997</v>
      </c>
      <c r="CV86" s="4">
        <v>0.18770000000000001</v>
      </c>
      <c r="CW86" s="4">
        <v>5.1700000000000003E-2</v>
      </c>
      <c r="CX86" s="4">
        <v>0.8226</v>
      </c>
      <c r="CY86" s="4">
        <v>0.1867</v>
      </c>
      <c r="CZ86" s="4">
        <v>0.88629999999999998</v>
      </c>
      <c r="DA86" s="4">
        <v>7.2700000000000001E-2</v>
      </c>
      <c r="DB86" s="5">
        <v>0.69110000000000005</v>
      </c>
      <c r="DC86" s="5">
        <v>0.81799999999999995</v>
      </c>
      <c r="DD86" s="5">
        <v>8.8700000000000001E-2</v>
      </c>
      <c r="DE86" s="5">
        <v>0.3049</v>
      </c>
      <c r="DF86" s="5">
        <v>0.73609999999999998</v>
      </c>
      <c r="DG86" s="5">
        <v>6.7100000000000007E-2</v>
      </c>
      <c r="DH86" s="5">
        <v>0.68679999999999997</v>
      </c>
      <c r="DI86" s="5">
        <v>1.67E-2</v>
      </c>
      <c r="DJ86" s="4">
        <v>0.56389999999999996</v>
      </c>
      <c r="DK86" s="4">
        <v>0.55269999999999997</v>
      </c>
      <c r="DL86" s="4">
        <v>0.21260000000000001</v>
      </c>
      <c r="DM86" s="4">
        <v>2.8E-3</v>
      </c>
      <c r="DN86" s="4">
        <v>0.89759999999999995</v>
      </c>
      <c r="DO86" s="4">
        <v>0.45050000000000001</v>
      </c>
      <c r="DP86" s="4">
        <v>0.99160000000000004</v>
      </c>
      <c r="DQ86" s="4">
        <v>0.37940000000000002</v>
      </c>
      <c r="DR86" s="5">
        <v>0.57840000000000003</v>
      </c>
      <c r="DS86" s="5">
        <v>0.58630000000000004</v>
      </c>
      <c r="DT86" s="5">
        <v>0.22939999999999999</v>
      </c>
      <c r="DU86" s="5">
        <v>8.5000000000000006E-3</v>
      </c>
      <c r="DV86" s="5">
        <v>0.88200000000000001</v>
      </c>
      <c r="DW86" s="5">
        <v>0.37530000000000002</v>
      </c>
      <c r="DX86" s="5">
        <v>0.97070000000000001</v>
      </c>
      <c r="DY86" s="5">
        <v>0.22919999999999999</v>
      </c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>
        <v>0.59540000000000004</v>
      </c>
      <c r="EI86" s="5">
        <v>0.61709999999999998</v>
      </c>
      <c r="EJ86" s="5">
        <v>0.18990000000000001</v>
      </c>
      <c r="EK86" s="5">
        <v>5.1499999999999997E-2</v>
      </c>
      <c r="EL86" s="5">
        <v>0.82330000000000003</v>
      </c>
      <c r="EM86" s="5">
        <v>0.88470000000000004</v>
      </c>
      <c r="EN86" s="5">
        <v>0.1867</v>
      </c>
      <c r="EO86" s="5">
        <v>9.64E-2</v>
      </c>
      <c r="EP86" s="4">
        <v>0.69199999999999995</v>
      </c>
      <c r="EQ86" s="4">
        <v>0.81759999999999999</v>
      </c>
      <c r="ER86" s="4">
        <v>9.7000000000000003E-2</v>
      </c>
      <c r="ES86" s="4">
        <v>0.30299999999999999</v>
      </c>
      <c r="ET86" s="4">
        <v>0.7379</v>
      </c>
      <c r="EU86" s="4">
        <v>6.6699999999999995E-2</v>
      </c>
      <c r="EV86" s="4">
        <v>0.68630000000000002</v>
      </c>
      <c r="EW86" s="4">
        <v>1.8499999999999999E-2</v>
      </c>
      <c r="EX86" s="5">
        <v>0.56679999999999997</v>
      </c>
      <c r="EY86" s="5">
        <v>0.55620000000000003</v>
      </c>
      <c r="EZ86" s="5">
        <v>0.20979999999999999</v>
      </c>
      <c r="FA86" s="5">
        <v>2.8E-3</v>
      </c>
      <c r="FB86" s="5">
        <v>0.89280000000000004</v>
      </c>
      <c r="FC86" s="5">
        <v>0.4491</v>
      </c>
      <c r="FD86" s="5">
        <v>0.99019999999999997</v>
      </c>
      <c r="FE86" s="5">
        <v>0.38030000000000003</v>
      </c>
      <c r="FF86" s="4">
        <v>0.58150000000000002</v>
      </c>
      <c r="FG86" s="4">
        <v>0.58789999999999998</v>
      </c>
      <c r="FH86" s="4">
        <v>0.22739999999999999</v>
      </c>
      <c r="FI86" s="4">
        <v>8.5000000000000006E-3</v>
      </c>
      <c r="FJ86" s="4">
        <v>0.88029999999999997</v>
      </c>
      <c r="FK86" s="4">
        <v>0.37240000000000001</v>
      </c>
      <c r="FL86" s="4">
        <v>0.97030000000000005</v>
      </c>
      <c r="FM86" s="4">
        <v>0.27560000000000001</v>
      </c>
      <c r="FN86" s="5">
        <v>0.58489999999999998</v>
      </c>
      <c r="FO86" s="5">
        <v>0.59660000000000002</v>
      </c>
      <c r="FP86" s="5">
        <v>0.2243</v>
      </c>
      <c r="FQ86" s="5">
        <v>1.9300000000000001E-2</v>
      </c>
      <c r="FR86" s="5">
        <v>0.86319999999999997</v>
      </c>
      <c r="FS86" s="5">
        <v>0.2944</v>
      </c>
      <c r="FT86" s="5">
        <v>0.94169999999999998</v>
      </c>
      <c r="FU86" s="5">
        <v>0.2311</v>
      </c>
      <c r="FV86" s="4">
        <v>0.59530000000000005</v>
      </c>
      <c r="FW86" s="4">
        <v>0.61760000000000004</v>
      </c>
      <c r="FX86" s="4">
        <v>0.1847</v>
      </c>
      <c r="FY86" s="4">
        <v>5.2400000000000002E-2</v>
      </c>
      <c r="FZ86" s="4">
        <v>0.82320000000000004</v>
      </c>
      <c r="GA86" s="4">
        <v>0.18290000000000001</v>
      </c>
      <c r="GB86" s="4">
        <v>0.88419999999999999</v>
      </c>
      <c r="GC86" s="4">
        <v>0.10150000000000001</v>
      </c>
      <c r="GD86" s="5">
        <v>0.68930000000000002</v>
      </c>
      <c r="GE86" s="5">
        <v>0.81189999999999996</v>
      </c>
      <c r="GF86" s="5">
        <v>9.2499999999999999E-2</v>
      </c>
      <c r="GG86" s="5">
        <v>0.30170000000000002</v>
      </c>
      <c r="GH86" s="5">
        <v>0.7369</v>
      </c>
      <c r="GI86" s="5">
        <v>6.7599999999999993E-2</v>
      </c>
      <c r="GJ86" s="5">
        <v>0.6865</v>
      </c>
      <c r="GK86" s="5">
        <v>2.3800000000000002E-2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>
        <v>0.59640000000000004</v>
      </c>
      <c r="HK86" s="5">
        <v>0.61929999999999996</v>
      </c>
      <c r="HL86" s="5">
        <v>0.18659999999999999</v>
      </c>
      <c r="HM86" s="5">
        <v>5.1900000000000002E-2</v>
      </c>
      <c r="HN86" s="5">
        <v>0.82379999999999998</v>
      </c>
      <c r="HO86" s="5">
        <v>0.185</v>
      </c>
      <c r="HP86" s="5">
        <v>0.88380000000000003</v>
      </c>
      <c r="HQ86" s="5">
        <v>0.15720000000000001</v>
      </c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>
        <v>0.59630000000000005</v>
      </c>
      <c r="IY86" s="4">
        <v>0.61899999999999999</v>
      </c>
      <c r="IZ86" s="4">
        <v>0.1855</v>
      </c>
      <c r="JA86" s="4">
        <v>5.1999999999999998E-2</v>
      </c>
      <c r="JB86" s="4">
        <v>0.82310000000000005</v>
      </c>
      <c r="JC86" s="4">
        <v>0.184</v>
      </c>
      <c r="JD86" s="4">
        <v>0.88490000000000002</v>
      </c>
      <c r="JE86" s="4">
        <v>7.22E-2</v>
      </c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0.60072222222222227</v>
      </c>
      <c r="JO86" s="4">
        <f t="shared" si="17"/>
        <v>0.62863703703703699</v>
      </c>
      <c r="JP86" s="4">
        <f t="shared" si="18"/>
        <v>0.19177407407407415</v>
      </c>
      <c r="JQ86" s="4">
        <f t="shared" si="19"/>
        <v>6.720000000000001E-2</v>
      </c>
      <c r="JR86" s="4">
        <f t="shared" si="20"/>
        <v>0.84118888888888876</v>
      </c>
      <c r="JS86" s="4">
        <f t="shared" si="21"/>
        <v>0.29423333333333335</v>
      </c>
      <c r="JT86" s="4">
        <f t="shared" si="22"/>
        <v>0.87392592592592611</v>
      </c>
      <c r="JU86" s="4">
        <f t="shared" si="23"/>
        <v>0.19210370370370367</v>
      </c>
      <c r="JV86" s="1" t="e" cm="1">
        <f t="array" aca="1" ref="JV86" ca="1">CONCATENATE(INDIRECT(ADDRESS(1,MATCH(_xlfn.MINIFS(B86:JM86,metrics.rec,"MAE"),B86:JM86,0)+1)), ", ", INDIRECT(ADDRESS(2,MATCH(_xlfn.MINIFS(B86:JM86,metrics.rec,"MAE"),B86:JM86,0)+1)))</f>
        <v>#NAME?</v>
      </c>
      <c r="JW86" s="1" t="e" cm="1">
        <f t="array" aca="1" ref="JW86" ca="1">CONCATENATE(INDIRECT(ADDRESS(1,MATCH(_xlfn.MINIFS(B86:JM86,metrics.rec,"MSE"),B86:JM86,0)+1)), ", ", INDIRECT(ADDRESS(2,MATCH(_xlfn.MINIFS(B86:JM86,metrics.rec,"MSE"),B86:JM86,0)+1)))</f>
        <v>#NAME?</v>
      </c>
      <c r="JX86" s="1" t="e" cm="1">
        <f t="array" aca="1" ref="JX86" ca="1">CONCATENATE(INDIRECT(ADDRESS(1,MATCH(_xlfn.MAXIFS(B86:JM86,metrics.rec,"R"),B86:JM86,0)+1)), ", ", INDIRECT(ADDRESS(2,MATCH(_xlfn.MAXIFS(B86:JM86,metrics.rec,"R"),B86:JM86,0)+1)))</f>
        <v>#NAME?</v>
      </c>
      <c r="JY86" s="1" t="e" cm="1">
        <f t="array" aca="1" ref="JY86" ca="1">CONCATENATE(INDIRECT(ADDRESS(1,MATCH(_xlfn.MAXIFS(B86:JM86,metrics.rec,"Precision"),B86:JM86,0)+1)), ", ", INDIRECT(ADDRESS(2,MATCH(_xlfn.MAXIFS(B86:JM86,metrics.rec,"Precision"),B86:JM86,0)+1)))</f>
        <v>#NAME?</v>
      </c>
      <c r="JZ86" s="1" t="e" cm="1">
        <f t="array" aca="1" ref="JZ86" ca="1">CONCATENATE(INDIRECT(ADDRESS(1,MATCH(_xlfn.MAXIFS(B86:JM86,metrics.rec,"Recall"),B86:JM86,0)+1)), ", ", INDIRECT(ADDRESS(2,MATCH(_xlfn.MAXIFS(B86:JM86,metrics.rec,"Recall"),B86:JM86,0)+1)))</f>
        <v>#NAME?</v>
      </c>
      <c r="KA86" s="1" t="e" cm="1">
        <f t="array" aca="1" ref="KA86" ca="1">CONCATENATE(INDIRECT(ADDRESS(1,MATCH(_xlfn.MAXIFS(B86:JM86,metrics.rec,"Coverage"),B86:JM86,0)+1)), ", ", INDIRECT(ADDRESS(2,MATCH(_xlfn.MAXIFS(B86:JM86,metrics.rec,"Coverage"),B86:JM86,0)+1)))</f>
        <v>#NAME?</v>
      </c>
      <c r="KB86" s="1" t="e" cm="1">
        <f t="array" aca="1" ref="KB86" ca="1">CONCATENATE(INDIRECT(ADDRESS(1,MATCH(_xlfn.MAXIFS(B86:JM86,metrics.rec,"Recatio"),B86:JM86,0)+1)), ", ", INDIRECT(ADDRESS(2,MATCH(_xlfn.MAXIFS(B86:JM86,metrics.rec,"Recatio"),B86:JM86,0)+1)))</f>
        <v>#NAME?</v>
      </c>
      <c r="KC86" s="1" t="e" cm="1">
        <f t="array" aca="1" ref="KC86" ca="1">CONCATENATE(INDIRECT(ADDRESS(1,MATCH(_xlfn.MINIFS(B86:JM86,metrics.rec,"Time"),B86:JM86,0)+1)), ", ", INDIRECT(ADDRESS(2,MATCH(_xlfn.MINIFS(B86:JM86,metrics.rec,"Time"),B86:JM86,0)+1)))</f>
        <v>#NAME?</v>
      </c>
    </row>
    <row r="87" spans="1:289" x14ac:dyDescent="0.3">
      <c r="A87" s="1" t="s">
        <v>80</v>
      </c>
      <c r="B87" s="4">
        <v>0.57640000000000002</v>
      </c>
      <c r="C87" s="4">
        <v>0.57520000000000004</v>
      </c>
      <c r="D87" s="4">
        <v>0.21290000000000001</v>
      </c>
      <c r="E87" s="4">
        <v>1.8E-3</v>
      </c>
      <c r="F87" s="4">
        <v>0.92610000000000003</v>
      </c>
      <c r="G87" s="4">
        <v>0.72970000000000002</v>
      </c>
      <c r="H87" s="4">
        <v>0.99099999999999999</v>
      </c>
      <c r="I87" s="4">
        <v>0.4602</v>
      </c>
      <c r="J87" s="5">
        <v>0.58360000000000001</v>
      </c>
      <c r="K87" s="5">
        <v>0.59360000000000002</v>
      </c>
      <c r="L87" s="5">
        <v>0.22059999999999999</v>
      </c>
      <c r="M87" s="5">
        <v>3.3E-3</v>
      </c>
      <c r="N87" s="5">
        <v>0.92130000000000001</v>
      </c>
      <c r="O87" s="5">
        <v>0.69620000000000004</v>
      </c>
      <c r="P87" s="5">
        <v>0.98050000000000004</v>
      </c>
      <c r="Q87" s="5">
        <v>0.37659999999999999</v>
      </c>
      <c r="R87" s="4">
        <v>0.58520000000000005</v>
      </c>
      <c r="S87" s="4">
        <v>0.59799999999999998</v>
      </c>
      <c r="T87" s="4">
        <v>0.2238</v>
      </c>
      <c r="U87" s="4">
        <v>5.0000000000000001E-3</v>
      </c>
      <c r="V87" s="4">
        <v>0.91110000000000002</v>
      </c>
      <c r="W87" s="4">
        <v>0.66020000000000001</v>
      </c>
      <c r="X87" s="4">
        <v>0.96989999999999998</v>
      </c>
      <c r="Y87" s="4">
        <v>0.3367</v>
      </c>
      <c r="Z87" s="5">
        <v>0.58889999999999998</v>
      </c>
      <c r="AA87" s="5">
        <v>0.60909999999999997</v>
      </c>
      <c r="AB87" s="5">
        <v>0.2185</v>
      </c>
      <c r="AC87" s="5">
        <v>7.3000000000000001E-3</v>
      </c>
      <c r="AD87" s="5">
        <v>0.90180000000000005</v>
      </c>
      <c r="AE87" s="5">
        <v>0.61240000000000006</v>
      </c>
      <c r="AF87" s="5">
        <v>0.95520000000000005</v>
      </c>
      <c r="AG87" s="5">
        <v>0.27389999999999998</v>
      </c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>
        <v>0.5927</v>
      </c>
      <c r="AQ87" s="5">
        <v>0.61550000000000005</v>
      </c>
      <c r="AR87" s="5">
        <v>0.21590000000000001</v>
      </c>
      <c r="AS87" s="5">
        <v>1.5699999999999999E-2</v>
      </c>
      <c r="AT87" s="5">
        <v>0.87329999999999997</v>
      </c>
      <c r="AU87" s="5">
        <v>0.4793</v>
      </c>
      <c r="AV87" s="5">
        <v>0.92069999999999996</v>
      </c>
      <c r="AW87" s="5">
        <v>0.1517</v>
      </c>
      <c r="AX87" s="4">
        <v>0.59430000000000005</v>
      </c>
      <c r="AY87" s="4">
        <v>0.61970000000000003</v>
      </c>
      <c r="AZ87" s="4">
        <v>0.2049</v>
      </c>
      <c r="BA87" s="4">
        <v>2.7099999999999999E-2</v>
      </c>
      <c r="BB87" s="4">
        <v>0.84699999999999998</v>
      </c>
      <c r="BC87" s="4">
        <v>0.36299999999999999</v>
      </c>
      <c r="BD87" s="4">
        <v>0.88500000000000001</v>
      </c>
      <c r="BE87" s="4">
        <v>0.105</v>
      </c>
      <c r="BF87" s="5">
        <v>0.60140000000000005</v>
      </c>
      <c r="BG87" s="5">
        <v>0.63180000000000003</v>
      </c>
      <c r="BH87" s="5">
        <v>0.19520000000000001</v>
      </c>
      <c r="BI87" s="5">
        <v>5.7599999999999998E-2</v>
      </c>
      <c r="BJ87" s="5">
        <v>0.80530000000000002</v>
      </c>
      <c r="BK87" s="5">
        <v>0.23430000000000001</v>
      </c>
      <c r="BL87" s="5">
        <v>0.82299999999999995</v>
      </c>
      <c r="BM87" s="5">
        <v>3.3700000000000001E-2</v>
      </c>
      <c r="BN87" s="4">
        <v>0.62290000000000001</v>
      </c>
      <c r="BO87" s="4">
        <v>0.68789999999999996</v>
      </c>
      <c r="BP87" s="4">
        <v>0.157</v>
      </c>
      <c r="BQ87" s="4">
        <v>0.19159999999999999</v>
      </c>
      <c r="BR87" s="4">
        <v>0.74129999999999996</v>
      </c>
      <c r="BS87" s="4">
        <v>0.10539999999999999</v>
      </c>
      <c r="BT87" s="4">
        <v>0.68179999999999996</v>
      </c>
      <c r="BU87" s="4">
        <v>1.9599999999999999E-2</v>
      </c>
      <c r="BV87" s="5">
        <v>0.57050000000000001</v>
      </c>
      <c r="BW87" s="5">
        <v>0.56810000000000005</v>
      </c>
      <c r="BX87" s="5">
        <v>0.20219999999999999</v>
      </c>
      <c r="BY87" s="5">
        <v>1.8E-3</v>
      </c>
      <c r="BZ87" s="5">
        <v>0.92549999999999999</v>
      </c>
      <c r="CA87" s="5">
        <v>0.72470000000000001</v>
      </c>
      <c r="CB87" s="5">
        <v>0.99009999999999998</v>
      </c>
      <c r="CC87" s="5">
        <v>0.34820000000000001</v>
      </c>
      <c r="CD87" s="4">
        <v>0.58409999999999995</v>
      </c>
      <c r="CE87" s="4">
        <v>0.59670000000000001</v>
      </c>
      <c r="CF87" s="4">
        <v>0.21790000000000001</v>
      </c>
      <c r="CG87" s="4">
        <v>5.0000000000000001E-3</v>
      </c>
      <c r="CH87" s="4">
        <v>0.91259999999999997</v>
      </c>
      <c r="CI87" s="4">
        <v>0.65880000000000005</v>
      </c>
      <c r="CJ87" s="4">
        <v>0.97250000000000003</v>
      </c>
      <c r="CK87" s="4">
        <v>0.23139999999999999</v>
      </c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>
        <v>0.59630000000000005</v>
      </c>
      <c r="CU87" s="4">
        <v>0.62380000000000002</v>
      </c>
      <c r="CV87" s="4">
        <v>0.20100000000000001</v>
      </c>
      <c r="CW87" s="4">
        <v>2.69E-2</v>
      </c>
      <c r="CX87" s="4">
        <v>0.8458</v>
      </c>
      <c r="CY87" s="4">
        <v>0.36870000000000003</v>
      </c>
      <c r="CZ87" s="4">
        <v>0.88560000000000005</v>
      </c>
      <c r="DA87" s="4">
        <v>7.2800000000000004E-2</v>
      </c>
      <c r="DB87" s="5">
        <v>0.62329999999999997</v>
      </c>
      <c r="DC87" s="5">
        <v>0.68879999999999997</v>
      </c>
      <c r="DD87" s="5">
        <v>0.1552</v>
      </c>
      <c r="DE87" s="5">
        <v>0.19839999999999999</v>
      </c>
      <c r="DF87" s="5">
        <v>0.73850000000000005</v>
      </c>
      <c r="DG87" s="5">
        <v>0.1033</v>
      </c>
      <c r="DH87" s="5">
        <v>0.68200000000000005</v>
      </c>
      <c r="DI87" s="5">
        <v>1.66E-2</v>
      </c>
      <c r="DJ87" s="4">
        <v>0.56810000000000005</v>
      </c>
      <c r="DK87" s="4">
        <v>0.56320000000000003</v>
      </c>
      <c r="DL87" s="4">
        <v>0.2019</v>
      </c>
      <c r="DM87" s="4">
        <v>1.8E-3</v>
      </c>
      <c r="DN87" s="4">
        <v>0.92430000000000001</v>
      </c>
      <c r="DO87" s="4">
        <v>0.72660000000000002</v>
      </c>
      <c r="DP87" s="4">
        <v>0.99170000000000003</v>
      </c>
      <c r="DQ87" s="4">
        <v>0.37330000000000002</v>
      </c>
      <c r="DR87" s="5">
        <v>0.58460000000000001</v>
      </c>
      <c r="DS87" s="5">
        <v>0.60060000000000002</v>
      </c>
      <c r="DT87" s="5">
        <v>0.22389999999999999</v>
      </c>
      <c r="DU87" s="5">
        <v>5.0000000000000001E-3</v>
      </c>
      <c r="DV87" s="5">
        <v>0.91110000000000002</v>
      </c>
      <c r="DW87" s="5">
        <v>0.6573</v>
      </c>
      <c r="DX87" s="5">
        <v>0.97089999999999999</v>
      </c>
      <c r="DY87" s="5">
        <v>0.2437</v>
      </c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>
        <v>0.59519999999999995</v>
      </c>
      <c r="EI87" s="5">
        <v>0.62219999999999998</v>
      </c>
      <c r="EJ87" s="5">
        <v>0.20660000000000001</v>
      </c>
      <c r="EK87" s="5">
        <v>2.6700000000000002E-2</v>
      </c>
      <c r="EL87" s="5">
        <v>0.84670000000000001</v>
      </c>
      <c r="EM87" s="5">
        <v>0.8841</v>
      </c>
      <c r="EN87" s="5">
        <v>0.36930000000000002</v>
      </c>
      <c r="EO87" s="5">
        <v>0.1055</v>
      </c>
      <c r="EP87" s="4">
        <v>0.62439999999999996</v>
      </c>
      <c r="EQ87" s="4">
        <v>0.68679999999999997</v>
      </c>
      <c r="ER87" s="4">
        <v>0.1532</v>
      </c>
      <c r="ES87" s="4">
        <v>0.19239999999999999</v>
      </c>
      <c r="ET87" s="4">
        <v>0.74070000000000003</v>
      </c>
      <c r="EU87" s="4">
        <v>0.1055</v>
      </c>
      <c r="EV87" s="4">
        <v>0.68230000000000002</v>
      </c>
      <c r="EW87" s="4">
        <v>1.84E-2</v>
      </c>
      <c r="EX87" s="5">
        <v>0.57440000000000002</v>
      </c>
      <c r="EY87" s="5">
        <v>0.57530000000000003</v>
      </c>
      <c r="EZ87" s="5">
        <v>0.1961</v>
      </c>
      <c r="FA87" s="5">
        <v>1.8E-3</v>
      </c>
      <c r="FB87" s="5">
        <v>0.92069999999999996</v>
      </c>
      <c r="FC87" s="5">
        <v>0.7248</v>
      </c>
      <c r="FD87" s="5">
        <v>0.99019999999999997</v>
      </c>
      <c r="FE87" s="5">
        <v>0.41110000000000002</v>
      </c>
      <c r="FF87" s="4">
        <v>0.58699999999999997</v>
      </c>
      <c r="FG87" s="4">
        <v>0.60240000000000005</v>
      </c>
      <c r="FH87" s="4">
        <v>0.21560000000000001</v>
      </c>
      <c r="FI87" s="4">
        <v>5.0000000000000001E-3</v>
      </c>
      <c r="FJ87" s="4">
        <v>0.91010000000000002</v>
      </c>
      <c r="FK87" s="4">
        <v>0.65710000000000002</v>
      </c>
      <c r="FL87" s="4">
        <v>0.97050000000000003</v>
      </c>
      <c r="FM87" s="4">
        <v>0.27600000000000002</v>
      </c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>
        <v>0.59550000000000003</v>
      </c>
      <c r="FW87" s="4">
        <v>0.62339999999999995</v>
      </c>
      <c r="FX87" s="4">
        <v>0.20799999999999999</v>
      </c>
      <c r="FY87" s="4">
        <v>2.6700000000000002E-2</v>
      </c>
      <c r="FZ87" s="4">
        <v>0.84789999999999999</v>
      </c>
      <c r="GA87" s="4">
        <v>0.36990000000000001</v>
      </c>
      <c r="GB87" s="4">
        <v>0.88390000000000002</v>
      </c>
      <c r="GC87" s="4">
        <v>0.1008</v>
      </c>
      <c r="GD87" s="5">
        <v>0.62080000000000002</v>
      </c>
      <c r="GE87" s="5">
        <v>0.68030000000000002</v>
      </c>
      <c r="GF87" s="5">
        <v>0.155</v>
      </c>
      <c r="GG87" s="5">
        <v>0.19270000000000001</v>
      </c>
      <c r="GH87" s="5">
        <v>0.73929999999999996</v>
      </c>
      <c r="GI87" s="5">
        <v>0.106</v>
      </c>
      <c r="GJ87" s="5">
        <v>0.68179999999999996</v>
      </c>
      <c r="GK87" s="5">
        <v>2.3599999999999999E-2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>
        <v>0.59670000000000001</v>
      </c>
      <c r="HK87" s="5">
        <v>0.62519999999999998</v>
      </c>
      <c r="HL87" s="5">
        <v>0.20419999999999999</v>
      </c>
      <c r="HM87" s="5">
        <v>2.64E-2</v>
      </c>
      <c r="HN87" s="5">
        <v>0.84789999999999999</v>
      </c>
      <c r="HO87" s="5">
        <v>0.37340000000000001</v>
      </c>
      <c r="HP87" s="5">
        <v>0.88329999999999997</v>
      </c>
      <c r="HQ87" s="5">
        <v>0.17230000000000001</v>
      </c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>
        <v>0.59599999999999997</v>
      </c>
      <c r="IY87" s="4">
        <v>0.62360000000000004</v>
      </c>
      <c r="IZ87" s="4">
        <v>0.2034</v>
      </c>
      <c r="JA87" s="4">
        <v>2.6599999999999999E-2</v>
      </c>
      <c r="JB87" s="4">
        <v>0.84740000000000004</v>
      </c>
      <c r="JC87" s="4">
        <v>0.37069999999999997</v>
      </c>
      <c r="JD87" s="4">
        <v>0.88439999999999996</v>
      </c>
      <c r="JE87" s="4">
        <v>7.3499999999999996E-2</v>
      </c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0.59283571428571424</v>
      </c>
      <c r="JO87" s="4">
        <f t="shared" si="17"/>
        <v>0.61669642857142859</v>
      </c>
      <c r="JP87" s="4">
        <f t="shared" si="18"/>
        <v>0.20367500000000008</v>
      </c>
      <c r="JQ87" s="4">
        <f t="shared" si="19"/>
        <v>3.9632142857142852E-2</v>
      </c>
      <c r="JR87" s="4">
        <f t="shared" si="20"/>
        <v>0.86534642857142841</v>
      </c>
      <c r="JS87" s="4">
        <f t="shared" si="21"/>
        <v>0.50143928571428575</v>
      </c>
      <c r="JT87" s="4">
        <f t="shared" si="22"/>
        <v>0.88226428571428583</v>
      </c>
      <c r="JU87" s="4">
        <f t="shared" si="23"/>
        <v>0.17876428571428574</v>
      </c>
      <c r="JV87" s="1" t="e" cm="1">
        <f t="array" aca="1" ref="JV87" ca="1">CONCATENATE(INDIRECT(ADDRESS(1,MATCH(_xlfn.MINIFS(B87:JM87,metrics.rec,"MAE"),B87:JM87,0)+1)), ", ", INDIRECT(ADDRESS(2,MATCH(_xlfn.MINIFS(B87:JM87,metrics.rec,"MAE"),B87:JM87,0)+1)))</f>
        <v>#NAME?</v>
      </c>
      <c r="JW87" s="1" t="e" cm="1">
        <f t="array" aca="1" ref="JW87" ca="1">CONCATENATE(INDIRECT(ADDRESS(1,MATCH(_xlfn.MINIFS(B87:JM87,metrics.rec,"MSE"),B87:JM87,0)+1)), ", ", INDIRECT(ADDRESS(2,MATCH(_xlfn.MINIFS(B87:JM87,metrics.rec,"MSE"),B87:JM87,0)+1)))</f>
        <v>#NAME?</v>
      </c>
      <c r="JX87" s="1" t="e" cm="1">
        <f t="array" aca="1" ref="JX87" ca="1">CONCATENATE(INDIRECT(ADDRESS(1,MATCH(_xlfn.MAXIFS(B87:JM87,metrics.rec,"R"),B87:JM87,0)+1)), ", ", INDIRECT(ADDRESS(2,MATCH(_xlfn.MAXIFS(B87:JM87,metrics.rec,"R"),B87:JM87,0)+1)))</f>
        <v>#NAME?</v>
      </c>
      <c r="JY87" s="1" t="e" cm="1">
        <f t="array" aca="1" ref="JY87" ca="1">CONCATENATE(INDIRECT(ADDRESS(1,MATCH(_xlfn.MAXIFS(B87:JM87,metrics.rec,"Precision"),B87:JM87,0)+1)), ", ", INDIRECT(ADDRESS(2,MATCH(_xlfn.MAXIFS(B87:JM87,metrics.rec,"Precision"),B87:JM87,0)+1)))</f>
        <v>#NAME?</v>
      </c>
      <c r="JZ87" s="1" t="e" cm="1">
        <f t="array" aca="1" ref="JZ87" ca="1">CONCATENATE(INDIRECT(ADDRESS(1,MATCH(_xlfn.MAXIFS(B87:JM87,metrics.rec,"Recall"),B87:JM87,0)+1)), ", ", INDIRECT(ADDRESS(2,MATCH(_xlfn.MAXIFS(B87:JM87,metrics.rec,"Recall"),B87:JM87,0)+1)))</f>
        <v>#NAME?</v>
      </c>
      <c r="KA87" s="1" t="e" cm="1">
        <f t="array" aca="1" ref="KA87" ca="1">CONCATENATE(INDIRECT(ADDRESS(1,MATCH(_xlfn.MAXIFS(B87:JM87,metrics.rec,"Coverage"),B87:JM87,0)+1)), ", ", INDIRECT(ADDRESS(2,MATCH(_xlfn.MAXIFS(B87:JM87,metrics.rec,"Coverage"),B87:JM87,0)+1)))</f>
        <v>#NAME?</v>
      </c>
      <c r="KB87" s="1" t="e" cm="1">
        <f t="array" aca="1" ref="KB87" ca="1">CONCATENATE(INDIRECT(ADDRESS(1,MATCH(_xlfn.MAXIFS(B87:JM87,metrics.rec,"Recatio"),B87:JM87,0)+1)), ", ", INDIRECT(ADDRESS(2,MATCH(_xlfn.MAXIFS(B87:JM87,metrics.rec,"Recatio"),B87:JM87,0)+1)))</f>
        <v>#NAME?</v>
      </c>
      <c r="KC87" s="1" t="e" cm="1">
        <f t="array" aca="1" ref="KC87" ca="1">CONCATENATE(INDIRECT(ADDRESS(1,MATCH(_xlfn.MINIFS(B87:JM87,metrics.rec,"Time"),B87:JM87,0)+1)), ", ", INDIRECT(ADDRESS(2,MATCH(_xlfn.MINIFS(B87:JM87,metrics.rec,"Time"),B87:JM87,0)+1)))</f>
        <v>#NAME?</v>
      </c>
    </row>
    <row r="88" spans="1:289" x14ac:dyDescent="0.3">
      <c r="A88" s="1" t="s">
        <v>81</v>
      </c>
      <c r="B88" s="4">
        <v>0.57999999999999996</v>
      </c>
      <c r="C88" s="4">
        <v>0.58050000000000002</v>
      </c>
      <c r="D88" s="4">
        <v>0.21029999999999999</v>
      </c>
      <c r="E88" s="4">
        <v>1.8E-3</v>
      </c>
      <c r="F88" s="4">
        <v>0.92679999999999996</v>
      </c>
      <c r="G88" s="4">
        <v>0.72699999999999998</v>
      </c>
      <c r="H88" s="4">
        <v>0.98960000000000004</v>
      </c>
      <c r="I88" s="4">
        <v>0.44840000000000002</v>
      </c>
      <c r="J88" s="5">
        <v>0.5847</v>
      </c>
      <c r="K88" s="5">
        <v>0.5927</v>
      </c>
      <c r="L88" s="5">
        <v>0.2281</v>
      </c>
      <c r="M88" s="5">
        <v>3.3E-3</v>
      </c>
      <c r="N88" s="5">
        <v>0.92169999999999996</v>
      </c>
      <c r="O88" s="5">
        <v>0.69320000000000004</v>
      </c>
      <c r="P88" s="5">
        <v>0.97940000000000005</v>
      </c>
      <c r="Q88" s="5">
        <v>0.36859999999999998</v>
      </c>
      <c r="R88" s="4">
        <v>0.58650000000000002</v>
      </c>
      <c r="S88" s="4">
        <v>0.59740000000000004</v>
      </c>
      <c r="T88" s="4">
        <v>0.23330000000000001</v>
      </c>
      <c r="U88" s="4">
        <v>5.0000000000000001E-3</v>
      </c>
      <c r="V88" s="4">
        <v>0.91190000000000004</v>
      </c>
      <c r="W88" s="4">
        <v>0.65800000000000003</v>
      </c>
      <c r="X88" s="4">
        <v>0.96799999999999997</v>
      </c>
      <c r="Y88" s="4">
        <v>0.32829999999999998</v>
      </c>
      <c r="Z88" s="5">
        <v>0.59089999999999998</v>
      </c>
      <c r="AA88" s="5">
        <v>0.61099999999999999</v>
      </c>
      <c r="AB88" s="5">
        <v>0.2263</v>
      </c>
      <c r="AC88" s="5">
        <v>7.3000000000000001E-3</v>
      </c>
      <c r="AD88" s="5">
        <v>0.90200000000000002</v>
      </c>
      <c r="AE88" s="5">
        <v>0.61040000000000005</v>
      </c>
      <c r="AF88" s="5">
        <v>0.95299999999999996</v>
      </c>
      <c r="AG88" s="5">
        <v>0.26950000000000002</v>
      </c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>
        <v>0.59340000000000004</v>
      </c>
      <c r="AQ88" s="5">
        <v>0.6149</v>
      </c>
      <c r="AR88" s="5">
        <v>0.22520000000000001</v>
      </c>
      <c r="AS88" s="5">
        <v>1.5800000000000002E-2</v>
      </c>
      <c r="AT88" s="5">
        <v>0.87250000000000005</v>
      </c>
      <c r="AU88" s="5">
        <v>0.47770000000000001</v>
      </c>
      <c r="AV88" s="5">
        <v>0.91679999999999995</v>
      </c>
      <c r="AW88" s="5">
        <v>0.15579999999999999</v>
      </c>
      <c r="AX88" s="4">
        <v>0.59530000000000005</v>
      </c>
      <c r="AY88" s="4">
        <v>0.62029999999999996</v>
      </c>
      <c r="AZ88" s="4">
        <v>0.21049999999999999</v>
      </c>
      <c r="BA88" s="4">
        <v>2.7099999999999999E-2</v>
      </c>
      <c r="BB88" s="4">
        <v>0.84740000000000004</v>
      </c>
      <c r="BC88" s="4">
        <v>0.36199999999999999</v>
      </c>
      <c r="BD88" s="4">
        <v>0.88090000000000002</v>
      </c>
      <c r="BE88" s="4">
        <v>0.10299999999999999</v>
      </c>
      <c r="BF88" s="5">
        <v>0.60360000000000003</v>
      </c>
      <c r="BG88" s="5">
        <v>0.63500000000000001</v>
      </c>
      <c r="BH88" s="5">
        <v>0.19620000000000001</v>
      </c>
      <c r="BI88" s="5">
        <v>5.7599999999999998E-2</v>
      </c>
      <c r="BJ88" s="5">
        <v>0.80530000000000002</v>
      </c>
      <c r="BK88" s="5">
        <v>0.23369999999999999</v>
      </c>
      <c r="BL88" s="5">
        <v>0.81779999999999997</v>
      </c>
      <c r="BM88" s="5">
        <v>3.2599999999999997E-2</v>
      </c>
      <c r="BN88" s="4">
        <v>0.62590000000000001</v>
      </c>
      <c r="BO88" s="4">
        <v>0.69599999999999995</v>
      </c>
      <c r="BP88" s="4">
        <v>0.15310000000000001</v>
      </c>
      <c r="BQ88" s="4">
        <v>0.19109999999999999</v>
      </c>
      <c r="BR88" s="4">
        <v>0.73870000000000002</v>
      </c>
      <c r="BS88" s="4">
        <v>0.1051</v>
      </c>
      <c r="BT88" s="4">
        <v>0.67969999999999997</v>
      </c>
      <c r="BU88" s="4">
        <v>1.9599999999999999E-2</v>
      </c>
      <c r="BV88" s="5">
        <v>0.5726</v>
      </c>
      <c r="BW88" s="5">
        <v>0.56850000000000001</v>
      </c>
      <c r="BX88" s="5">
        <v>0.2084</v>
      </c>
      <c r="BY88" s="5">
        <v>1.8E-3</v>
      </c>
      <c r="BZ88" s="5">
        <v>0.92410000000000003</v>
      </c>
      <c r="CA88" s="5">
        <v>0.72170000000000001</v>
      </c>
      <c r="CB88" s="5">
        <v>0.98939999999999995</v>
      </c>
      <c r="CC88" s="5">
        <v>0.28599999999999998</v>
      </c>
      <c r="CD88" s="4">
        <v>0.58550000000000002</v>
      </c>
      <c r="CE88" s="4">
        <v>0.5948</v>
      </c>
      <c r="CF88" s="4">
        <v>0.2248</v>
      </c>
      <c r="CG88" s="4">
        <v>5.0000000000000001E-3</v>
      </c>
      <c r="CH88" s="4">
        <v>0.91180000000000005</v>
      </c>
      <c r="CI88" s="4">
        <v>0.65610000000000002</v>
      </c>
      <c r="CJ88" s="4">
        <v>0.97030000000000005</v>
      </c>
      <c r="CK88" s="4">
        <v>0.25009999999999999</v>
      </c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>
        <v>0.59709999999999996</v>
      </c>
      <c r="CU88" s="4">
        <v>0.62360000000000004</v>
      </c>
      <c r="CV88" s="4">
        <v>0.20330000000000001</v>
      </c>
      <c r="CW88" s="4">
        <v>2.69E-2</v>
      </c>
      <c r="CX88" s="4">
        <v>0.84560000000000002</v>
      </c>
      <c r="CY88" s="4">
        <v>0.36749999999999999</v>
      </c>
      <c r="CZ88" s="4">
        <v>0.88180000000000003</v>
      </c>
      <c r="DA88" s="4">
        <v>0.1</v>
      </c>
      <c r="DB88" s="5">
        <v>0.62670000000000003</v>
      </c>
      <c r="DC88" s="5">
        <v>0.69699999999999995</v>
      </c>
      <c r="DD88" s="5">
        <v>0.15060000000000001</v>
      </c>
      <c r="DE88" s="5">
        <v>0.19789999999999999</v>
      </c>
      <c r="DF88" s="5">
        <v>0.7359</v>
      </c>
      <c r="DG88" s="5">
        <v>0.10299999999999999</v>
      </c>
      <c r="DH88" s="5">
        <v>0.67959999999999998</v>
      </c>
      <c r="DI88" s="5">
        <v>1.66E-2</v>
      </c>
      <c r="DJ88" s="4">
        <v>0.57089999999999996</v>
      </c>
      <c r="DK88" s="4">
        <v>0.56499999999999995</v>
      </c>
      <c r="DL88" s="4">
        <v>0.20480000000000001</v>
      </c>
      <c r="DM88" s="4">
        <v>1.8E-3</v>
      </c>
      <c r="DN88" s="4">
        <v>0.92430000000000001</v>
      </c>
      <c r="DO88" s="4">
        <v>0.72360000000000002</v>
      </c>
      <c r="DP88" s="4">
        <v>0.99129999999999996</v>
      </c>
      <c r="DQ88" s="4">
        <v>0.36309999999999998</v>
      </c>
      <c r="DR88" s="5">
        <v>0.5867</v>
      </c>
      <c r="DS88" s="5">
        <v>0.60119999999999996</v>
      </c>
      <c r="DT88" s="5">
        <v>0.22750000000000001</v>
      </c>
      <c r="DU88" s="5">
        <v>5.0000000000000001E-3</v>
      </c>
      <c r="DV88" s="5">
        <v>0.91090000000000004</v>
      </c>
      <c r="DW88" s="5">
        <v>0.65490000000000004</v>
      </c>
      <c r="DX88" s="5">
        <v>0.96899999999999997</v>
      </c>
      <c r="DY88" s="5">
        <v>0.24060000000000001</v>
      </c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>
        <v>0.5958</v>
      </c>
      <c r="EI88" s="5">
        <v>0.62170000000000003</v>
      </c>
      <c r="EJ88" s="5">
        <v>0.21210000000000001</v>
      </c>
      <c r="EK88" s="5">
        <v>2.6800000000000001E-2</v>
      </c>
      <c r="EL88" s="5">
        <v>0.84670000000000001</v>
      </c>
      <c r="EM88" s="5">
        <v>0.88039999999999996</v>
      </c>
      <c r="EN88" s="5">
        <v>0.36830000000000002</v>
      </c>
      <c r="EO88" s="5">
        <v>9.7199999999999995E-2</v>
      </c>
      <c r="EP88" s="4">
        <v>0.62790000000000001</v>
      </c>
      <c r="EQ88" s="4">
        <v>0.69469999999999998</v>
      </c>
      <c r="ER88" s="4">
        <v>0.15</v>
      </c>
      <c r="ES88" s="4">
        <v>0.19189999999999999</v>
      </c>
      <c r="ET88" s="4">
        <v>0.73829999999999996</v>
      </c>
      <c r="EU88" s="4">
        <v>0.1053</v>
      </c>
      <c r="EV88" s="4">
        <v>0.67959999999999998</v>
      </c>
      <c r="EW88" s="4">
        <v>1.8200000000000001E-2</v>
      </c>
      <c r="EX88" s="5">
        <v>0.57679999999999998</v>
      </c>
      <c r="EY88" s="5">
        <v>0.57609999999999995</v>
      </c>
      <c r="EZ88" s="5">
        <v>0.1968</v>
      </c>
      <c r="FA88" s="5">
        <v>1.8E-3</v>
      </c>
      <c r="FB88" s="5">
        <v>0.92120000000000002</v>
      </c>
      <c r="FC88" s="5">
        <v>0.72160000000000002</v>
      </c>
      <c r="FD88" s="5">
        <v>0.98929999999999996</v>
      </c>
      <c r="FE88" s="5">
        <v>0.36559999999999998</v>
      </c>
      <c r="FF88" s="4">
        <v>0.58850000000000002</v>
      </c>
      <c r="FG88" s="4">
        <v>0.6018</v>
      </c>
      <c r="FH88" s="4">
        <v>0.2233</v>
      </c>
      <c r="FI88" s="4">
        <v>5.0000000000000001E-3</v>
      </c>
      <c r="FJ88" s="4">
        <v>0.9103</v>
      </c>
      <c r="FK88" s="4">
        <v>0.65469999999999995</v>
      </c>
      <c r="FL88" s="4">
        <v>0.96819999999999995</v>
      </c>
      <c r="FM88" s="4">
        <v>0.27279999999999999</v>
      </c>
      <c r="FN88" s="5">
        <v>0.59179999999999999</v>
      </c>
      <c r="FO88" s="5">
        <v>0.6109</v>
      </c>
      <c r="FP88" s="5">
        <v>0.2271</v>
      </c>
      <c r="FQ88" s="5">
        <v>1.06E-2</v>
      </c>
      <c r="FR88" s="5">
        <v>0.89100000000000001</v>
      </c>
      <c r="FS88" s="5">
        <v>0.55410000000000004</v>
      </c>
      <c r="FT88" s="5">
        <v>0.9395</v>
      </c>
      <c r="FU88" s="5">
        <v>0.20580000000000001</v>
      </c>
      <c r="FV88" s="4">
        <v>0.59609999999999996</v>
      </c>
      <c r="FW88" s="4">
        <v>0.62280000000000002</v>
      </c>
      <c r="FX88" s="4">
        <v>0.2122</v>
      </c>
      <c r="FY88" s="4">
        <v>2.6700000000000002E-2</v>
      </c>
      <c r="FZ88" s="4">
        <v>0.84760000000000002</v>
      </c>
      <c r="GA88" s="4">
        <v>0.36880000000000002</v>
      </c>
      <c r="GB88" s="4">
        <v>0.87960000000000005</v>
      </c>
      <c r="GC88" s="4">
        <v>9.9099999999999994E-2</v>
      </c>
      <c r="GD88" s="5">
        <v>0.624</v>
      </c>
      <c r="GE88" s="5">
        <v>0.68799999999999994</v>
      </c>
      <c r="GF88" s="5">
        <v>0.15040000000000001</v>
      </c>
      <c r="GG88" s="5">
        <v>0.1923</v>
      </c>
      <c r="GH88" s="5">
        <v>0.73680000000000001</v>
      </c>
      <c r="GI88" s="5">
        <v>0.1057</v>
      </c>
      <c r="GJ88" s="5">
        <v>0.67979999999999996</v>
      </c>
      <c r="GK88" s="5">
        <v>2.3E-2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>
        <v>0.59730000000000005</v>
      </c>
      <c r="HK88" s="5">
        <v>0.62490000000000001</v>
      </c>
      <c r="HL88" s="5">
        <v>0.20780000000000001</v>
      </c>
      <c r="HM88" s="5">
        <v>2.6499999999999999E-2</v>
      </c>
      <c r="HN88" s="5">
        <v>0.84770000000000001</v>
      </c>
      <c r="HO88" s="5">
        <v>0.37219999999999998</v>
      </c>
      <c r="HP88" s="5">
        <v>0.87990000000000002</v>
      </c>
      <c r="HQ88" s="5">
        <v>0.1792</v>
      </c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>
        <v>0.59670000000000001</v>
      </c>
      <c r="IY88" s="4">
        <v>0.62329999999999997</v>
      </c>
      <c r="IZ88" s="4">
        <v>0.20749999999999999</v>
      </c>
      <c r="JA88" s="4">
        <v>2.6599999999999999E-2</v>
      </c>
      <c r="JB88" s="4">
        <v>0.84750000000000003</v>
      </c>
      <c r="JC88" s="4">
        <v>0.3695</v>
      </c>
      <c r="JD88" s="4">
        <v>0.88060000000000005</v>
      </c>
      <c r="JE88" s="4">
        <v>7.2999999999999995E-2</v>
      </c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0.59466666666666668</v>
      </c>
      <c r="JO88" s="4">
        <f t="shared" si="17"/>
        <v>0.61830740740740753</v>
      </c>
      <c r="JP88" s="4">
        <f t="shared" si="18"/>
        <v>0.20688518518518517</v>
      </c>
      <c r="JQ88" s="4">
        <f t="shared" si="19"/>
        <v>4.0662962962962956E-2</v>
      </c>
      <c r="JR88" s="4">
        <f t="shared" si="20"/>
        <v>0.86409259259259252</v>
      </c>
      <c r="JS88" s="4">
        <f t="shared" si="21"/>
        <v>0.4976222222222223</v>
      </c>
      <c r="JT88" s="4">
        <f t="shared" si="22"/>
        <v>0.87744814814814809</v>
      </c>
      <c r="JU88" s="4">
        <f t="shared" si="23"/>
        <v>0.19071111111111114</v>
      </c>
      <c r="JV88" s="1" t="e" cm="1">
        <f t="array" aca="1" ref="JV88" ca="1">CONCATENATE(INDIRECT(ADDRESS(1,MATCH(_xlfn.MINIFS(B88:JM88,metrics.rec,"MAE"),B88:JM88,0)+1)), ", ", INDIRECT(ADDRESS(2,MATCH(_xlfn.MINIFS(B88:JM88,metrics.rec,"MAE"),B88:JM88,0)+1)))</f>
        <v>#NAME?</v>
      </c>
      <c r="JW88" s="1" t="e" cm="1">
        <f t="array" aca="1" ref="JW88" ca="1">CONCATENATE(INDIRECT(ADDRESS(1,MATCH(_xlfn.MINIFS(B88:JM88,metrics.rec,"MSE"),B88:JM88,0)+1)), ", ", INDIRECT(ADDRESS(2,MATCH(_xlfn.MINIFS(B88:JM88,metrics.rec,"MSE"),B88:JM88,0)+1)))</f>
        <v>#NAME?</v>
      </c>
      <c r="JX88" s="1" t="e" cm="1">
        <f t="array" aca="1" ref="JX88" ca="1">CONCATENATE(INDIRECT(ADDRESS(1,MATCH(_xlfn.MAXIFS(B88:JM88,metrics.rec,"R"),B88:JM88,0)+1)), ", ", INDIRECT(ADDRESS(2,MATCH(_xlfn.MAXIFS(B88:JM88,metrics.rec,"R"),B88:JM88,0)+1)))</f>
        <v>#NAME?</v>
      </c>
      <c r="JY88" s="1" t="e" cm="1">
        <f t="array" aca="1" ref="JY88" ca="1">CONCATENATE(INDIRECT(ADDRESS(1,MATCH(_xlfn.MAXIFS(B88:JM88,metrics.rec,"Precision"),B88:JM88,0)+1)), ", ", INDIRECT(ADDRESS(2,MATCH(_xlfn.MAXIFS(B88:JM88,metrics.rec,"Precision"),B88:JM88,0)+1)))</f>
        <v>#NAME?</v>
      </c>
      <c r="JZ88" s="1" t="e" cm="1">
        <f t="array" aca="1" ref="JZ88" ca="1">CONCATENATE(INDIRECT(ADDRESS(1,MATCH(_xlfn.MAXIFS(B88:JM88,metrics.rec,"Recall"),B88:JM88,0)+1)), ", ", INDIRECT(ADDRESS(2,MATCH(_xlfn.MAXIFS(B88:JM88,metrics.rec,"Recall"),B88:JM88,0)+1)))</f>
        <v>#NAME?</v>
      </c>
      <c r="KA88" s="1" t="e" cm="1">
        <f t="array" aca="1" ref="KA88" ca="1">CONCATENATE(INDIRECT(ADDRESS(1,MATCH(_xlfn.MAXIFS(B88:JM88,metrics.rec,"Coverage"),B88:JM88,0)+1)), ", ", INDIRECT(ADDRESS(2,MATCH(_xlfn.MAXIFS(B88:JM88,metrics.rec,"Coverage"),B88:JM88,0)+1)))</f>
        <v>#NAME?</v>
      </c>
      <c r="KB88" s="1" t="e" cm="1">
        <f t="array" aca="1" ref="KB88" ca="1">CONCATENATE(INDIRECT(ADDRESS(1,MATCH(_xlfn.MAXIFS(B88:JM88,metrics.rec,"Recatio"),B88:JM88,0)+1)), ", ", INDIRECT(ADDRESS(2,MATCH(_xlfn.MAXIFS(B88:JM88,metrics.rec,"Recatio"),B88:JM88,0)+1)))</f>
        <v>#NAME?</v>
      </c>
      <c r="KC88" s="1" t="e" cm="1">
        <f t="array" aca="1" ref="KC88" ca="1">CONCATENATE(INDIRECT(ADDRESS(1,MATCH(_xlfn.MINIFS(B88:JM88,metrics.rec,"Time"),B88:JM88,0)+1)), ", ", INDIRECT(ADDRESS(2,MATCH(_xlfn.MINIFS(B88:JM88,metrics.rec,"Time"),B88:JM88,0)+1)))</f>
        <v>#NAME?</v>
      </c>
    </row>
    <row r="89" spans="1:289" x14ac:dyDescent="0.3">
      <c r="A89" s="1" t="s">
        <v>82</v>
      </c>
      <c r="B89" s="4">
        <v>0.57550000000000001</v>
      </c>
      <c r="C89" s="4">
        <v>0.57550000000000001</v>
      </c>
      <c r="D89" s="4">
        <v>0.21679999999999999</v>
      </c>
      <c r="E89" s="4">
        <v>1.8E-3</v>
      </c>
      <c r="F89" s="4">
        <v>0.9274</v>
      </c>
      <c r="G89" s="4">
        <v>0.72760000000000002</v>
      </c>
      <c r="H89" s="4">
        <v>0.98960000000000004</v>
      </c>
      <c r="I89" s="4">
        <v>0.50349999999999995</v>
      </c>
      <c r="J89" s="5">
        <v>0.58140000000000003</v>
      </c>
      <c r="K89" s="5">
        <v>0.59099999999999997</v>
      </c>
      <c r="L89" s="5">
        <v>0.2248</v>
      </c>
      <c r="M89" s="5">
        <v>3.3E-3</v>
      </c>
      <c r="N89" s="5">
        <v>0.92079999999999995</v>
      </c>
      <c r="O89" s="5">
        <v>0.69410000000000005</v>
      </c>
      <c r="P89" s="5">
        <v>0.97940000000000005</v>
      </c>
      <c r="Q89" s="5">
        <v>0.4108</v>
      </c>
      <c r="R89" s="4">
        <v>0.58330000000000004</v>
      </c>
      <c r="S89" s="4">
        <v>0.59560000000000002</v>
      </c>
      <c r="T89" s="4">
        <v>0.2311</v>
      </c>
      <c r="U89" s="4">
        <v>5.0000000000000001E-3</v>
      </c>
      <c r="V89" s="4">
        <v>0.91080000000000005</v>
      </c>
      <c r="W89" s="4">
        <v>0.65820000000000001</v>
      </c>
      <c r="X89" s="4">
        <v>0.96799999999999997</v>
      </c>
      <c r="Y89" s="4">
        <v>0.36370000000000002</v>
      </c>
      <c r="Z89" s="5">
        <v>0.58750000000000002</v>
      </c>
      <c r="AA89" s="5">
        <v>0.60850000000000004</v>
      </c>
      <c r="AB89" s="5">
        <v>0.2233</v>
      </c>
      <c r="AC89" s="5">
        <v>7.3000000000000001E-3</v>
      </c>
      <c r="AD89" s="5">
        <v>0.9012</v>
      </c>
      <c r="AE89" s="5">
        <v>0.61060000000000003</v>
      </c>
      <c r="AF89" s="5">
        <v>0.95299999999999996</v>
      </c>
      <c r="AG89" s="5">
        <v>0.29420000000000002</v>
      </c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>
        <v>0.59119999999999995</v>
      </c>
      <c r="AQ89" s="5">
        <v>0.61399999999999999</v>
      </c>
      <c r="AR89" s="5">
        <v>0.21759999999999999</v>
      </c>
      <c r="AS89" s="5">
        <v>1.5699999999999999E-2</v>
      </c>
      <c r="AT89" s="5">
        <v>0.87239999999999995</v>
      </c>
      <c r="AU89" s="5">
        <v>0.47799999999999998</v>
      </c>
      <c r="AV89" s="5">
        <v>0.91679999999999995</v>
      </c>
      <c r="AW89" s="5">
        <v>0.16800000000000001</v>
      </c>
      <c r="AX89" s="4">
        <v>0.59360000000000002</v>
      </c>
      <c r="AY89" s="4">
        <v>0.61950000000000005</v>
      </c>
      <c r="AZ89" s="4">
        <v>0.20730000000000001</v>
      </c>
      <c r="BA89" s="4">
        <v>2.7099999999999999E-2</v>
      </c>
      <c r="BB89" s="4">
        <v>0.84640000000000004</v>
      </c>
      <c r="BC89" s="4">
        <v>0.36230000000000001</v>
      </c>
      <c r="BD89" s="4">
        <v>0.88090000000000002</v>
      </c>
      <c r="BE89" s="4">
        <v>0.1099</v>
      </c>
      <c r="BF89" s="5">
        <v>0.60229999999999995</v>
      </c>
      <c r="BG89" s="5">
        <v>0.63529999999999998</v>
      </c>
      <c r="BH89" s="5">
        <v>0.18970000000000001</v>
      </c>
      <c r="BI89" s="5">
        <v>5.7500000000000002E-2</v>
      </c>
      <c r="BJ89" s="5">
        <v>0.80449999999999999</v>
      </c>
      <c r="BK89" s="5">
        <v>0.23400000000000001</v>
      </c>
      <c r="BL89" s="5">
        <v>0.81779999999999997</v>
      </c>
      <c r="BM89" s="5">
        <v>3.4200000000000001E-2</v>
      </c>
      <c r="BN89" s="4">
        <v>0.62809999999999999</v>
      </c>
      <c r="BO89" s="4">
        <v>0.70540000000000003</v>
      </c>
      <c r="BP89" s="4">
        <v>0.1467</v>
      </c>
      <c r="BQ89" s="4">
        <v>0.1905</v>
      </c>
      <c r="BR89" s="4">
        <v>0.73519999999999996</v>
      </c>
      <c r="BS89" s="4">
        <v>0.105</v>
      </c>
      <c r="BT89" s="4">
        <v>0.67969999999999997</v>
      </c>
      <c r="BU89" s="4">
        <v>2.0400000000000001E-2</v>
      </c>
      <c r="BV89" s="5">
        <v>0.56879999999999997</v>
      </c>
      <c r="BW89" s="5">
        <v>0.56620000000000004</v>
      </c>
      <c r="BX89" s="5">
        <v>0.2107</v>
      </c>
      <c r="BY89" s="5">
        <v>1.8E-3</v>
      </c>
      <c r="BZ89" s="5">
        <v>0.92449999999999999</v>
      </c>
      <c r="CA89" s="5">
        <v>0.72250000000000003</v>
      </c>
      <c r="CB89" s="5">
        <v>0.98939999999999995</v>
      </c>
      <c r="CC89" s="5">
        <v>0.30880000000000002</v>
      </c>
      <c r="CD89" s="4">
        <v>0.58240000000000003</v>
      </c>
      <c r="CE89" s="4">
        <v>0.59460000000000002</v>
      </c>
      <c r="CF89" s="4">
        <v>0.2253</v>
      </c>
      <c r="CG89" s="4">
        <v>5.0000000000000001E-3</v>
      </c>
      <c r="CH89" s="4">
        <v>0.91200000000000003</v>
      </c>
      <c r="CI89" s="4">
        <v>0.65669999999999995</v>
      </c>
      <c r="CJ89" s="4">
        <v>0.97040000000000004</v>
      </c>
      <c r="CK89" s="4">
        <v>0.23169999999999999</v>
      </c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>
        <v>0.59519999999999995</v>
      </c>
      <c r="CU89" s="4">
        <v>0.62270000000000003</v>
      </c>
      <c r="CV89" s="4">
        <v>0.20480000000000001</v>
      </c>
      <c r="CW89" s="4">
        <v>2.69E-2</v>
      </c>
      <c r="CX89" s="4">
        <v>0.84550000000000003</v>
      </c>
      <c r="CY89" s="4">
        <v>0.3679</v>
      </c>
      <c r="CZ89" s="4">
        <v>0.88180000000000003</v>
      </c>
      <c r="DA89" s="4">
        <v>8.6199999999999999E-2</v>
      </c>
      <c r="DB89" s="5">
        <v>0.62960000000000005</v>
      </c>
      <c r="DC89" s="5">
        <v>0.70760000000000001</v>
      </c>
      <c r="DD89" s="5">
        <v>0.1424</v>
      </c>
      <c r="DE89" s="5">
        <v>0.1973</v>
      </c>
      <c r="DF89" s="5">
        <v>0.7329</v>
      </c>
      <c r="DG89" s="5">
        <v>0.10290000000000001</v>
      </c>
      <c r="DH89" s="5">
        <v>0.67959999999999998</v>
      </c>
      <c r="DI89" s="5">
        <v>1.7500000000000002E-2</v>
      </c>
      <c r="DJ89" s="4">
        <v>0.56640000000000001</v>
      </c>
      <c r="DK89" s="4">
        <v>0.5615</v>
      </c>
      <c r="DL89" s="4">
        <v>0.20619999999999999</v>
      </c>
      <c r="DM89" s="4">
        <v>1.8E-3</v>
      </c>
      <c r="DN89" s="4">
        <v>0.92390000000000005</v>
      </c>
      <c r="DO89" s="4">
        <v>0.72450000000000003</v>
      </c>
      <c r="DP89" s="4">
        <v>0.99129999999999996</v>
      </c>
      <c r="DQ89" s="4">
        <v>0.40949999999999998</v>
      </c>
      <c r="DR89" s="5">
        <v>0.58299999999999996</v>
      </c>
      <c r="DS89" s="5">
        <v>0.59889999999999999</v>
      </c>
      <c r="DT89" s="5">
        <v>0.2281</v>
      </c>
      <c r="DU89" s="5">
        <v>5.0000000000000001E-3</v>
      </c>
      <c r="DV89" s="5">
        <v>0.91100000000000003</v>
      </c>
      <c r="DW89" s="5">
        <v>0.65529999999999999</v>
      </c>
      <c r="DX89" s="5">
        <v>0.96899999999999997</v>
      </c>
      <c r="DY89" s="5">
        <v>0.25769999999999998</v>
      </c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>
        <v>0.59430000000000005</v>
      </c>
      <c r="EI89" s="5">
        <v>0.62150000000000005</v>
      </c>
      <c r="EJ89" s="5">
        <v>0.20669999999999999</v>
      </c>
      <c r="EK89" s="5">
        <v>2.6800000000000001E-2</v>
      </c>
      <c r="EL89" s="5">
        <v>0.84609999999999996</v>
      </c>
      <c r="EM89" s="5">
        <v>0.88039999999999996</v>
      </c>
      <c r="EN89" s="5">
        <v>0.36859999999999998</v>
      </c>
      <c r="EO89" s="5">
        <v>0.10100000000000001</v>
      </c>
      <c r="EP89" s="4">
        <v>0.63039999999999996</v>
      </c>
      <c r="EQ89" s="4">
        <v>0.70509999999999995</v>
      </c>
      <c r="ER89" s="4">
        <v>0.13950000000000001</v>
      </c>
      <c r="ES89" s="4">
        <v>0.1913</v>
      </c>
      <c r="ET89" s="4">
        <v>0.73480000000000001</v>
      </c>
      <c r="EU89" s="4">
        <v>0.1051</v>
      </c>
      <c r="EV89" s="4">
        <v>0.67959999999999998</v>
      </c>
      <c r="EW89" s="4">
        <v>1.9199999999999998E-2</v>
      </c>
      <c r="EX89" s="5">
        <v>0.57240000000000002</v>
      </c>
      <c r="EY89" s="5">
        <v>0.57289999999999996</v>
      </c>
      <c r="EZ89" s="5">
        <v>0.2</v>
      </c>
      <c r="FA89" s="5">
        <v>1.8E-3</v>
      </c>
      <c r="FB89" s="5">
        <v>0.92030000000000001</v>
      </c>
      <c r="FC89" s="5">
        <v>0.72260000000000002</v>
      </c>
      <c r="FD89" s="5">
        <v>0.98929999999999996</v>
      </c>
      <c r="FE89" s="5">
        <v>0.43130000000000002</v>
      </c>
      <c r="FF89" s="4">
        <v>0.58509999999999995</v>
      </c>
      <c r="FG89" s="4">
        <v>0.6</v>
      </c>
      <c r="FH89" s="4">
        <v>0.22070000000000001</v>
      </c>
      <c r="FI89" s="4">
        <v>5.0000000000000001E-3</v>
      </c>
      <c r="FJ89" s="4">
        <v>0.90990000000000004</v>
      </c>
      <c r="FK89" s="4">
        <v>0.65510000000000002</v>
      </c>
      <c r="FL89" s="4">
        <v>0.96830000000000005</v>
      </c>
      <c r="FM89" s="4">
        <v>0.28620000000000001</v>
      </c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>
        <v>0.59470000000000001</v>
      </c>
      <c r="FW89" s="4">
        <v>0.62290000000000001</v>
      </c>
      <c r="FX89" s="4">
        <v>0.20880000000000001</v>
      </c>
      <c r="FY89" s="4">
        <v>2.6700000000000002E-2</v>
      </c>
      <c r="FZ89" s="4">
        <v>0.84770000000000001</v>
      </c>
      <c r="GA89" s="4">
        <v>0.36909999999999998</v>
      </c>
      <c r="GB89" s="4">
        <v>0.87960000000000005</v>
      </c>
      <c r="GC89" s="4">
        <v>0.10539999999999999</v>
      </c>
      <c r="GD89" s="5">
        <v>0.62670000000000003</v>
      </c>
      <c r="GE89" s="5">
        <v>0.69779999999999998</v>
      </c>
      <c r="GF89" s="5">
        <v>0.1419</v>
      </c>
      <c r="GG89" s="5">
        <v>0.19170000000000001</v>
      </c>
      <c r="GH89" s="5">
        <v>0.73360000000000003</v>
      </c>
      <c r="GI89" s="5">
        <v>0.1056</v>
      </c>
      <c r="GJ89" s="5">
        <v>0.67979999999999996</v>
      </c>
      <c r="GK89" s="5">
        <v>2.4E-2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>
        <v>0.5958</v>
      </c>
      <c r="HK89" s="5">
        <v>0.62439999999999996</v>
      </c>
      <c r="HL89" s="5">
        <v>0.20380000000000001</v>
      </c>
      <c r="HM89" s="5">
        <v>2.6499999999999999E-2</v>
      </c>
      <c r="HN89" s="5">
        <v>0.84750000000000003</v>
      </c>
      <c r="HO89" s="5">
        <v>0.37259999999999999</v>
      </c>
      <c r="HP89" s="5">
        <v>0.88</v>
      </c>
      <c r="HQ89" s="5">
        <v>0.18479999999999999</v>
      </c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>
        <v>0.59499999999999997</v>
      </c>
      <c r="IY89" s="4">
        <v>0.62270000000000003</v>
      </c>
      <c r="IZ89" s="4">
        <v>0.20419999999999999</v>
      </c>
      <c r="JA89" s="4">
        <v>2.6599999999999999E-2</v>
      </c>
      <c r="JB89" s="4">
        <v>0.84699999999999998</v>
      </c>
      <c r="JC89" s="4">
        <v>0.36990000000000001</v>
      </c>
      <c r="JD89" s="4">
        <v>0.88070000000000004</v>
      </c>
      <c r="JE89" s="4">
        <v>7.6700000000000004E-2</v>
      </c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0.59253214285714295</v>
      </c>
      <c r="JO89" s="4">
        <f t="shared" si="17"/>
        <v>0.61816785714285716</v>
      </c>
      <c r="JP89" s="4">
        <f t="shared" si="18"/>
        <v>0.20508928571428567</v>
      </c>
      <c r="JQ89" s="4">
        <f t="shared" si="19"/>
        <v>3.948928571428572E-2</v>
      </c>
      <c r="JR89" s="4">
        <f t="shared" si="20"/>
        <v>0.86424642857142864</v>
      </c>
      <c r="JS89" s="4">
        <f t="shared" si="21"/>
        <v>0.4999892857142858</v>
      </c>
      <c r="JT89" s="4">
        <f t="shared" si="22"/>
        <v>0.87968214285714286</v>
      </c>
      <c r="JU89" s="4">
        <f t="shared" si="23"/>
        <v>0.19136785714285715</v>
      </c>
      <c r="JV89" s="1" t="e" cm="1">
        <f t="array" aca="1" ref="JV89" ca="1">CONCATENATE(INDIRECT(ADDRESS(1,MATCH(_xlfn.MINIFS(B89:JM89,metrics.rec,"MAE"),B89:JM89,0)+1)), ", ", INDIRECT(ADDRESS(2,MATCH(_xlfn.MINIFS(B89:JM89,metrics.rec,"MAE"),B89:JM89,0)+1)))</f>
        <v>#NAME?</v>
      </c>
      <c r="JW89" s="1" t="e" cm="1">
        <f t="array" aca="1" ref="JW89" ca="1">CONCATENATE(INDIRECT(ADDRESS(1,MATCH(_xlfn.MINIFS(B89:JM89,metrics.rec,"MSE"),B89:JM89,0)+1)), ", ", INDIRECT(ADDRESS(2,MATCH(_xlfn.MINIFS(B89:JM89,metrics.rec,"MSE"),B89:JM89,0)+1)))</f>
        <v>#NAME?</v>
      </c>
      <c r="JX89" s="1" t="e" cm="1">
        <f t="array" aca="1" ref="JX89" ca="1">CONCATENATE(INDIRECT(ADDRESS(1,MATCH(_xlfn.MAXIFS(B89:JM89,metrics.rec,"R"),B89:JM89,0)+1)), ", ", INDIRECT(ADDRESS(2,MATCH(_xlfn.MAXIFS(B89:JM89,metrics.rec,"R"),B89:JM89,0)+1)))</f>
        <v>#NAME?</v>
      </c>
      <c r="JY89" s="1" t="e" cm="1">
        <f t="array" aca="1" ref="JY89" ca="1">CONCATENATE(INDIRECT(ADDRESS(1,MATCH(_xlfn.MAXIFS(B89:JM89,metrics.rec,"Precision"),B89:JM89,0)+1)), ", ", INDIRECT(ADDRESS(2,MATCH(_xlfn.MAXIFS(B89:JM89,metrics.rec,"Precision"),B89:JM89,0)+1)))</f>
        <v>#NAME?</v>
      </c>
      <c r="JZ89" s="1" t="e" cm="1">
        <f t="array" aca="1" ref="JZ89" ca="1">CONCATENATE(INDIRECT(ADDRESS(1,MATCH(_xlfn.MAXIFS(B89:JM89,metrics.rec,"Recall"),B89:JM89,0)+1)), ", ", INDIRECT(ADDRESS(2,MATCH(_xlfn.MAXIFS(B89:JM89,metrics.rec,"Recall"),B89:JM89,0)+1)))</f>
        <v>#NAME?</v>
      </c>
      <c r="KA89" s="1" t="e" cm="1">
        <f t="array" aca="1" ref="KA89" ca="1">CONCATENATE(INDIRECT(ADDRESS(1,MATCH(_xlfn.MAXIFS(B89:JM89,metrics.rec,"Coverage"),B89:JM89,0)+1)), ", ", INDIRECT(ADDRESS(2,MATCH(_xlfn.MAXIFS(B89:JM89,metrics.rec,"Coverage"),B89:JM89,0)+1)))</f>
        <v>#NAME?</v>
      </c>
      <c r="KB89" s="1" t="e" cm="1">
        <f t="array" aca="1" ref="KB89" ca="1">CONCATENATE(INDIRECT(ADDRESS(1,MATCH(_xlfn.MAXIFS(B89:JM89,metrics.rec,"Recatio"),B89:JM89,0)+1)), ", ", INDIRECT(ADDRESS(2,MATCH(_xlfn.MAXIFS(B89:JM89,metrics.rec,"Recatio"),B89:JM89,0)+1)))</f>
        <v>#NAME?</v>
      </c>
      <c r="KC89" s="1" t="e" cm="1">
        <f t="array" aca="1" ref="KC89" ca="1">CONCATENATE(INDIRECT(ADDRESS(1,MATCH(_xlfn.MINIFS(B89:JM89,metrics.rec,"Time"),B89:JM89,0)+1)), ", ", INDIRECT(ADDRESS(2,MATCH(_xlfn.MINIFS(B89:JM89,metrics.rec,"Time"),B89:JM89,0)+1)))</f>
        <v>#NAME?</v>
      </c>
    </row>
    <row r="90" spans="1:289" x14ac:dyDescent="0.3">
      <c r="A90" s="1" t="s">
        <v>238</v>
      </c>
      <c r="B90" s="4">
        <v>0.57550000000000001</v>
      </c>
      <c r="C90" s="4">
        <v>0.57369999999999999</v>
      </c>
      <c r="D90" s="4">
        <v>0.22109999999999999</v>
      </c>
      <c r="E90" s="4">
        <v>1.8E-3</v>
      </c>
      <c r="F90" s="4">
        <v>0.92730000000000001</v>
      </c>
      <c r="G90" s="4">
        <v>0.72709999999999997</v>
      </c>
      <c r="H90" s="4">
        <v>0.98960000000000004</v>
      </c>
      <c r="I90" s="4">
        <v>0.5252</v>
      </c>
      <c r="J90" s="5">
        <v>0.58120000000000005</v>
      </c>
      <c r="K90" s="5">
        <v>0.5887</v>
      </c>
      <c r="L90" s="5">
        <v>0.2306</v>
      </c>
      <c r="M90" s="5">
        <v>3.3E-3</v>
      </c>
      <c r="N90" s="5">
        <v>0.92079999999999995</v>
      </c>
      <c r="O90" s="5">
        <v>0.69359999999999999</v>
      </c>
      <c r="P90" s="5">
        <v>0.97940000000000005</v>
      </c>
      <c r="Q90" s="5">
        <v>0.4204</v>
      </c>
      <c r="R90" s="4">
        <v>0.58350000000000002</v>
      </c>
      <c r="S90" s="4">
        <v>0.59430000000000005</v>
      </c>
      <c r="T90" s="4">
        <v>0.2351</v>
      </c>
      <c r="U90" s="4">
        <v>5.0000000000000001E-3</v>
      </c>
      <c r="V90" s="4">
        <v>0.91049999999999998</v>
      </c>
      <c r="W90" s="4">
        <v>0.65780000000000005</v>
      </c>
      <c r="X90" s="4">
        <v>0.96799999999999997</v>
      </c>
      <c r="Y90" s="4">
        <v>0.37209999999999999</v>
      </c>
      <c r="Z90" s="5">
        <v>0.58830000000000005</v>
      </c>
      <c r="AA90" s="5">
        <v>0.60799999999999998</v>
      </c>
      <c r="AB90" s="5">
        <v>0.22570000000000001</v>
      </c>
      <c r="AC90" s="5">
        <v>7.3000000000000001E-3</v>
      </c>
      <c r="AD90" s="5">
        <v>0.90149999999999997</v>
      </c>
      <c r="AE90" s="5">
        <v>0.61019999999999996</v>
      </c>
      <c r="AF90" s="5">
        <v>0.95299999999999996</v>
      </c>
      <c r="AG90" s="5">
        <v>0.30599999999999999</v>
      </c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>
        <v>0.59209999999999996</v>
      </c>
      <c r="AQ90" s="5">
        <v>0.61419999999999997</v>
      </c>
      <c r="AR90" s="5">
        <v>0.221</v>
      </c>
      <c r="AS90" s="5">
        <v>1.5699999999999999E-2</v>
      </c>
      <c r="AT90" s="5">
        <v>0.87119999999999997</v>
      </c>
      <c r="AU90" s="5">
        <v>0.47770000000000001</v>
      </c>
      <c r="AV90" s="5">
        <v>0.91679999999999995</v>
      </c>
      <c r="AW90" s="5">
        <v>0.1724</v>
      </c>
      <c r="AX90" s="4">
        <v>0.59460000000000002</v>
      </c>
      <c r="AY90" s="4">
        <v>0.62</v>
      </c>
      <c r="AZ90" s="4">
        <v>0.20830000000000001</v>
      </c>
      <c r="BA90" s="4">
        <v>2.7099999999999999E-2</v>
      </c>
      <c r="BB90" s="4">
        <v>0.84609999999999996</v>
      </c>
      <c r="BC90" s="4">
        <v>0.36209999999999998</v>
      </c>
      <c r="BD90" s="4">
        <v>0.88090000000000002</v>
      </c>
      <c r="BE90" s="4">
        <v>0.1115</v>
      </c>
      <c r="BF90" s="5">
        <v>0.60399999999999998</v>
      </c>
      <c r="BG90" s="5">
        <v>0.63749999999999996</v>
      </c>
      <c r="BH90" s="5">
        <v>0.1923</v>
      </c>
      <c r="BI90" s="5">
        <v>5.74E-2</v>
      </c>
      <c r="BJ90" s="5">
        <v>0.80289999999999995</v>
      </c>
      <c r="BK90" s="5">
        <v>0.23380000000000001</v>
      </c>
      <c r="BL90" s="5">
        <v>0.81779999999999997</v>
      </c>
      <c r="BM90" s="5">
        <v>3.5299999999999998E-2</v>
      </c>
      <c r="BN90" s="4">
        <v>0.62939999999999996</v>
      </c>
      <c r="BO90" s="4">
        <v>0.70820000000000005</v>
      </c>
      <c r="BP90" s="4">
        <v>0.14829999999999999</v>
      </c>
      <c r="BQ90" s="4">
        <v>0.1903</v>
      </c>
      <c r="BR90" s="4">
        <v>0.73380000000000001</v>
      </c>
      <c r="BS90" s="4">
        <v>0.10489999999999999</v>
      </c>
      <c r="BT90" s="4">
        <v>0.67969999999999997</v>
      </c>
      <c r="BU90" s="4">
        <v>2.07E-2</v>
      </c>
      <c r="BV90" s="5">
        <v>0.56889999999999996</v>
      </c>
      <c r="BW90" s="5">
        <v>0.56430000000000002</v>
      </c>
      <c r="BX90" s="5">
        <v>0.21340000000000001</v>
      </c>
      <c r="BY90" s="5">
        <v>1.8E-3</v>
      </c>
      <c r="BZ90" s="5">
        <v>0.92459999999999998</v>
      </c>
      <c r="CA90" s="5">
        <v>0.72189999999999999</v>
      </c>
      <c r="CB90" s="5">
        <v>0.98939999999999995</v>
      </c>
      <c r="CC90" s="5">
        <v>0.37980000000000003</v>
      </c>
      <c r="CD90" s="4">
        <v>0.58279999999999998</v>
      </c>
      <c r="CE90" s="4">
        <v>0.59340000000000004</v>
      </c>
      <c r="CF90" s="4">
        <v>0.22900000000000001</v>
      </c>
      <c r="CG90" s="4">
        <v>5.0000000000000001E-3</v>
      </c>
      <c r="CH90" s="4">
        <v>0.91180000000000005</v>
      </c>
      <c r="CI90" s="4">
        <v>0.65620000000000001</v>
      </c>
      <c r="CJ90" s="4">
        <v>0.97040000000000004</v>
      </c>
      <c r="CK90" s="4">
        <v>0.23649999999999999</v>
      </c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>
        <v>0.59640000000000004</v>
      </c>
      <c r="CU90" s="4">
        <v>0.62350000000000005</v>
      </c>
      <c r="CV90" s="4">
        <v>0.20469999999999999</v>
      </c>
      <c r="CW90" s="4">
        <v>2.69E-2</v>
      </c>
      <c r="CX90" s="4">
        <v>0.84450000000000003</v>
      </c>
      <c r="CY90" s="4">
        <v>0.36770000000000003</v>
      </c>
      <c r="CZ90" s="4">
        <v>0.88180000000000003</v>
      </c>
      <c r="DA90" s="4">
        <v>7.7499999999999999E-2</v>
      </c>
      <c r="DB90" s="5">
        <v>0.63119999999999998</v>
      </c>
      <c r="DC90" s="5">
        <v>0.71099999999999997</v>
      </c>
      <c r="DD90" s="5">
        <v>0.1414</v>
      </c>
      <c r="DE90" s="5">
        <v>0.1971</v>
      </c>
      <c r="DF90" s="5">
        <v>0.73140000000000005</v>
      </c>
      <c r="DG90" s="5">
        <v>0.1028</v>
      </c>
      <c r="DH90" s="5">
        <v>0.67959999999999998</v>
      </c>
      <c r="DI90" s="5">
        <v>1.7999999999999999E-2</v>
      </c>
      <c r="DJ90" s="4">
        <v>0.56659999999999999</v>
      </c>
      <c r="DK90" s="4">
        <v>0.55989999999999995</v>
      </c>
      <c r="DL90" s="4">
        <v>0.2102</v>
      </c>
      <c r="DM90" s="4">
        <v>1.8E-3</v>
      </c>
      <c r="DN90" s="4">
        <v>0.92369999999999997</v>
      </c>
      <c r="DO90" s="4">
        <v>0.72389999999999999</v>
      </c>
      <c r="DP90" s="4">
        <v>0.99129999999999996</v>
      </c>
      <c r="DQ90" s="4">
        <v>0.42330000000000001</v>
      </c>
      <c r="DR90" s="5">
        <v>0.58360000000000001</v>
      </c>
      <c r="DS90" s="5">
        <v>0.59799999999999998</v>
      </c>
      <c r="DT90" s="5">
        <v>0.23139999999999999</v>
      </c>
      <c r="DU90" s="5">
        <v>5.0000000000000001E-3</v>
      </c>
      <c r="DV90" s="5">
        <v>0.91049999999999998</v>
      </c>
      <c r="DW90" s="5">
        <v>0.65490000000000004</v>
      </c>
      <c r="DX90" s="5">
        <v>0.96899999999999997</v>
      </c>
      <c r="DY90" s="5">
        <v>0.21460000000000001</v>
      </c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>
        <v>0.59540000000000004</v>
      </c>
      <c r="EI90" s="5">
        <v>0.62239999999999995</v>
      </c>
      <c r="EJ90" s="5">
        <v>0.2079</v>
      </c>
      <c r="EK90" s="5">
        <v>2.6800000000000001E-2</v>
      </c>
      <c r="EL90" s="5">
        <v>0.84560000000000002</v>
      </c>
      <c r="EM90" s="5">
        <v>0.88039999999999996</v>
      </c>
      <c r="EN90" s="5">
        <v>0.36840000000000001</v>
      </c>
      <c r="EO90" s="5">
        <v>0.1024</v>
      </c>
      <c r="EP90" s="4">
        <v>0.63170000000000004</v>
      </c>
      <c r="EQ90" s="4">
        <v>0.7077</v>
      </c>
      <c r="ER90" s="4">
        <v>0.1411</v>
      </c>
      <c r="ES90" s="4">
        <v>0.19109999999999999</v>
      </c>
      <c r="ET90" s="4">
        <v>0.73350000000000004</v>
      </c>
      <c r="EU90" s="4">
        <v>0.1051</v>
      </c>
      <c r="EV90" s="4">
        <v>0.67959999999999998</v>
      </c>
      <c r="EW90" s="4">
        <v>1.9199999999999998E-2</v>
      </c>
      <c r="EX90" s="5">
        <v>0.57279999999999998</v>
      </c>
      <c r="EY90" s="5">
        <v>0.57169999999999999</v>
      </c>
      <c r="EZ90" s="5">
        <v>0.2051</v>
      </c>
      <c r="FA90" s="5">
        <v>1.8E-3</v>
      </c>
      <c r="FB90" s="5">
        <v>0.92030000000000001</v>
      </c>
      <c r="FC90" s="5">
        <v>0.72199999999999998</v>
      </c>
      <c r="FD90" s="5">
        <v>0.98929999999999996</v>
      </c>
      <c r="FE90" s="5">
        <v>0.4239</v>
      </c>
      <c r="FF90" s="4">
        <v>0.5857</v>
      </c>
      <c r="FG90" s="4">
        <v>0.59899999999999998</v>
      </c>
      <c r="FH90" s="4">
        <v>0.2248</v>
      </c>
      <c r="FI90" s="4">
        <v>5.0000000000000001E-3</v>
      </c>
      <c r="FJ90" s="4">
        <v>0.90969999999999995</v>
      </c>
      <c r="FK90" s="4">
        <v>0.65469999999999995</v>
      </c>
      <c r="FL90" s="4">
        <v>0.96830000000000005</v>
      </c>
      <c r="FM90" s="4">
        <v>0.30030000000000001</v>
      </c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>
        <v>0.59540000000000004</v>
      </c>
      <c r="FW90" s="4">
        <v>0.623</v>
      </c>
      <c r="FX90" s="4">
        <v>0.21079999999999999</v>
      </c>
      <c r="FY90" s="4">
        <v>2.6700000000000002E-2</v>
      </c>
      <c r="FZ90" s="4">
        <v>0.8468</v>
      </c>
      <c r="GA90" s="4">
        <v>0.36890000000000001</v>
      </c>
      <c r="GB90" s="4">
        <v>0.87960000000000005</v>
      </c>
      <c r="GC90" s="4">
        <v>0.10680000000000001</v>
      </c>
      <c r="GD90" s="5">
        <v>0.628</v>
      </c>
      <c r="GE90" s="5">
        <v>0.70030000000000003</v>
      </c>
      <c r="GF90" s="5">
        <v>0.1429</v>
      </c>
      <c r="GG90" s="5">
        <v>0.1915</v>
      </c>
      <c r="GH90" s="5">
        <v>0.73250000000000004</v>
      </c>
      <c r="GI90" s="5">
        <v>0.1055</v>
      </c>
      <c r="GJ90" s="5">
        <v>0.67979999999999996</v>
      </c>
      <c r="GK90" s="5">
        <v>2.4299999999999999E-2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>
        <v>0.59670000000000001</v>
      </c>
      <c r="HK90" s="5">
        <v>0.62519999999999998</v>
      </c>
      <c r="HL90" s="5">
        <v>0.2046</v>
      </c>
      <c r="HM90" s="5">
        <v>2.64E-2</v>
      </c>
      <c r="HN90" s="5">
        <v>0.84660000000000002</v>
      </c>
      <c r="HO90" s="5">
        <v>0.37240000000000001</v>
      </c>
      <c r="HP90" s="5">
        <v>0.88</v>
      </c>
      <c r="HQ90" s="5">
        <v>0.19520000000000001</v>
      </c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>
        <v>0.59599999999999997</v>
      </c>
      <c r="IY90" s="4">
        <v>0.62350000000000005</v>
      </c>
      <c r="IZ90" s="4">
        <v>0.20480000000000001</v>
      </c>
      <c r="JA90" s="4">
        <v>2.6599999999999999E-2</v>
      </c>
      <c r="JB90" s="4">
        <v>0.84640000000000004</v>
      </c>
      <c r="JC90" s="4">
        <v>0.36969999999999997</v>
      </c>
      <c r="JD90" s="4">
        <v>0.88070000000000004</v>
      </c>
      <c r="JE90" s="4">
        <v>7.7899999999999997E-2</v>
      </c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0.59329285714285718</v>
      </c>
      <c r="JO90" s="4">
        <f t="shared" ref="JO90" si="25">AVERAGEIFS(B90:JM90,metrics.rec,"MSE")</f>
        <v>0.61822500000000002</v>
      </c>
      <c r="JP90" s="4">
        <f t="shared" ref="JP90" si="26">AVERAGEIFS(B90:JM90,metrics.rec,"R")</f>
        <v>0.20747499999999999</v>
      </c>
      <c r="JQ90" s="4">
        <f t="shared" ref="JQ90" si="27">AVERAGEIFS(B90:JM90,metrics.rec,"Precision")</f>
        <v>3.9453571428571428E-2</v>
      </c>
      <c r="JR90" s="4">
        <f t="shared" ref="JR90" si="28">AVERAGEIFS(B90:JM90,metrics.rec,"Recall")</f>
        <v>0.86370357142857135</v>
      </c>
      <c r="JS90" s="4">
        <f t="shared" ref="JS90" si="29">AVERAGEIFS(B90:JM90,metrics.rec,"Coverage")</f>
        <v>0.49967857142857136</v>
      </c>
      <c r="JT90" s="4">
        <f t="shared" ref="JT90" si="30">AVERAGEIFS(B90:JM90,metrics.rec,"Recatio")</f>
        <v>0.87967499999999987</v>
      </c>
      <c r="JU90" s="4">
        <f t="shared" ref="JU90" si="31">AVERAGEIFS(B90:JM90,metrics.rec,"Time")</f>
        <v>0.19461785714285709</v>
      </c>
      <c r="JV90" s="1" t="e" cm="1">
        <f t="array" aca="1" ref="JV90" ca="1">CONCATENATE(INDIRECT(ADDRESS(1,MATCH(_xlfn.MINIFS(B90:JM90,metrics.rec,"MAE"),B90:JM90,0)+1)), ", ", INDIRECT(ADDRESS(2,MATCH(_xlfn.MINIFS(B90:JM90,metrics.rec,"MAE"),B90:JM90,0)+1)))</f>
        <v>#NAME?</v>
      </c>
      <c r="JW90" s="1" t="e" cm="1">
        <f t="array" aca="1" ref="JW90" ca="1">CONCATENATE(INDIRECT(ADDRESS(1,MATCH(_xlfn.MINIFS(B90:JM90,metrics.rec,"MSE"),B90:JM90,0)+1)), ", ", INDIRECT(ADDRESS(2,MATCH(_xlfn.MINIFS(B90:JM90,metrics.rec,"MSE"),B90:JM90,0)+1)))</f>
        <v>#NAME?</v>
      </c>
      <c r="JX90" s="1" t="e" cm="1">
        <f t="array" aca="1" ref="JX90" ca="1">CONCATENATE(INDIRECT(ADDRESS(1,MATCH(_xlfn.MAXIFS(B90:JM90,metrics.rec,"R"),B90:JM90,0)+1)), ", ", INDIRECT(ADDRESS(2,MATCH(_xlfn.MAXIFS(B90:JM90,metrics.rec,"R"),B90:JM90,0)+1)))</f>
        <v>#NAME?</v>
      </c>
      <c r="JY90" s="1" t="e" cm="1">
        <f t="array" aca="1" ref="JY90" ca="1">CONCATENATE(INDIRECT(ADDRESS(1,MATCH(_xlfn.MAXIFS(B90:JM90,metrics.rec,"Precision"),B90:JM90,0)+1)), ", ", INDIRECT(ADDRESS(2,MATCH(_xlfn.MAXIFS(B90:JM90,metrics.rec,"Precision"),B90:JM90,0)+1)))</f>
        <v>#NAME?</v>
      </c>
      <c r="JZ90" s="1" t="e" cm="1">
        <f t="array" aca="1" ref="JZ90" ca="1">CONCATENATE(INDIRECT(ADDRESS(1,MATCH(_xlfn.MAXIFS(B90:JM90,metrics.rec,"Recall"),B90:JM90,0)+1)), ", ", INDIRECT(ADDRESS(2,MATCH(_xlfn.MAXIFS(B90:JM90,metrics.rec,"Recall"),B90:JM90,0)+1)))</f>
        <v>#NAME?</v>
      </c>
      <c r="KA90" s="1" t="e" cm="1">
        <f t="array" aca="1" ref="KA90" ca="1">CONCATENATE(INDIRECT(ADDRESS(1,MATCH(_xlfn.MAXIFS(B90:JM90,metrics.rec,"Coverage"),B90:JM90,0)+1)), ", ", INDIRECT(ADDRESS(2,MATCH(_xlfn.MAXIFS(B90:JM90,metrics.rec,"Coverage"),B90:JM90,0)+1)))</f>
        <v>#NAME?</v>
      </c>
      <c r="KB90" s="1" t="e" cm="1">
        <f t="array" aca="1" ref="KB90" ca="1">CONCATENATE(INDIRECT(ADDRESS(1,MATCH(_xlfn.MAXIFS(B90:JM90,metrics.rec,"Recatio"),B90:JM90,0)+1)), ", ", INDIRECT(ADDRESS(2,MATCH(_xlfn.MAXIFS(B90:JM90,metrics.rec,"Recatio"),B90:JM90,0)+1)))</f>
        <v>#NAME?</v>
      </c>
      <c r="KC90" s="1" t="e" cm="1">
        <f t="array" aca="1" ref="KC90" ca="1">CONCATENATE(INDIRECT(ADDRESS(1,MATCH(_xlfn.MINIFS(B90:JM90,metrics.rec,"Time"),B90:JM90,0)+1)), ", ", INDIRECT(ADDRESS(2,MATCH(_xlfn.MINIFS(B90:JM90,metrics.rec,"Time"),B90:JM90,0)+1)))</f>
        <v>#NAME?</v>
      </c>
    </row>
    <row r="91" spans="1:289" x14ac:dyDescent="0.3">
      <c r="A91" s="1" t="s">
        <v>239</v>
      </c>
      <c r="B91" s="4">
        <v>0.57620000000000005</v>
      </c>
      <c r="C91" s="4">
        <v>0.57540000000000002</v>
      </c>
      <c r="D91" s="4">
        <v>0.21840000000000001</v>
      </c>
      <c r="E91" s="4">
        <v>1.8E-3</v>
      </c>
      <c r="F91" s="4">
        <v>0.92689999999999995</v>
      </c>
      <c r="G91" s="4">
        <v>0.72740000000000005</v>
      </c>
      <c r="H91" s="4">
        <v>0.98960000000000004</v>
      </c>
      <c r="I91" s="4">
        <v>0.52149999999999996</v>
      </c>
      <c r="J91" s="5">
        <v>0.58179999999999998</v>
      </c>
      <c r="K91" s="5">
        <v>0.59</v>
      </c>
      <c r="L91" s="5">
        <v>0.22969999999999999</v>
      </c>
      <c r="M91" s="5">
        <v>3.3E-3</v>
      </c>
      <c r="N91" s="5">
        <v>0.92090000000000005</v>
      </c>
      <c r="O91" s="5">
        <v>0.69399999999999995</v>
      </c>
      <c r="P91" s="5">
        <v>0.97940000000000005</v>
      </c>
      <c r="Q91" s="5">
        <v>0.42580000000000001</v>
      </c>
      <c r="R91" s="4">
        <v>0.58420000000000005</v>
      </c>
      <c r="S91" s="4">
        <v>0.59589999999999999</v>
      </c>
      <c r="T91" s="4">
        <v>0.23480000000000001</v>
      </c>
      <c r="U91" s="4">
        <v>5.0000000000000001E-3</v>
      </c>
      <c r="V91" s="4">
        <v>0.91039999999999999</v>
      </c>
      <c r="W91" s="4">
        <v>0.65820000000000001</v>
      </c>
      <c r="X91" s="4">
        <v>0.96799999999999997</v>
      </c>
      <c r="Y91" s="4">
        <v>0.37319999999999998</v>
      </c>
      <c r="Z91" s="5">
        <v>0.5887</v>
      </c>
      <c r="AA91" s="5">
        <v>0.60880000000000001</v>
      </c>
      <c r="AB91" s="5">
        <v>0.22539999999999999</v>
      </c>
      <c r="AC91" s="5">
        <v>7.3000000000000001E-3</v>
      </c>
      <c r="AD91" s="5">
        <v>0.90139999999999998</v>
      </c>
      <c r="AE91" s="5">
        <v>0.61060000000000003</v>
      </c>
      <c r="AF91" s="5">
        <v>0.95299999999999996</v>
      </c>
      <c r="AG91" s="5">
        <v>0.30830000000000002</v>
      </c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>
        <v>0.59240000000000004</v>
      </c>
      <c r="AQ91" s="5">
        <v>0.6149</v>
      </c>
      <c r="AR91" s="5">
        <v>0.22020000000000001</v>
      </c>
      <c r="AS91" s="5">
        <v>1.5699999999999999E-2</v>
      </c>
      <c r="AT91" s="5">
        <v>0.87139999999999995</v>
      </c>
      <c r="AU91" s="5">
        <v>0.47799999999999998</v>
      </c>
      <c r="AV91" s="5">
        <v>0.91679999999999995</v>
      </c>
      <c r="AW91" s="5">
        <v>0.1719</v>
      </c>
      <c r="AX91" s="4">
        <v>0.59489999999999998</v>
      </c>
      <c r="AY91" s="4">
        <v>0.62050000000000005</v>
      </c>
      <c r="AZ91" s="4">
        <v>0.20760000000000001</v>
      </c>
      <c r="BA91" s="4">
        <v>2.7099999999999999E-2</v>
      </c>
      <c r="BB91" s="4">
        <v>0.84609999999999996</v>
      </c>
      <c r="BC91" s="4">
        <v>0.36230000000000001</v>
      </c>
      <c r="BD91" s="4">
        <v>0.88090000000000002</v>
      </c>
      <c r="BE91" s="4">
        <v>0.11119999999999999</v>
      </c>
      <c r="BF91" s="5">
        <v>0.6038</v>
      </c>
      <c r="BG91" s="5">
        <v>0.63729999999999998</v>
      </c>
      <c r="BH91" s="5">
        <v>0.19170000000000001</v>
      </c>
      <c r="BI91" s="5">
        <v>5.74E-2</v>
      </c>
      <c r="BJ91" s="5">
        <v>0.80320000000000003</v>
      </c>
      <c r="BK91" s="5">
        <v>0.2339</v>
      </c>
      <c r="BL91" s="5">
        <v>0.81779999999999997</v>
      </c>
      <c r="BM91" s="5">
        <v>3.4599999999999999E-2</v>
      </c>
      <c r="BN91" s="4">
        <v>0.62919999999999998</v>
      </c>
      <c r="BO91" s="4">
        <v>0.7077</v>
      </c>
      <c r="BP91" s="4">
        <v>0.14749999999999999</v>
      </c>
      <c r="BQ91" s="4">
        <v>0.1903</v>
      </c>
      <c r="BR91" s="4">
        <v>0.73419999999999996</v>
      </c>
      <c r="BS91" s="4">
        <v>0.105</v>
      </c>
      <c r="BT91" s="4">
        <v>0.67969999999999997</v>
      </c>
      <c r="BU91" s="4">
        <v>2.06E-2</v>
      </c>
      <c r="BV91" s="5">
        <v>0.5696</v>
      </c>
      <c r="BW91" s="5">
        <v>0.56589999999999996</v>
      </c>
      <c r="BX91" s="5">
        <v>0.21260000000000001</v>
      </c>
      <c r="BY91" s="5">
        <v>1.8E-3</v>
      </c>
      <c r="BZ91" s="5">
        <v>0.92469999999999997</v>
      </c>
      <c r="CA91" s="5">
        <v>0.72230000000000005</v>
      </c>
      <c r="CB91" s="5">
        <v>0.98939999999999995</v>
      </c>
      <c r="CC91" s="5">
        <v>0.316</v>
      </c>
      <c r="CD91" s="4">
        <v>0.58320000000000005</v>
      </c>
      <c r="CE91" s="4">
        <v>0.59460000000000002</v>
      </c>
      <c r="CF91" s="4">
        <v>0.22670000000000001</v>
      </c>
      <c r="CG91" s="4">
        <v>5.0000000000000001E-3</v>
      </c>
      <c r="CH91" s="4">
        <v>0.91190000000000004</v>
      </c>
      <c r="CI91" s="4">
        <v>0.65659999999999996</v>
      </c>
      <c r="CJ91" s="4">
        <v>0.97040000000000004</v>
      </c>
      <c r="CK91" s="4">
        <v>0.23280000000000001</v>
      </c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>
        <v>0.59660000000000002</v>
      </c>
      <c r="CU91" s="4">
        <v>0.62390000000000001</v>
      </c>
      <c r="CV91" s="4">
        <v>0.2036</v>
      </c>
      <c r="CW91" s="4">
        <v>2.69E-2</v>
      </c>
      <c r="CX91" s="4">
        <v>0.84460000000000002</v>
      </c>
      <c r="CY91" s="4">
        <v>0.3679</v>
      </c>
      <c r="CZ91" s="4">
        <v>0.88180000000000003</v>
      </c>
      <c r="DA91" s="4">
        <v>7.9500000000000001E-2</v>
      </c>
      <c r="DB91" s="5">
        <v>0.63080000000000003</v>
      </c>
      <c r="DC91" s="5">
        <v>0.71</v>
      </c>
      <c r="DD91" s="5">
        <v>0.1416</v>
      </c>
      <c r="DE91" s="5">
        <v>0.1971</v>
      </c>
      <c r="DF91" s="5">
        <v>0.73170000000000002</v>
      </c>
      <c r="DG91" s="5">
        <v>0.10290000000000001</v>
      </c>
      <c r="DH91" s="5">
        <v>0.67959999999999998</v>
      </c>
      <c r="DI91" s="5">
        <v>1.7899999999999999E-2</v>
      </c>
      <c r="DJ91" s="4">
        <v>0.56730000000000003</v>
      </c>
      <c r="DK91" s="4">
        <v>0.5615</v>
      </c>
      <c r="DL91" s="4">
        <v>0.20949999999999999</v>
      </c>
      <c r="DM91" s="4">
        <v>1.8E-3</v>
      </c>
      <c r="DN91" s="4">
        <v>0.9234</v>
      </c>
      <c r="DO91" s="4">
        <v>0.72430000000000005</v>
      </c>
      <c r="DP91" s="4">
        <v>0.99129999999999996</v>
      </c>
      <c r="DQ91" s="4">
        <v>0.42559999999999998</v>
      </c>
      <c r="DR91" s="5">
        <v>0.58389999999999997</v>
      </c>
      <c r="DS91" s="5">
        <v>0.59870000000000001</v>
      </c>
      <c r="DT91" s="5">
        <v>0.23039999999999999</v>
      </c>
      <c r="DU91" s="5">
        <v>5.0000000000000001E-3</v>
      </c>
      <c r="DV91" s="5">
        <v>0.91049999999999998</v>
      </c>
      <c r="DW91" s="5">
        <v>0.6552</v>
      </c>
      <c r="DX91" s="5">
        <v>0.96899999999999997</v>
      </c>
      <c r="DY91" s="5">
        <v>0.2331</v>
      </c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>
        <v>0.59570000000000001</v>
      </c>
      <c r="EI91" s="5">
        <v>0.62290000000000001</v>
      </c>
      <c r="EJ91" s="5">
        <v>0.20780000000000001</v>
      </c>
      <c r="EK91" s="5">
        <v>2.6700000000000002E-2</v>
      </c>
      <c r="EL91" s="5">
        <v>0.8458</v>
      </c>
      <c r="EM91" s="5">
        <v>0.88039999999999996</v>
      </c>
      <c r="EN91" s="5">
        <v>0.36859999999999998</v>
      </c>
      <c r="EO91" s="5">
        <v>0.1196</v>
      </c>
      <c r="EP91" s="4">
        <v>0.63149999999999995</v>
      </c>
      <c r="EQ91" s="4">
        <v>0.70709999999999995</v>
      </c>
      <c r="ER91" s="4">
        <v>0.14119999999999999</v>
      </c>
      <c r="ES91" s="4">
        <v>0.19109999999999999</v>
      </c>
      <c r="ET91" s="4">
        <v>0.7339</v>
      </c>
      <c r="EU91" s="4">
        <v>0.1051</v>
      </c>
      <c r="EV91" s="4">
        <v>0.67959999999999998</v>
      </c>
      <c r="EW91" s="4">
        <v>1.7399999999999999E-2</v>
      </c>
      <c r="EX91" s="5">
        <v>0.5736</v>
      </c>
      <c r="EY91" s="5">
        <v>0.5736</v>
      </c>
      <c r="EZ91" s="5">
        <v>0.20269999999999999</v>
      </c>
      <c r="FA91" s="5">
        <v>1.8E-3</v>
      </c>
      <c r="FB91" s="5">
        <v>0.92010000000000003</v>
      </c>
      <c r="FC91" s="5">
        <v>0.72240000000000004</v>
      </c>
      <c r="FD91" s="5">
        <v>0.98929999999999996</v>
      </c>
      <c r="FE91" s="5">
        <v>0.4052</v>
      </c>
      <c r="FF91" s="4">
        <v>0.58620000000000005</v>
      </c>
      <c r="FG91" s="4">
        <v>0.60029999999999994</v>
      </c>
      <c r="FH91" s="4">
        <v>0.22409999999999999</v>
      </c>
      <c r="FI91" s="4">
        <v>5.0000000000000001E-3</v>
      </c>
      <c r="FJ91" s="4">
        <v>0.90980000000000005</v>
      </c>
      <c r="FK91" s="4">
        <v>0.65500000000000003</v>
      </c>
      <c r="FL91" s="4">
        <v>0.96830000000000005</v>
      </c>
      <c r="FM91" s="4">
        <v>0.30620000000000003</v>
      </c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>
        <v>0.5958</v>
      </c>
      <c r="FW91" s="4">
        <v>0.62370000000000003</v>
      </c>
      <c r="FX91" s="4">
        <v>0.2102</v>
      </c>
      <c r="FY91" s="4">
        <v>2.6700000000000002E-2</v>
      </c>
      <c r="FZ91" s="4">
        <v>0.84689999999999999</v>
      </c>
      <c r="GA91" s="4">
        <v>0.36909999999999998</v>
      </c>
      <c r="GB91" s="4">
        <v>0.87960000000000005</v>
      </c>
      <c r="GC91" s="4">
        <v>0.1071</v>
      </c>
      <c r="GD91" s="5">
        <v>0.62790000000000001</v>
      </c>
      <c r="GE91" s="5">
        <v>0.7</v>
      </c>
      <c r="GF91" s="5">
        <v>0.14280000000000001</v>
      </c>
      <c r="GG91" s="5">
        <v>0.19159999999999999</v>
      </c>
      <c r="GH91" s="5">
        <v>0.73299999999999998</v>
      </c>
      <c r="GI91" s="5">
        <v>0.1056</v>
      </c>
      <c r="GJ91" s="5">
        <v>0.67979999999999996</v>
      </c>
      <c r="GK91" s="5">
        <v>2.4E-2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>
        <v>0.59709999999999996</v>
      </c>
      <c r="HK91" s="5">
        <v>0.62590000000000001</v>
      </c>
      <c r="HL91" s="5">
        <v>0.2039</v>
      </c>
      <c r="HM91" s="5">
        <v>2.64E-2</v>
      </c>
      <c r="HN91" s="5">
        <v>0.8468</v>
      </c>
      <c r="HO91" s="5">
        <v>0.37259999999999999</v>
      </c>
      <c r="HP91" s="5">
        <v>0.88</v>
      </c>
      <c r="HQ91" s="5">
        <v>0.184</v>
      </c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>
        <v>0.59630000000000005</v>
      </c>
      <c r="IY91" s="4">
        <v>0.62409999999999999</v>
      </c>
      <c r="IZ91" s="4">
        <v>0.20419999999999999</v>
      </c>
      <c r="JA91" s="4">
        <v>2.6599999999999999E-2</v>
      </c>
      <c r="JB91" s="4">
        <v>0.84650000000000003</v>
      </c>
      <c r="JC91" s="4">
        <v>0.36990000000000001</v>
      </c>
      <c r="JD91" s="4">
        <v>0.88070000000000004</v>
      </c>
      <c r="JE91" s="4">
        <v>7.8200000000000006E-2</v>
      </c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0.5936178571428572</v>
      </c>
      <c r="JO91" s="4">
        <f t="shared" ref="JO91" si="33">AVERAGEIFS(B91:JM91,metrics.rec,"MSE")</f>
        <v>0.61896785714285707</v>
      </c>
      <c r="JP91" s="4">
        <f t="shared" ref="JP91" si="34">AVERAGEIFS(B91:JM91,metrics.rec,"R")</f>
        <v>0.20652500000000001</v>
      </c>
      <c r="JQ91" s="4">
        <f t="shared" ref="JQ91" si="35">AVERAGEIFS(B91:JM91,metrics.rec,"Precision")</f>
        <v>3.9453571428571428E-2</v>
      </c>
      <c r="JR91" s="4">
        <f t="shared" ref="JR91" si="36">AVERAGEIFS(B91:JM91,metrics.rec,"Recall")</f>
        <v>0.86379642857142869</v>
      </c>
      <c r="JS91" s="4">
        <f t="shared" ref="JS91" si="37">AVERAGEIFS(B91:JM91,metrics.rec,"Coverage")</f>
        <v>0.49994285714285719</v>
      </c>
      <c r="JT91" s="4">
        <f t="shared" ref="JT91" si="38">AVERAGEIFS(B91:JM91,metrics.rec,"Recatio")</f>
        <v>0.87968214285714286</v>
      </c>
      <c r="JU91" s="4">
        <f t="shared" ref="JU91" si="39">AVERAGEIFS(B91:JM91,metrics.rec,"Time")</f>
        <v>0.19125357142857147</v>
      </c>
      <c r="JV91" s="1" t="e" cm="1">
        <f t="array" aca="1" ref="JV91" ca="1">CONCATENATE(INDIRECT(ADDRESS(1,MATCH(_xlfn.MINIFS(B91:JM91,metrics.rec,"MAE"),B91:JM91,0)+1)), ", ", INDIRECT(ADDRESS(2,MATCH(_xlfn.MINIFS(B91:JM91,metrics.rec,"MAE"),B91:JM91,0)+1)))</f>
        <v>#NAME?</v>
      </c>
      <c r="JW91" s="1" t="e" cm="1">
        <f t="array" aca="1" ref="JW91" ca="1">CONCATENATE(INDIRECT(ADDRESS(1,MATCH(_xlfn.MINIFS(B91:JM91,metrics.rec,"MSE"),B91:JM91,0)+1)), ", ", INDIRECT(ADDRESS(2,MATCH(_xlfn.MINIFS(B91:JM91,metrics.rec,"MSE"),B91:JM91,0)+1)))</f>
        <v>#NAME?</v>
      </c>
      <c r="JX91" s="1" t="e" cm="1">
        <f t="array" aca="1" ref="JX91" ca="1">CONCATENATE(INDIRECT(ADDRESS(1,MATCH(_xlfn.MAXIFS(B91:JM91,metrics.rec,"R"),B91:JM91,0)+1)), ", ", INDIRECT(ADDRESS(2,MATCH(_xlfn.MAXIFS(B91:JM91,metrics.rec,"R"),B91:JM91,0)+1)))</f>
        <v>#NAME?</v>
      </c>
      <c r="JY91" s="1" t="e" cm="1">
        <f t="array" aca="1" ref="JY91" ca="1">CONCATENATE(INDIRECT(ADDRESS(1,MATCH(_xlfn.MAXIFS(B91:JM91,metrics.rec,"Precision"),B91:JM91,0)+1)), ", ", INDIRECT(ADDRESS(2,MATCH(_xlfn.MAXIFS(B91:JM91,metrics.rec,"Precision"),B91:JM91,0)+1)))</f>
        <v>#NAME?</v>
      </c>
      <c r="JZ91" s="1" t="e" cm="1">
        <f t="array" aca="1" ref="JZ91" ca="1">CONCATENATE(INDIRECT(ADDRESS(1,MATCH(_xlfn.MAXIFS(B91:JM91,metrics.rec,"Recall"),B91:JM91,0)+1)), ", ", INDIRECT(ADDRESS(2,MATCH(_xlfn.MAXIFS(B91:JM91,metrics.rec,"Recall"),B91:JM91,0)+1)))</f>
        <v>#NAME?</v>
      </c>
      <c r="KA91" s="1" t="e" cm="1">
        <f t="array" aca="1" ref="KA91" ca="1">CONCATENATE(INDIRECT(ADDRESS(1,MATCH(_xlfn.MAXIFS(B91:JM91,metrics.rec,"Coverage"),B91:JM91,0)+1)), ", ", INDIRECT(ADDRESS(2,MATCH(_xlfn.MAXIFS(B91:JM91,metrics.rec,"Coverage"),B91:JM91,0)+1)))</f>
        <v>#NAME?</v>
      </c>
      <c r="KB91" s="1" t="e" cm="1">
        <f t="array" aca="1" ref="KB91" ca="1">CONCATENATE(INDIRECT(ADDRESS(1,MATCH(_xlfn.MAXIFS(B91:JM91,metrics.rec,"Recatio"),B91:JM91,0)+1)), ", ", INDIRECT(ADDRESS(2,MATCH(_xlfn.MAXIFS(B91:JM91,metrics.rec,"Recatio"),B91:JM91,0)+1)))</f>
        <v>#NAME?</v>
      </c>
      <c r="KC91" s="1" t="e" cm="1">
        <f t="array" aca="1" ref="KC91" ca="1">CONCATENATE(INDIRECT(ADDRESS(1,MATCH(_xlfn.MINIFS(B91:JM91,metrics.rec,"Time"),B91:JM91,0)+1)), ", ", INDIRECT(ADDRESS(2,MATCH(_xlfn.MINIFS(B91:JM91,metrics.rec,"Time"),B91:JM91,0)+1)))</f>
        <v>#NAME?</v>
      </c>
    </row>
    <row r="92" spans="1:289" x14ac:dyDescent="0.3">
      <c r="A92" s="1" t="s">
        <v>83</v>
      </c>
      <c r="B92" s="4">
        <v>0.5756</v>
      </c>
      <c r="C92" s="4">
        <v>0.57250000000000001</v>
      </c>
      <c r="D92" s="4">
        <v>0.22220000000000001</v>
      </c>
      <c r="E92" s="4">
        <v>1.8E-3</v>
      </c>
      <c r="F92" s="4">
        <v>0.9274</v>
      </c>
      <c r="G92" s="4">
        <v>0.72740000000000005</v>
      </c>
      <c r="H92" s="4">
        <v>0.98960000000000004</v>
      </c>
      <c r="I92" s="4">
        <v>0.46479999999999999</v>
      </c>
      <c r="J92" s="5">
        <v>0.58109999999999995</v>
      </c>
      <c r="K92" s="5">
        <v>0.58750000000000002</v>
      </c>
      <c r="L92" s="5">
        <v>0.23130000000000001</v>
      </c>
      <c r="M92" s="5">
        <v>3.3E-3</v>
      </c>
      <c r="N92" s="5">
        <v>0.9204</v>
      </c>
      <c r="O92" s="5">
        <v>0.69399999999999995</v>
      </c>
      <c r="P92" s="5">
        <v>0.97940000000000005</v>
      </c>
      <c r="Q92" s="5">
        <v>0.3836</v>
      </c>
      <c r="R92" s="4">
        <v>0.58399999999999996</v>
      </c>
      <c r="S92" s="4">
        <v>0.59440000000000004</v>
      </c>
      <c r="T92" s="4">
        <v>0.2356</v>
      </c>
      <c r="U92" s="4">
        <v>5.0000000000000001E-3</v>
      </c>
      <c r="V92" s="4">
        <v>0.91</v>
      </c>
      <c r="W92" s="4">
        <v>0.65810000000000002</v>
      </c>
      <c r="X92" s="4">
        <v>0.96799999999999997</v>
      </c>
      <c r="Y92" s="4">
        <v>0.3367</v>
      </c>
      <c r="Z92" s="5">
        <v>0.58840000000000003</v>
      </c>
      <c r="AA92" s="5">
        <v>0.60709999999999997</v>
      </c>
      <c r="AB92" s="5">
        <v>0.2258</v>
      </c>
      <c r="AC92" s="5">
        <v>7.3000000000000001E-3</v>
      </c>
      <c r="AD92" s="5">
        <v>0.90129999999999999</v>
      </c>
      <c r="AE92" s="5">
        <v>0.61060000000000003</v>
      </c>
      <c r="AF92" s="5">
        <v>0.95299999999999996</v>
      </c>
      <c r="AG92" s="5">
        <v>0.28110000000000002</v>
      </c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>
        <v>0.59260000000000002</v>
      </c>
      <c r="AQ92" s="5">
        <v>0.6149</v>
      </c>
      <c r="AR92" s="5">
        <v>0.21820000000000001</v>
      </c>
      <c r="AS92" s="5">
        <v>1.5699999999999999E-2</v>
      </c>
      <c r="AT92" s="5">
        <v>0.87119999999999997</v>
      </c>
      <c r="AU92" s="5">
        <v>0.47799999999999998</v>
      </c>
      <c r="AV92" s="5">
        <v>0.91679999999999995</v>
      </c>
      <c r="AW92" s="5">
        <v>0.16139999999999999</v>
      </c>
      <c r="AX92" s="4">
        <v>0.59499999999999997</v>
      </c>
      <c r="AY92" s="4">
        <v>0.62039999999999995</v>
      </c>
      <c r="AZ92" s="4">
        <v>0.20760000000000001</v>
      </c>
      <c r="BA92" s="4">
        <v>2.7099999999999999E-2</v>
      </c>
      <c r="BB92" s="4">
        <v>0.84599999999999997</v>
      </c>
      <c r="BC92" s="4">
        <v>0.36230000000000001</v>
      </c>
      <c r="BD92" s="4">
        <v>0.88090000000000002</v>
      </c>
      <c r="BE92" s="4">
        <v>0.1046</v>
      </c>
      <c r="BF92" s="5">
        <v>0.60409999999999997</v>
      </c>
      <c r="BG92" s="5">
        <v>0.63759999999999994</v>
      </c>
      <c r="BH92" s="5">
        <v>0.1903</v>
      </c>
      <c r="BI92" s="5">
        <v>5.74E-2</v>
      </c>
      <c r="BJ92" s="5">
        <v>0.80330000000000001</v>
      </c>
      <c r="BK92" s="5">
        <v>0.2339</v>
      </c>
      <c r="BL92" s="5">
        <v>0.81779999999999997</v>
      </c>
      <c r="BM92" s="5">
        <v>3.2800000000000003E-2</v>
      </c>
      <c r="BN92" s="4">
        <v>0.62960000000000005</v>
      </c>
      <c r="BO92" s="4">
        <v>0.70860000000000001</v>
      </c>
      <c r="BP92" s="4">
        <v>0.14610000000000001</v>
      </c>
      <c r="BQ92" s="4">
        <v>0.1903</v>
      </c>
      <c r="BR92" s="4">
        <v>0.73399999999999999</v>
      </c>
      <c r="BS92" s="4">
        <v>0.10489999999999999</v>
      </c>
      <c r="BT92" s="4">
        <v>0.67969999999999997</v>
      </c>
      <c r="BU92" s="4">
        <v>1.9400000000000001E-2</v>
      </c>
      <c r="BV92" s="5">
        <v>0.56910000000000005</v>
      </c>
      <c r="BW92" s="5">
        <v>0.5635</v>
      </c>
      <c r="BX92" s="5">
        <v>0.21310000000000001</v>
      </c>
      <c r="BY92" s="5">
        <v>1.8E-3</v>
      </c>
      <c r="BZ92" s="5">
        <v>0.92469999999999997</v>
      </c>
      <c r="CA92" s="5">
        <v>0.72230000000000005</v>
      </c>
      <c r="CB92" s="5">
        <v>0.98939999999999995</v>
      </c>
      <c r="CC92" s="5">
        <v>0.34129999999999999</v>
      </c>
      <c r="CD92" s="4">
        <v>0.58289999999999997</v>
      </c>
      <c r="CE92" s="4">
        <v>0.5927</v>
      </c>
      <c r="CF92" s="4">
        <v>0.22900000000000001</v>
      </c>
      <c r="CG92" s="4">
        <v>5.0000000000000001E-3</v>
      </c>
      <c r="CH92" s="4">
        <v>0.91180000000000005</v>
      </c>
      <c r="CI92" s="4">
        <v>0.65659999999999996</v>
      </c>
      <c r="CJ92" s="4">
        <v>0.97040000000000004</v>
      </c>
      <c r="CK92" s="4">
        <v>0.21460000000000001</v>
      </c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>
        <v>0.5968</v>
      </c>
      <c r="CU92" s="4">
        <v>0.62419999999999998</v>
      </c>
      <c r="CV92" s="4">
        <v>0.2034</v>
      </c>
      <c r="CW92" s="4">
        <v>2.69E-2</v>
      </c>
      <c r="CX92" s="4">
        <v>0.84430000000000005</v>
      </c>
      <c r="CY92" s="4">
        <v>0.3679</v>
      </c>
      <c r="CZ92" s="4">
        <v>0.88180000000000003</v>
      </c>
      <c r="DA92" s="4">
        <v>7.3099999999999998E-2</v>
      </c>
      <c r="DB92" s="5">
        <v>0.63109999999999999</v>
      </c>
      <c r="DC92" s="5">
        <v>0.71060000000000001</v>
      </c>
      <c r="DD92" s="5">
        <v>0.1411</v>
      </c>
      <c r="DE92" s="5">
        <v>0.1971</v>
      </c>
      <c r="DF92" s="5">
        <v>0.73160000000000003</v>
      </c>
      <c r="DG92" s="5">
        <v>0.10290000000000001</v>
      </c>
      <c r="DH92" s="5">
        <v>0.67959999999999998</v>
      </c>
      <c r="DI92" s="5">
        <v>1.7000000000000001E-2</v>
      </c>
      <c r="DJ92" s="4">
        <v>0.56689999999999996</v>
      </c>
      <c r="DK92" s="4">
        <v>0.55930000000000002</v>
      </c>
      <c r="DL92" s="4">
        <v>0.2097</v>
      </c>
      <c r="DM92" s="4">
        <v>1.8E-3</v>
      </c>
      <c r="DN92" s="4">
        <v>0.9234</v>
      </c>
      <c r="DO92" s="4">
        <v>0.72430000000000005</v>
      </c>
      <c r="DP92" s="4">
        <v>0.99129999999999996</v>
      </c>
      <c r="DQ92" s="4">
        <v>0.3785</v>
      </c>
      <c r="DR92" s="5">
        <v>0.58379999999999999</v>
      </c>
      <c r="DS92" s="5">
        <v>0.59719999999999995</v>
      </c>
      <c r="DT92" s="5">
        <v>0.23139999999999999</v>
      </c>
      <c r="DU92" s="5">
        <v>5.0000000000000001E-3</v>
      </c>
      <c r="DV92" s="5">
        <v>0.91039999999999999</v>
      </c>
      <c r="DW92" s="5">
        <v>0.6552</v>
      </c>
      <c r="DX92" s="5">
        <v>0.96899999999999997</v>
      </c>
      <c r="DY92" s="5">
        <v>0.1822</v>
      </c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>
        <v>0.5958</v>
      </c>
      <c r="EI92" s="5">
        <v>0.62290000000000001</v>
      </c>
      <c r="EJ92" s="5">
        <v>0.20680000000000001</v>
      </c>
      <c r="EK92" s="5">
        <v>2.6700000000000002E-2</v>
      </c>
      <c r="EL92" s="5">
        <v>0.84560000000000002</v>
      </c>
      <c r="EM92" s="5">
        <v>0.88039999999999996</v>
      </c>
      <c r="EN92" s="5">
        <v>0.36859999999999998</v>
      </c>
      <c r="EO92" s="5">
        <v>9.6699999999999994E-2</v>
      </c>
      <c r="EP92" s="4">
        <v>0.63170000000000004</v>
      </c>
      <c r="EQ92" s="4">
        <v>0.70750000000000002</v>
      </c>
      <c r="ER92" s="4">
        <v>0.1409</v>
      </c>
      <c r="ES92" s="4">
        <v>0.19109999999999999</v>
      </c>
      <c r="ET92" s="4">
        <v>0.73380000000000001</v>
      </c>
      <c r="EU92" s="4">
        <v>0.1051</v>
      </c>
      <c r="EV92" s="4">
        <v>0.67959999999999998</v>
      </c>
      <c r="EW92" s="4">
        <v>1.6199999999999999E-2</v>
      </c>
      <c r="EX92" s="5">
        <v>0.57320000000000004</v>
      </c>
      <c r="EY92" s="5">
        <v>0.57169999999999999</v>
      </c>
      <c r="EZ92" s="5">
        <v>0.20349999999999999</v>
      </c>
      <c r="FA92" s="5">
        <v>1.8E-3</v>
      </c>
      <c r="FB92" s="5">
        <v>0.92010000000000003</v>
      </c>
      <c r="FC92" s="5">
        <v>0.72240000000000004</v>
      </c>
      <c r="FD92" s="5">
        <v>0.98929999999999996</v>
      </c>
      <c r="FE92" s="5">
        <v>0.3478</v>
      </c>
      <c r="FF92" s="4">
        <v>0.58609999999999995</v>
      </c>
      <c r="FG92" s="4">
        <v>0.59889999999999999</v>
      </c>
      <c r="FH92" s="4">
        <v>0.2253</v>
      </c>
      <c r="FI92" s="4">
        <v>5.0000000000000001E-3</v>
      </c>
      <c r="FJ92" s="4">
        <v>0.90959999999999996</v>
      </c>
      <c r="FK92" s="4">
        <v>0.65500000000000003</v>
      </c>
      <c r="FL92" s="4">
        <v>0.96830000000000005</v>
      </c>
      <c r="FM92" s="4">
        <v>0.26800000000000002</v>
      </c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>
        <v>0.59589999999999999</v>
      </c>
      <c r="FW92" s="4">
        <v>0.62370000000000003</v>
      </c>
      <c r="FX92" s="4">
        <v>0.20979999999999999</v>
      </c>
      <c r="FY92" s="4">
        <v>2.6700000000000002E-2</v>
      </c>
      <c r="FZ92" s="4">
        <v>0.8468</v>
      </c>
      <c r="GA92" s="4">
        <v>0.36909999999999998</v>
      </c>
      <c r="GB92" s="4">
        <v>0.87960000000000005</v>
      </c>
      <c r="GC92" s="4">
        <v>0.1013</v>
      </c>
      <c r="GD92" s="5">
        <v>0.62819999999999998</v>
      </c>
      <c r="GE92" s="5">
        <v>0.7006</v>
      </c>
      <c r="GF92" s="5">
        <v>0.14249999999999999</v>
      </c>
      <c r="GG92" s="5">
        <v>0.19159999999999999</v>
      </c>
      <c r="GH92" s="5">
        <v>0.7329</v>
      </c>
      <c r="GI92" s="5">
        <v>0.1056</v>
      </c>
      <c r="GJ92" s="5">
        <v>0.67979999999999996</v>
      </c>
      <c r="GK92" s="5">
        <v>2.29E-2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>
        <v>0.59709999999999996</v>
      </c>
      <c r="HK92" s="5">
        <v>0.62570000000000003</v>
      </c>
      <c r="HL92" s="5">
        <v>0.20399999999999999</v>
      </c>
      <c r="HM92" s="5">
        <v>2.64E-2</v>
      </c>
      <c r="HN92" s="5">
        <v>0.84660000000000002</v>
      </c>
      <c r="HO92" s="5">
        <v>0.37259999999999999</v>
      </c>
      <c r="HP92" s="5">
        <v>0.88</v>
      </c>
      <c r="HQ92" s="5">
        <v>0.18529999999999999</v>
      </c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>
        <v>0.59650000000000003</v>
      </c>
      <c r="IY92" s="4">
        <v>0.62409999999999999</v>
      </c>
      <c r="IZ92" s="4">
        <v>0.2041</v>
      </c>
      <c r="JA92" s="4">
        <v>2.6599999999999999E-2</v>
      </c>
      <c r="JB92" s="4">
        <v>0.84630000000000005</v>
      </c>
      <c r="JC92" s="4">
        <v>0.36990000000000001</v>
      </c>
      <c r="JD92" s="4">
        <v>0.88070000000000004</v>
      </c>
      <c r="JE92" s="4">
        <v>7.4099999999999999E-2</v>
      </c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0.59357142857142864</v>
      </c>
      <c r="JO92" s="4">
        <f t="shared" si="17"/>
        <v>0.61819642857142842</v>
      </c>
      <c r="JP92" s="4">
        <f t="shared" si="18"/>
        <v>0.20688928571428564</v>
      </c>
      <c r="JQ92" s="4">
        <f t="shared" si="19"/>
        <v>3.9453571428571428E-2</v>
      </c>
      <c r="JR92" s="4">
        <f t="shared" si="20"/>
        <v>0.86364642857142859</v>
      </c>
      <c r="JS92" s="4">
        <f t="shared" si="21"/>
        <v>0.49584615384615371</v>
      </c>
      <c r="JT92" s="4">
        <f t="shared" si="22"/>
        <v>0.87968571428571429</v>
      </c>
      <c r="JU92" s="4">
        <f t="shared" si="23"/>
        <v>0.17832142857142855</v>
      </c>
      <c r="JV92" s="1" t="e" cm="1">
        <f t="array" aca="1" ref="JV92" ca="1">CONCATENATE(INDIRECT(ADDRESS(1,MATCH(_xlfn.MINIFS(B92:JM92,metrics.rec,"MAE"),B92:JM92,0)+1)), ", ", INDIRECT(ADDRESS(2,MATCH(_xlfn.MINIFS(B92:JM92,metrics.rec,"MAE"),B92:JM92,0)+1)))</f>
        <v>#NAME?</v>
      </c>
      <c r="JW92" s="1" t="e" cm="1">
        <f t="array" aca="1" ref="JW92" ca="1">CONCATENATE(INDIRECT(ADDRESS(1,MATCH(_xlfn.MINIFS(B92:JM92,metrics.rec,"MSE"),B92:JM92,0)+1)), ", ", INDIRECT(ADDRESS(2,MATCH(_xlfn.MINIFS(B92:JM92,metrics.rec,"MSE"),B92:JM92,0)+1)))</f>
        <v>#NAME?</v>
      </c>
      <c r="JX92" s="1" t="e" cm="1">
        <f t="array" aca="1" ref="JX92" ca="1">CONCATENATE(INDIRECT(ADDRESS(1,MATCH(_xlfn.MAXIFS(B92:JM92,metrics.rec,"R"),B92:JM92,0)+1)), ", ", INDIRECT(ADDRESS(2,MATCH(_xlfn.MAXIFS(B92:JM92,metrics.rec,"R"),B92:JM92,0)+1)))</f>
        <v>#NAME?</v>
      </c>
      <c r="JY92" s="1" t="e" cm="1">
        <f t="array" aca="1" ref="JY92" ca="1">CONCATENATE(INDIRECT(ADDRESS(1,MATCH(_xlfn.MAXIFS(B92:JM92,metrics.rec,"Precision"),B92:JM92,0)+1)), ", ", INDIRECT(ADDRESS(2,MATCH(_xlfn.MAXIFS(B92:JM92,metrics.rec,"Precision"),B92:JM92,0)+1)))</f>
        <v>#NAME?</v>
      </c>
      <c r="JZ92" s="1" t="e" cm="1">
        <f t="array" aca="1" ref="JZ92" ca="1">CONCATENATE(INDIRECT(ADDRESS(1,MATCH(_xlfn.MAXIFS(B92:JM92,metrics.rec,"Recall"),B92:JM92,0)+1)), ", ", INDIRECT(ADDRESS(2,MATCH(_xlfn.MAXIFS(B92:JM92,metrics.rec,"Recall"),B92:JM92,0)+1)))</f>
        <v>#NAME?</v>
      </c>
      <c r="KA92" s="1" t="e" cm="1">
        <f t="array" aca="1" ref="KA92" ca="1">CONCATENATE(INDIRECT(ADDRESS(1,MATCH(_xlfn.MAXIFS(B92:JM92,metrics.rec,"Coverage"),B92:JM92,0)+1)), ", ", INDIRECT(ADDRESS(2,MATCH(_xlfn.MAXIFS(B92:JM92,metrics.rec,"Coverage"),B92:JM92,0)+1)))</f>
        <v>#NAME?</v>
      </c>
      <c r="KB92" s="1" t="e" cm="1">
        <f t="array" aca="1" ref="KB92" ca="1">CONCATENATE(INDIRECT(ADDRESS(1,MATCH(_xlfn.MAXIFS(B92:JM92,metrics.rec,"Recatio"),B92:JM92,0)+1)), ", ", INDIRECT(ADDRESS(2,MATCH(_xlfn.MAXIFS(B92:JM92,metrics.rec,"Recatio"),B92:JM92,0)+1)))</f>
        <v>#NAME?</v>
      </c>
      <c r="KC92" s="1" t="e" cm="1">
        <f t="array" aca="1" ref="KC92" ca="1">CONCATENATE(INDIRECT(ADDRESS(1,MATCH(_xlfn.MINIFS(B92:JM92,metrics.rec,"Time"),B92:JM92,0)+1)), ", ", INDIRECT(ADDRESS(2,MATCH(_xlfn.MINIFS(B92:JM92,metrics.rec,"Time"),B92:JM92,0)+1)))</f>
        <v>#NAME?</v>
      </c>
    </row>
    <row r="93" spans="1:289" x14ac:dyDescent="0.3">
      <c r="A93" s="1" t="s">
        <v>84</v>
      </c>
      <c r="B93" s="4">
        <v>0.59450000000000003</v>
      </c>
      <c r="C93" s="4">
        <v>0.60529999999999995</v>
      </c>
      <c r="D93" s="4">
        <v>0.17960000000000001</v>
      </c>
      <c r="E93" s="4">
        <v>1.6999999999999999E-3</v>
      </c>
      <c r="F93" s="4">
        <v>0.92430000000000001</v>
      </c>
      <c r="G93" s="4">
        <v>0.77359999999999995</v>
      </c>
      <c r="H93" s="4">
        <v>0.99160000000000004</v>
      </c>
      <c r="I93" s="4">
        <v>0.76549999999999996</v>
      </c>
      <c r="J93" s="5">
        <v>0.59689999999999999</v>
      </c>
      <c r="K93" s="5">
        <v>0.61499999999999999</v>
      </c>
      <c r="L93" s="5">
        <v>0.2127</v>
      </c>
      <c r="M93" s="5">
        <v>3.0000000000000001E-3</v>
      </c>
      <c r="N93" s="5">
        <v>0.91639999999999999</v>
      </c>
      <c r="O93" s="5">
        <v>0.76180000000000003</v>
      </c>
      <c r="P93" s="5">
        <v>0.98070000000000002</v>
      </c>
      <c r="Q93" s="5">
        <v>0.59499999999999997</v>
      </c>
      <c r="R93" s="4">
        <v>0.59989999999999999</v>
      </c>
      <c r="S93" s="4">
        <v>0.62190000000000001</v>
      </c>
      <c r="T93" s="4">
        <v>0.21809999999999999</v>
      </c>
      <c r="U93" s="4">
        <v>4.4000000000000003E-3</v>
      </c>
      <c r="V93" s="4">
        <v>0.9083</v>
      </c>
      <c r="W93" s="4">
        <v>0.75090000000000001</v>
      </c>
      <c r="X93" s="4">
        <v>0.97109999999999996</v>
      </c>
      <c r="Y93" s="4">
        <v>0.48509999999999998</v>
      </c>
      <c r="Z93" s="5">
        <v>0.60470000000000002</v>
      </c>
      <c r="AA93" s="5">
        <v>0.63600000000000001</v>
      </c>
      <c r="AB93" s="5">
        <v>0.2072</v>
      </c>
      <c r="AC93" s="5">
        <v>6.1000000000000004E-3</v>
      </c>
      <c r="AD93" s="5">
        <v>0.90249999999999997</v>
      </c>
      <c r="AE93" s="5">
        <v>0.73670000000000002</v>
      </c>
      <c r="AF93" s="5">
        <v>0.95720000000000005</v>
      </c>
      <c r="AG93" s="5">
        <v>0.37690000000000001</v>
      </c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>
        <v>0.60660000000000003</v>
      </c>
      <c r="AQ93" s="5">
        <v>0.64</v>
      </c>
      <c r="AR93" s="5">
        <v>0.2092</v>
      </c>
      <c r="AS93" s="5">
        <v>1.0699999999999999E-2</v>
      </c>
      <c r="AT93" s="5">
        <v>0.87809999999999999</v>
      </c>
      <c r="AU93" s="5">
        <v>0.70650000000000002</v>
      </c>
      <c r="AV93" s="5">
        <v>0.92559999999999998</v>
      </c>
      <c r="AW93" s="5">
        <v>0.20710000000000001</v>
      </c>
      <c r="AX93" s="4">
        <v>0.61</v>
      </c>
      <c r="AY93" s="4">
        <v>0.6492</v>
      </c>
      <c r="AZ93" s="4">
        <v>0.20630000000000001</v>
      </c>
      <c r="BA93" s="4">
        <v>1.4999999999999999E-2</v>
      </c>
      <c r="BB93" s="4">
        <v>0.86539999999999995</v>
      </c>
      <c r="BC93" s="4">
        <v>0.67130000000000001</v>
      </c>
      <c r="BD93" s="4">
        <v>0.89070000000000005</v>
      </c>
      <c r="BE93" s="4">
        <v>0.13300000000000001</v>
      </c>
      <c r="BF93" s="5">
        <v>0.61990000000000001</v>
      </c>
      <c r="BG93" s="5">
        <v>0.67169999999999996</v>
      </c>
      <c r="BH93" s="5">
        <v>0.1966</v>
      </c>
      <c r="BI93" s="5">
        <v>2.2200000000000001E-2</v>
      </c>
      <c r="BJ93" s="5">
        <v>0.83860000000000001</v>
      </c>
      <c r="BK93" s="5">
        <v>0.6341</v>
      </c>
      <c r="BL93" s="5">
        <v>0.83589999999999998</v>
      </c>
      <c r="BM93" s="5">
        <v>4.1300000000000003E-2</v>
      </c>
      <c r="BN93" s="4">
        <v>0.63719999999999999</v>
      </c>
      <c r="BO93" s="4">
        <v>0.72489999999999999</v>
      </c>
      <c r="BP93" s="4">
        <v>0.1704</v>
      </c>
      <c r="BQ93" s="4">
        <v>4.0500000000000001E-2</v>
      </c>
      <c r="BR93" s="4">
        <v>0.79479999999999995</v>
      </c>
      <c r="BS93" s="4">
        <v>0.54710000000000003</v>
      </c>
      <c r="BT93" s="4">
        <v>0.71220000000000006</v>
      </c>
      <c r="BU93" s="4">
        <v>2.5600000000000001E-2</v>
      </c>
      <c r="BV93" s="5">
        <v>0.58699999999999997</v>
      </c>
      <c r="BW93" s="5">
        <v>0.59360000000000002</v>
      </c>
      <c r="BX93" s="5">
        <v>0.18540000000000001</v>
      </c>
      <c r="BY93" s="5">
        <v>1.6999999999999999E-3</v>
      </c>
      <c r="BZ93" s="5">
        <v>0.92020000000000002</v>
      </c>
      <c r="CA93" s="5">
        <v>0.76919999999999999</v>
      </c>
      <c r="CB93" s="5">
        <v>0.99039999999999995</v>
      </c>
      <c r="CC93" s="5">
        <v>0.501</v>
      </c>
      <c r="CD93" s="4">
        <v>0.59909999999999997</v>
      </c>
      <c r="CE93" s="4">
        <v>0.61950000000000005</v>
      </c>
      <c r="CF93" s="4">
        <v>0.2077</v>
      </c>
      <c r="CG93" s="4">
        <v>4.4000000000000003E-3</v>
      </c>
      <c r="CH93" s="4">
        <v>0.90980000000000005</v>
      </c>
      <c r="CI93" s="4">
        <v>0.75139999999999996</v>
      </c>
      <c r="CJ93" s="4">
        <v>0.97299999999999998</v>
      </c>
      <c r="CK93" s="4">
        <v>0.32050000000000001</v>
      </c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>
        <v>0.61170000000000002</v>
      </c>
      <c r="CU93" s="4">
        <v>0.65290000000000004</v>
      </c>
      <c r="CV93" s="4">
        <v>0.1996</v>
      </c>
      <c r="CW93" s="4">
        <v>1.49E-2</v>
      </c>
      <c r="CX93" s="4">
        <v>0.86250000000000004</v>
      </c>
      <c r="CY93" s="4">
        <v>0.67859999999999998</v>
      </c>
      <c r="CZ93" s="4">
        <v>0.89319999999999999</v>
      </c>
      <c r="DA93" s="4">
        <v>0.12970000000000001</v>
      </c>
      <c r="DB93" s="5">
        <v>0.63770000000000004</v>
      </c>
      <c r="DC93" s="5">
        <v>0.72250000000000003</v>
      </c>
      <c r="DD93" s="5">
        <v>0.17610000000000001</v>
      </c>
      <c r="DE93" s="5">
        <v>4.1200000000000001E-2</v>
      </c>
      <c r="DF93" s="5">
        <v>0.79320000000000002</v>
      </c>
      <c r="DG93" s="5">
        <v>0.54430000000000001</v>
      </c>
      <c r="DH93" s="5">
        <v>0.71009999999999995</v>
      </c>
      <c r="DI93" s="5">
        <v>2.3199999999999998E-2</v>
      </c>
      <c r="DJ93" s="4">
        <v>0.58420000000000005</v>
      </c>
      <c r="DK93" s="4">
        <v>0.58889999999999998</v>
      </c>
      <c r="DL93" s="4">
        <v>0.17949999999999999</v>
      </c>
      <c r="DM93" s="4">
        <v>1.6999999999999999E-3</v>
      </c>
      <c r="DN93" s="4">
        <v>0.92130000000000001</v>
      </c>
      <c r="DO93" s="4">
        <v>0.77039999999999997</v>
      </c>
      <c r="DP93" s="4">
        <v>0.99180000000000001</v>
      </c>
      <c r="DQ93" s="4">
        <v>0.67269999999999996</v>
      </c>
      <c r="DR93" s="5">
        <v>0.60029999999999994</v>
      </c>
      <c r="DS93" s="5">
        <v>0.62539999999999996</v>
      </c>
      <c r="DT93" s="5">
        <v>0.20810000000000001</v>
      </c>
      <c r="DU93" s="5">
        <v>4.4000000000000003E-3</v>
      </c>
      <c r="DV93" s="5">
        <v>0.90849999999999997</v>
      </c>
      <c r="DW93" s="5">
        <v>0.74970000000000003</v>
      </c>
      <c r="DX93" s="5">
        <v>0.97240000000000004</v>
      </c>
      <c r="DY93" s="5">
        <v>0.26340000000000002</v>
      </c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>
        <v>0.61019999999999996</v>
      </c>
      <c r="EI93" s="5">
        <v>0.65</v>
      </c>
      <c r="EJ93" s="5">
        <v>0.2072</v>
      </c>
      <c r="EK93" s="5">
        <v>1.49E-2</v>
      </c>
      <c r="EL93" s="5">
        <v>0.86470000000000002</v>
      </c>
      <c r="EM93" s="5">
        <v>0.89159999999999995</v>
      </c>
      <c r="EN93" s="5">
        <v>0.67889999999999995</v>
      </c>
      <c r="EO93" s="5">
        <v>0.1394</v>
      </c>
      <c r="EP93" s="4">
        <v>0.63759999999999994</v>
      </c>
      <c r="EQ93" s="4">
        <v>0.71609999999999996</v>
      </c>
      <c r="ER93" s="4">
        <v>0.1711</v>
      </c>
      <c r="ES93" s="4">
        <v>4.0899999999999999E-2</v>
      </c>
      <c r="ET93" s="4">
        <v>0.79430000000000001</v>
      </c>
      <c r="EU93" s="4">
        <v>0.54339999999999999</v>
      </c>
      <c r="EV93" s="4">
        <v>0.71030000000000004</v>
      </c>
      <c r="EW93" s="4">
        <v>2.0500000000000001E-2</v>
      </c>
      <c r="EX93" s="5">
        <v>0.59040000000000004</v>
      </c>
      <c r="EY93" s="5">
        <v>0.59989999999999999</v>
      </c>
      <c r="EZ93" s="5">
        <v>0.1797</v>
      </c>
      <c r="FA93" s="5">
        <v>1.6999999999999999E-3</v>
      </c>
      <c r="FB93" s="5">
        <v>0.91690000000000005</v>
      </c>
      <c r="FC93" s="5">
        <v>0.76929999999999998</v>
      </c>
      <c r="FD93" s="5">
        <v>0.99029999999999996</v>
      </c>
      <c r="FE93" s="5">
        <v>0.59589999999999999</v>
      </c>
      <c r="FF93" s="4">
        <v>0.60270000000000001</v>
      </c>
      <c r="FG93" s="4">
        <v>0.627</v>
      </c>
      <c r="FH93" s="4">
        <v>0.2029</v>
      </c>
      <c r="FI93" s="4">
        <v>4.4000000000000003E-3</v>
      </c>
      <c r="FJ93" s="4">
        <v>0.90810000000000002</v>
      </c>
      <c r="FK93" s="4">
        <v>0.74909999999999999</v>
      </c>
      <c r="FL93" s="4">
        <v>0.97160000000000002</v>
      </c>
      <c r="FM93" s="4">
        <v>0.41830000000000001</v>
      </c>
      <c r="FN93" s="5">
        <v>0.60560000000000003</v>
      </c>
      <c r="FO93" s="5">
        <v>0.63580000000000003</v>
      </c>
      <c r="FP93" s="5">
        <v>0.21049999999999999</v>
      </c>
      <c r="FQ93" s="5">
        <v>8.0999999999999996E-3</v>
      </c>
      <c r="FR93" s="5">
        <v>0.89280000000000004</v>
      </c>
      <c r="FS93" s="5">
        <v>0.72470000000000001</v>
      </c>
      <c r="FT93" s="5">
        <v>0.94479999999999997</v>
      </c>
      <c r="FU93" s="5">
        <v>0.30859999999999999</v>
      </c>
      <c r="FV93" s="4">
        <v>0.61119999999999997</v>
      </c>
      <c r="FW93" s="4">
        <v>0.6522</v>
      </c>
      <c r="FX93" s="4">
        <v>0.2026</v>
      </c>
      <c r="FY93" s="4">
        <v>1.4800000000000001E-2</v>
      </c>
      <c r="FZ93" s="4">
        <v>0.86629999999999996</v>
      </c>
      <c r="GA93" s="4">
        <v>0.68020000000000003</v>
      </c>
      <c r="GB93" s="4">
        <v>0.89090000000000003</v>
      </c>
      <c r="GC93" s="4">
        <v>0.12889999999999999</v>
      </c>
      <c r="GD93" s="5">
        <v>0.63649999999999995</v>
      </c>
      <c r="GE93" s="5">
        <v>0.71630000000000005</v>
      </c>
      <c r="GF93" s="5">
        <v>0.1716</v>
      </c>
      <c r="GG93" s="5">
        <v>4.1300000000000003E-2</v>
      </c>
      <c r="GH93" s="5">
        <v>0.7913</v>
      </c>
      <c r="GI93" s="5">
        <v>0.5423</v>
      </c>
      <c r="GJ93" s="5">
        <v>0.71279999999999999</v>
      </c>
      <c r="GK93" s="5">
        <v>2.8400000000000002E-2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>
        <v>0.61240000000000006</v>
      </c>
      <c r="HK93" s="5">
        <v>0.65490000000000004</v>
      </c>
      <c r="HL93" s="5">
        <v>0.2019</v>
      </c>
      <c r="HM93" s="5">
        <v>1.4800000000000001E-2</v>
      </c>
      <c r="HN93" s="5">
        <v>0.86480000000000001</v>
      </c>
      <c r="HO93" s="5">
        <v>0.67959999999999998</v>
      </c>
      <c r="HP93" s="5">
        <v>0.8911</v>
      </c>
      <c r="HQ93" s="5">
        <v>0.19009999999999999</v>
      </c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>
        <v>0.61150000000000004</v>
      </c>
      <c r="IY93" s="4">
        <v>0.65229999999999999</v>
      </c>
      <c r="IZ93" s="4">
        <v>0.20169999999999999</v>
      </c>
      <c r="JA93" s="4">
        <v>1.4800000000000001E-2</v>
      </c>
      <c r="JB93" s="4">
        <v>0.86499999999999999</v>
      </c>
      <c r="JC93" s="4">
        <v>0.67920000000000003</v>
      </c>
      <c r="JD93" s="4">
        <v>0.89200000000000002</v>
      </c>
      <c r="JE93" s="4">
        <v>0.1009</v>
      </c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0.60834444444444447</v>
      </c>
      <c r="JO93" s="4">
        <f t="shared" si="17"/>
        <v>0.64467407407407418</v>
      </c>
      <c r="JP93" s="4">
        <f t="shared" si="18"/>
        <v>0.19779999999999998</v>
      </c>
      <c r="JQ93" s="4">
        <f t="shared" si="19"/>
        <v>1.3329629629629627E-2</v>
      </c>
      <c r="JR93" s="4">
        <f t="shared" si="20"/>
        <v>0.87704444444444452</v>
      </c>
      <c r="JS93" s="4">
        <f t="shared" si="21"/>
        <v>0.70396666666666685</v>
      </c>
      <c r="JT93" s="4">
        <f t="shared" si="22"/>
        <v>0.89864074074074074</v>
      </c>
      <c r="JU93" s="4">
        <f t="shared" si="23"/>
        <v>0.28367407407407413</v>
      </c>
      <c r="JV93" s="1" t="e" cm="1">
        <f t="array" aca="1" ref="JV93" ca="1">CONCATENATE(INDIRECT(ADDRESS(1,MATCH(_xlfn.MINIFS(B93:JM93,metrics.rec,"MAE"),B93:JM93,0)+1)), ", ", INDIRECT(ADDRESS(2,MATCH(_xlfn.MINIFS(B93:JM93,metrics.rec,"MAE"),B93:JM93,0)+1)))</f>
        <v>#NAME?</v>
      </c>
      <c r="JW93" s="1" t="e" cm="1">
        <f t="array" aca="1" ref="JW93" ca="1">CONCATENATE(INDIRECT(ADDRESS(1,MATCH(_xlfn.MINIFS(B93:JM93,metrics.rec,"MSE"),B93:JM93,0)+1)), ", ", INDIRECT(ADDRESS(2,MATCH(_xlfn.MINIFS(B93:JM93,metrics.rec,"MSE"),B93:JM93,0)+1)))</f>
        <v>#NAME?</v>
      </c>
      <c r="JX93" s="1" t="e" cm="1">
        <f t="array" aca="1" ref="JX93" ca="1">CONCATENATE(INDIRECT(ADDRESS(1,MATCH(_xlfn.MAXIFS(B93:JM93,metrics.rec,"R"),B93:JM93,0)+1)), ", ", INDIRECT(ADDRESS(2,MATCH(_xlfn.MAXIFS(B93:JM93,metrics.rec,"R"),B93:JM93,0)+1)))</f>
        <v>#NAME?</v>
      </c>
      <c r="JY93" s="1" t="e" cm="1">
        <f t="array" aca="1" ref="JY93" ca="1">CONCATENATE(INDIRECT(ADDRESS(1,MATCH(_xlfn.MAXIFS(B93:JM93,metrics.rec,"Precision"),B93:JM93,0)+1)), ", ", INDIRECT(ADDRESS(2,MATCH(_xlfn.MAXIFS(B93:JM93,metrics.rec,"Precision"),B93:JM93,0)+1)))</f>
        <v>#NAME?</v>
      </c>
      <c r="JZ93" s="1" t="e" cm="1">
        <f t="array" aca="1" ref="JZ93" ca="1">CONCATENATE(INDIRECT(ADDRESS(1,MATCH(_xlfn.MAXIFS(B93:JM93,metrics.rec,"Recall"),B93:JM93,0)+1)), ", ", INDIRECT(ADDRESS(2,MATCH(_xlfn.MAXIFS(B93:JM93,metrics.rec,"Recall"),B93:JM93,0)+1)))</f>
        <v>#NAME?</v>
      </c>
      <c r="KA93" s="1" t="e" cm="1">
        <f t="array" aca="1" ref="KA93" ca="1">CONCATENATE(INDIRECT(ADDRESS(1,MATCH(_xlfn.MAXIFS(B93:JM93,metrics.rec,"Coverage"),B93:JM93,0)+1)), ", ", INDIRECT(ADDRESS(2,MATCH(_xlfn.MAXIFS(B93:JM93,metrics.rec,"Coverage"),B93:JM93,0)+1)))</f>
        <v>#NAME?</v>
      </c>
      <c r="KB93" s="1" t="e" cm="1">
        <f t="array" aca="1" ref="KB93" ca="1">CONCATENATE(INDIRECT(ADDRESS(1,MATCH(_xlfn.MAXIFS(B93:JM93,metrics.rec,"Recatio"),B93:JM93,0)+1)), ", ", INDIRECT(ADDRESS(2,MATCH(_xlfn.MAXIFS(B93:JM93,metrics.rec,"Recatio"),B93:JM93,0)+1)))</f>
        <v>#NAME?</v>
      </c>
      <c r="KC93" s="1" t="e" cm="1">
        <f t="array" aca="1" ref="KC93" ca="1">CONCATENATE(INDIRECT(ADDRESS(1,MATCH(_xlfn.MINIFS(B93:JM93,metrics.rec,"Time"),B93:JM93,0)+1)), ", ", INDIRECT(ADDRESS(2,MATCH(_xlfn.MINIFS(B93:JM93,metrics.rec,"Time"),B93:JM93,0)+1)))</f>
        <v>#NAME?</v>
      </c>
    </row>
    <row r="94" spans="1:289" x14ac:dyDescent="0.3">
      <c r="A94" s="1" t="s">
        <v>85</v>
      </c>
      <c r="B94" s="4">
        <v>0.58240000000000003</v>
      </c>
      <c r="C94" s="4">
        <v>0.58550000000000002</v>
      </c>
      <c r="D94" s="4">
        <v>0.19539999999999999</v>
      </c>
      <c r="E94" s="4">
        <v>1.8E-3</v>
      </c>
      <c r="F94" s="4">
        <v>0.92749999999999999</v>
      </c>
      <c r="G94" s="4">
        <v>0.73009999999999997</v>
      </c>
      <c r="H94" s="4">
        <v>0.99099999999999999</v>
      </c>
      <c r="I94" s="4">
        <v>0.52370000000000005</v>
      </c>
      <c r="J94" s="5">
        <v>0.58699999999999997</v>
      </c>
      <c r="K94" s="5">
        <v>0.5998</v>
      </c>
      <c r="L94" s="5">
        <v>0.22109999999999999</v>
      </c>
      <c r="M94" s="5">
        <v>3.3E-3</v>
      </c>
      <c r="N94" s="5">
        <v>0.92320000000000002</v>
      </c>
      <c r="O94" s="5">
        <v>0.69710000000000005</v>
      </c>
      <c r="P94" s="5">
        <v>0.98029999999999995</v>
      </c>
      <c r="Q94" s="5">
        <v>0.4148</v>
      </c>
      <c r="R94" s="4">
        <v>0.58919999999999995</v>
      </c>
      <c r="S94" s="4">
        <v>0.60489999999999999</v>
      </c>
      <c r="T94" s="4">
        <v>0.218</v>
      </c>
      <c r="U94" s="4">
        <v>5.0000000000000001E-3</v>
      </c>
      <c r="V94" s="4">
        <v>0.91339999999999999</v>
      </c>
      <c r="W94" s="4">
        <v>0.66200000000000003</v>
      </c>
      <c r="X94" s="4">
        <v>0.97019999999999995</v>
      </c>
      <c r="Y94" s="4">
        <v>0.36199999999999999</v>
      </c>
      <c r="Z94" s="5">
        <v>0.59279999999999999</v>
      </c>
      <c r="AA94" s="5">
        <v>0.61599999999999999</v>
      </c>
      <c r="AB94" s="5">
        <v>0.2145</v>
      </c>
      <c r="AC94" s="5">
        <v>7.3000000000000001E-3</v>
      </c>
      <c r="AD94" s="5">
        <v>0.90449999999999997</v>
      </c>
      <c r="AE94" s="5">
        <v>0.61470000000000002</v>
      </c>
      <c r="AF94" s="5">
        <v>0.9556</v>
      </c>
      <c r="AG94" s="5">
        <v>0.29599999999999999</v>
      </c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>
        <v>0.59560000000000002</v>
      </c>
      <c r="AQ94" s="5">
        <v>0.61960000000000004</v>
      </c>
      <c r="AR94" s="5">
        <v>0.21049999999999999</v>
      </c>
      <c r="AS94" s="5">
        <v>1.5699999999999999E-2</v>
      </c>
      <c r="AT94" s="5">
        <v>0.87619999999999998</v>
      </c>
      <c r="AU94" s="5">
        <v>0.48230000000000001</v>
      </c>
      <c r="AV94" s="5">
        <v>0.92100000000000004</v>
      </c>
      <c r="AW94" s="5">
        <v>0.16619999999999999</v>
      </c>
      <c r="AX94" s="4">
        <v>0.59599999999999997</v>
      </c>
      <c r="AY94" s="4">
        <v>0.62170000000000003</v>
      </c>
      <c r="AZ94" s="4">
        <v>0.20330000000000001</v>
      </c>
      <c r="BA94" s="4">
        <v>2.69E-2</v>
      </c>
      <c r="BB94" s="4">
        <v>0.84860000000000002</v>
      </c>
      <c r="BC94" s="4">
        <v>0.3659</v>
      </c>
      <c r="BD94" s="4">
        <v>0.88590000000000002</v>
      </c>
      <c r="BE94" s="4">
        <v>0.11</v>
      </c>
      <c r="BF94" s="5">
        <v>0.60260000000000002</v>
      </c>
      <c r="BG94" s="5">
        <v>0.63290000000000002</v>
      </c>
      <c r="BH94" s="5">
        <v>0.1905</v>
      </c>
      <c r="BI94" s="5">
        <v>5.7200000000000001E-2</v>
      </c>
      <c r="BJ94" s="5">
        <v>0.80730000000000002</v>
      </c>
      <c r="BK94" s="5">
        <v>0.2366</v>
      </c>
      <c r="BL94" s="5">
        <v>0.82620000000000005</v>
      </c>
      <c r="BM94" s="5">
        <v>3.39E-2</v>
      </c>
      <c r="BN94" s="4">
        <v>0.62090000000000001</v>
      </c>
      <c r="BO94" s="4">
        <v>0.68120000000000003</v>
      </c>
      <c r="BP94" s="4">
        <v>0.16489999999999999</v>
      </c>
      <c r="BQ94" s="4">
        <v>0.191</v>
      </c>
      <c r="BR94" s="4">
        <v>0.74209999999999998</v>
      </c>
      <c r="BS94" s="4">
        <v>0.10630000000000001</v>
      </c>
      <c r="BT94" s="4">
        <v>0.6885</v>
      </c>
      <c r="BU94" s="4">
        <v>2.06E-2</v>
      </c>
      <c r="BV94" s="5">
        <v>0.57469999999999999</v>
      </c>
      <c r="BW94" s="5">
        <v>0.57509999999999994</v>
      </c>
      <c r="BX94" s="5">
        <v>0.1976</v>
      </c>
      <c r="BY94" s="5">
        <v>1.8E-3</v>
      </c>
      <c r="BZ94" s="5">
        <v>0.92620000000000002</v>
      </c>
      <c r="CA94" s="5">
        <v>0.72509999999999997</v>
      </c>
      <c r="CB94" s="5">
        <v>0.99009999999999998</v>
      </c>
      <c r="CC94" s="5">
        <v>0.3579</v>
      </c>
      <c r="CD94" s="4">
        <v>0.58799999999999997</v>
      </c>
      <c r="CE94" s="4">
        <v>0.60229999999999995</v>
      </c>
      <c r="CF94" s="4">
        <v>0.2097</v>
      </c>
      <c r="CG94" s="4">
        <v>5.0000000000000001E-3</v>
      </c>
      <c r="CH94" s="4">
        <v>0.9143</v>
      </c>
      <c r="CI94" s="4">
        <v>0.66039999999999999</v>
      </c>
      <c r="CJ94" s="4">
        <v>0.97250000000000003</v>
      </c>
      <c r="CK94" s="4">
        <v>0.24510000000000001</v>
      </c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>
        <v>0.59789999999999999</v>
      </c>
      <c r="CU94" s="4">
        <v>0.62519999999999998</v>
      </c>
      <c r="CV94" s="4">
        <v>0.19739999999999999</v>
      </c>
      <c r="CW94" s="4">
        <v>2.6700000000000002E-2</v>
      </c>
      <c r="CX94" s="4">
        <v>0.8478</v>
      </c>
      <c r="CY94" s="4">
        <v>0.37180000000000002</v>
      </c>
      <c r="CZ94" s="4">
        <v>0.88749999999999996</v>
      </c>
      <c r="DA94" s="4">
        <v>7.4200000000000002E-2</v>
      </c>
      <c r="DB94" s="5">
        <v>0.62129999999999996</v>
      </c>
      <c r="DC94" s="5">
        <v>0.68149999999999999</v>
      </c>
      <c r="DD94" s="5">
        <v>0.1593</v>
      </c>
      <c r="DE94" s="5">
        <v>0.19769999999999999</v>
      </c>
      <c r="DF94" s="5">
        <v>0.73980000000000001</v>
      </c>
      <c r="DG94" s="5">
        <v>0.1042</v>
      </c>
      <c r="DH94" s="5">
        <v>0.68869999999999998</v>
      </c>
      <c r="DI94" s="5">
        <v>2.0299999999999999E-2</v>
      </c>
      <c r="DJ94" s="4">
        <v>0.57269999999999999</v>
      </c>
      <c r="DK94" s="4">
        <v>0.57130000000000003</v>
      </c>
      <c r="DL94" s="4">
        <v>0.1923</v>
      </c>
      <c r="DM94" s="4">
        <v>1.8E-3</v>
      </c>
      <c r="DN94" s="4">
        <v>0.92510000000000003</v>
      </c>
      <c r="DO94" s="4">
        <v>0.7268</v>
      </c>
      <c r="DP94" s="4">
        <v>0.99170000000000003</v>
      </c>
      <c r="DQ94" s="4">
        <v>0.4093</v>
      </c>
      <c r="DR94" s="5">
        <v>0.58879999999999999</v>
      </c>
      <c r="DS94" s="5">
        <v>0.60750000000000004</v>
      </c>
      <c r="DT94" s="5">
        <v>0.2145</v>
      </c>
      <c r="DU94" s="5">
        <v>5.0000000000000001E-3</v>
      </c>
      <c r="DV94" s="5">
        <v>0.91269999999999996</v>
      </c>
      <c r="DW94" s="5">
        <v>0.65869999999999995</v>
      </c>
      <c r="DX94" s="5">
        <v>0.9708</v>
      </c>
      <c r="DY94" s="5">
        <v>0.18870000000000001</v>
      </c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>
        <v>0.59699999999999998</v>
      </c>
      <c r="EI94" s="5">
        <v>0.62339999999999995</v>
      </c>
      <c r="EJ94" s="5">
        <v>0.2019</v>
      </c>
      <c r="EK94" s="5">
        <v>2.6599999999999999E-2</v>
      </c>
      <c r="EL94" s="5">
        <v>0.8488</v>
      </c>
      <c r="EM94" s="5">
        <v>0.88570000000000004</v>
      </c>
      <c r="EN94" s="5">
        <v>0.3725</v>
      </c>
      <c r="EO94" s="5">
        <v>0.1012</v>
      </c>
      <c r="EP94" s="4">
        <v>0.62219999999999998</v>
      </c>
      <c r="EQ94" s="4">
        <v>0.67889999999999995</v>
      </c>
      <c r="ER94" s="4">
        <v>0.16009999999999999</v>
      </c>
      <c r="ES94" s="4">
        <v>0.1918</v>
      </c>
      <c r="ET94" s="4">
        <v>0.74209999999999998</v>
      </c>
      <c r="EU94" s="4">
        <v>0.1065</v>
      </c>
      <c r="EV94" s="4">
        <v>0.68859999999999999</v>
      </c>
      <c r="EW94" s="4">
        <v>1.6799999999999999E-2</v>
      </c>
      <c r="EX94" s="5">
        <v>0.57779999999999998</v>
      </c>
      <c r="EY94" s="5">
        <v>0.58089999999999997</v>
      </c>
      <c r="EZ94" s="5">
        <v>0.1867</v>
      </c>
      <c r="FA94" s="5">
        <v>1.8E-3</v>
      </c>
      <c r="FB94" s="5">
        <v>0.92169999999999996</v>
      </c>
      <c r="FC94" s="5">
        <v>0.72489999999999999</v>
      </c>
      <c r="FD94" s="5">
        <v>0.99009999999999998</v>
      </c>
      <c r="FE94" s="5">
        <v>0.3926</v>
      </c>
      <c r="FF94" s="4">
        <v>0.59089999999999998</v>
      </c>
      <c r="FG94" s="4">
        <v>0.60860000000000003</v>
      </c>
      <c r="FH94" s="4">
        <v>0.2094</v>
      </c>
      <c r="FI94" s="4">
        <v>5.0000000000000001E-3</v>
      </c>
      <c r="FJ94" s="4">
        <v>0.9123</v>
      </c>
      <c r="FK94" s="4">
        <v>0.65859999999999996</v>
      </c>
      <c r="FL94" s="4">
        <v>0.97030000000000005</v>
      </c>
      <c r="FM94" s="4">
        <v>0.29070000000000001</v>
      </c>
      <c r="FN94" s="5">
        <v>0.59370000000000001</v>
      </c>
      <c r="FO94" s="5">
        <v>0.6159</v>
      </c>
      <c r="FP94" s="5">
        <v>0.216</v>
      </c>
      <c r="FQ94" s="5">
        <v>1.0500000000000001E-2</v>
      </c>
      <c r="FR94" s="5">
        <v>0.89319999999999999</v>
      </c>
      <c r="FS94" s="5">
        <v>0.55889999999999995</v>
      </c>
      <c r="FT94" s="5">
        <v>0.94199999999999995</v>
      </c>
      <c r="FU94" s="5">
        <v>0.23860000000000001</v>
      </c>
      <c r="FV94" s="4">
        <v>0.59730000000000005</v>
      </c>
      <c r="FW94" s="4">
        <v>0.62539999999999996</v>
      </c>
      <c r="FX94" s="4">
        <v>0.20230000000000001</v>
      </c>
      <c r="FY94" s="4">
        <v>2.6499999999999999E-2</v>
      </c>
      <c r="FZ94" s="4">
        <v>0.85</v>
      </c>
      <c r="GA94" s="4">
        <v>0.373</v>
      </c>
      <c r="GB94" s="4">
        <v>0.88539999999999996</v>
      </c>
      <c r="GC94" s="4">
        <v>0.10580000000000001</v>
      </c>
      <c r="GD94" s="5">
        <v>0.61970000000000003</v>
      </c>
      <c r="GE94" s="5">
        <v>0.67430000000000001</v>
      </c>
      <c r="GF94" s="5">
        <v>0.1628</v>
      </c>
      <c r="GG94" s="5">
        <v>0.192</v>
      </c>
      <c r="GH94" s="5">
        <v>0.73980000000000001</v>
      </c>
      <c r="GI94" s="5">
        <v>0.1069</v>
      </c>
      <c r="GJ94" s="5">
        <v>0.68859999999999999</v>
      </c>
      <c r="GK94" s="5">
        <v>2.3300000000000001E-2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>
        <v>0.59830000000000005</v>
      </c>
      <c r="HK94" s="5">
        <v>0.62670000000000003</v>
      </c>
      <c r="HL94" s="5">
        <v>0.20100000000000001</v>
      </c>
      <c r="HM94" s="5">
        <v>2.63E-2</v>
      </c>
      <c r="HN94" s="5">
        <v>0.85</v>
      </c>
      <c r="HO94" s="5">
        <v>0.3765</v>
      </c>
      <c r="HP94" s="5">
        <v>0.88490000000000002</v>
      </c>
      <c r="HQ94" s="5">
        <v>8.9499999999999996E-2</v>
      </c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>
        <v>0.5978</v>
      </c>
      <c r="IY94" s="4">
        <v>0.62529999999999997</v>
      </c>
      <c r="IZ94" s="4">
        <v>0.2</v>
      </c>
      <c r="JA94" s="4">
        <v>2.64E-2</v>
      </c>
      <c r="JB94" s="4">
        <v>0.84940000000000004</v>
      </c>
      <c r="JC94" s="4">
        <v>0.37369999999999998</v>
      </c>
      <c r="JD94" s="4">
        <v>0.88600000000000001</v>
      </c>
      <c r="JE94" s="4">
        <v>7.6899999999999996E-2</v>
      </c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0.59534074074074061</v>
      </c>
      <c r="JO94" s="4">
        <f t="shared" si="17"/>
        <v>0.61987777777777775</v>
      </c>
      <c r="JP94" s="4">
        <f t="shared" si="18"/>
        <v>0.19917407407407403</v>
      </c>
      <c r="JQ94" s="4">
        <f t="shared" si="19"/>
        <v>4.056296296296296E-2</v>
      </c>
      <c r="JR94" s="4">
        <f t="shared" si="20"/>
        <v>0.86621111111111115</v>
      </c>
      <c r="JS94" s="4">
        <f t="shared" si="21"/>
        <v>0.50128148148148144</v>
      </c>
      <c r="JT94" s="4">
        <f t="shared" si="22"/>
        <v>0.88158518518518525</v>
      </c>
      <c r="JU94" s="4">
        <f t="shared" si="23"/>
        <v>0.20179629629629631</v>
      </c>
      <c r="JV94" s="1" t="e" cm="1">
        <f t="array" aca="1" ref="JV94" ca="1">CONCATENATE(INDIRECT(ADDRESS(1,MATCH(_xlfn.MINIFS(B94:JM94,metrics.rec,"MAE"),B94:JM94,0)+1)), ", ", INDIRECT(ADDRESS(2,MATCH(_xlfn.MINIFS(B94:JM94,metrics.rec,"MAE"),B94:JM94,0)+1)))</f>
        <v>#NAME?</v>
      </c>
      <c r="JW94" s="1" t="e" cm="1">
        <f t="array" aca="1" ref="JW94" ca="1">CONCATENATE(INDIRECT(ADDRESS(1,MATCH(_xlfn.MINIFS(B94:JM94,metrics.rec,"MSE"),B94:JM94,0)+1)), ", ", INDIRECT(ADDRESS(2,MATCH(_xlfn.MINIFS(B94:JM94,metrics.rec,"MSE"),B94:JM94,0)+1)))</f>
        <v>#NAME?</v>
      </c>
      <c r="JX94" s="1" t="e" cm="1">
        <f t="array" aca="1" ref="JX94" ca="1">CONCATENATE(INDIRECT(ADDRESS(1,MATCH(_xlfn.MAXIFS(B94:JM94,metrics.rec,"R"),B94:JM94,0)+1)), ", ", INDIRECT(ADDRESS(2,MATCH(_xlfn.MAXIFS(B94:JM94,metrics.rec,"R"),B94:JM94,0)+1)))</f>
        <v>#NAME?</v>
      </c>
      <c r="JY94" s="1" t="e" cm="1">
        <f t="array" aca="1" ref="JY94" ca="1">CONCATENATE(INDIRECT(ADDRESS(1,MATCH(_xlfn.MAXIFS(B94:JM94,metrics.rec,"Precision"),B94:JM94,0)+1)), ", ", INDIRECT(ADDRESS(2,MATCH(_xlfn.MAXIFS(B94:JM94,metrics.rec,"Precision"),B94:JM94,0)+1)))</f>
        <v>#NAME?</v>
      </c>
      <c r="JZ94" s="1" t="e" cm="1">
        <f t="array" aca="1" ref="JZ94" ca="1">CONCATENATE(INDIRECT(ADDRESS(1,MATCH(_xlfn.MAXIFS(B94:JM94,metrics.rec,"Recall"),B94:JM94,0)+1)), ", ", INDIRECT(ADDRESS(2,MATCH(_xlfn.MAXIFS(B94:JM94,metrics.rec,"Recall"),B94:JM94,0)+1)))</f>
        <v>#NAME?</v>
      </c>
      <c r="KA94" s="1" t="e" cm="1">
        <f t="array" aca="1" ref="KA94" ca="1">CONCATENATE(INDIRECT(ADDRESS(1,MATCH(_xlfn.MAXIFS(B94:JM94,metrics.rec,"Coverage"),B94:JM94,0)+1)), ", ", INDIRECT(ADDRESS(2,MATCH(_xlfn.MAXIFS(B94:JM94,metrics.rec,"Coverage"),B94:JM94,0)+1)))</f>
        <v>#NAME?</v>
      </c>
      <c r="KB94" s="1" t="e" cm="1">
        <f t="array" aca="1" ref="KB94" ca="1">CONCATENATE(INDIRECT(ADDRESS(1,MATCH(_xlfn.MAXIFS(B94:JM94,metrics.rec,"Recatio"),B94:JM94,0)+1)), ", ", INDIRECT(ADDRESS(2,MATCH(_xlfn.MAXIFS(B94:JM94,metrics.rec,"Recatio"),B94:JM94,0)+1)))</f>
        <v>#NAME?</v>
      </c>
      <c r="KC94" s="1" t="e" cm="1">
        <f t="array" aca="1" ref="KC94" ca="1">CONCATENATE(INDIRECT(ADDRESS(1,MATCH(_xlfn.MINIFS(B94:JM94,metrics.rec,"Time"),B94:JM94,0)+1)), ", ", INDIRECT(ADDRESS(2,MATCH(_xlfn.MINIFS(B94:JM94,metrics.rec,"Time"),B94:JM94,0)+1)))</f>
        <v>#NAME?</v>
      </c>
    </row>
    <row r="95" spans="1:289" x14ac:dyDescent="0.3">
      <c r="A95" s="1" t="s">
        <v>86</v>
      </c>
      <c r="B95" s="4">
        <v>0.57740000000000002</v>
      </c>
      <c r="C95" s="4">
        <v>0.57779999999999998</v>
      </c>
      <c r="D95" s="4">
        <v>0.2127</v>
      </c>
      <c r="E95" s="4">
        <v>1.8E-3</v>
      </c>
      <c r="F95" s="4">
        <v>0.92689999999999995</v>
      </c>
      <c r="G95" s="4">
        <v>0.72960000000000003</v>
      </c>
      <c r="H95" s="4">
        <v>0.98960000000000004</v>
      </c>
      <c r="I95" s="4">
        <v>0.4859</v>
      </c>
      <c r="J95" s="5">
        <v>0.58389999999999997</v>
      </c>
      <c r="K95" s="5">
        <v>0.59489999999999998</v>
      </c>
      <c r="L95" s="5">
        <v>0.21920000000000001</v>
      </c>
      <c r="M95" s="5">
        <v>3.3E-3</v>
      </c>
      <c r="N95" s="5">
        <v>0.92149999999999999</v>
      </c>
      <c r="O95" s="5">
        <v>0.69630000000000003</v>
      </c>
      <c r="P95" s="5">
        <v>0.97940000000000005</v>
      </c>
      <c r="Q95" s="5">
        <v>0.4083</v>
      </c>
      <c r="R95" s="4">
        <v>0.58599999999999997</v>
      </c>
      <c r="S95" s="4">
        <v>0.59989999999999999</v>
      </c>
      <c r="T95" s="4">
        <v>0.22270000000000001</v>
      </c>
      <c r="U95" s="4">
        <v>5.0000000000000001E-3</v>
      </c>
      <c r="V95" s="4">
        <v>0.91149999999999998</v>
      </c>
      <c r="W95" s="4">
        <v>0.6603</v>
      </c>
      <c r="X95" s="4">
        <v>0.96799999999999997</v>
      </c>
      <c r="Y95" s="4">
        <v>0.34760000000000002</v>
      </c>
      <c r="Z95" s="5">
        <v>0.58960000000000001</v>
      </c>
      <c r="AA95" s="5">
        <v>0.61080000000000001</v>
      </c>
      <c r="AB95" s="5">
        <v>0.21809999999999999</v>
      </c>
      <c r="AC95" s="5">
        <v>7.3000000000000001E-3</v>
      </c>
      <c r="AD95" s="5">
        <v>0.90239999999999998</v>
      </c>
      <c r="AE95" s="5">
        <v>0.61240000000000006</v>
      </c>
      <c r="AF95" s="5">
        <v>0.95299999999999996</v>
      </c>
      <c r="AG95" s="5">
        <v>0.28339999999999999</v>
      </c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>
        <v>0.59330000000000005</v>
      </c>
      <c r="AQ95" s="5">
        <v>0.61709999999999998</v>
      </c>
      <c r="AR95" s="5">
        <v>0.216</v>
      </c>
      <c r="AS95" s="5">
        <v>1.5699999999999999E-2</v>
      </c>
      <c r="AT95" s="5">
        <v>0.874</v>
      </c>
      <c r="AU95" s="5">
        <v>0.47939999999999999</v>
      </c>
      <c r="AV95" s="5">
        <v>0.91679999999999995</v>
      </c>
      <c r="AW95" s="5">
        <v>0.1585</v>
      </c>
      <c r="AX95" s="4">
        <v>0.59460000000000002</v>
      </c>
      <c r="AY95" s="4">
        <v>0.62039999999999995</v>
      </c>
      <c r="AZ95" s="4">
        <v>0.20549999999999999</v>
      </c>
      <c r="BA95" s="4">
        <v>2.7099999999999999E-2</v>
      </c>
      <c r="BB95" s="4">
        <v>0.84799999999999998</v>
      </c>
      <c r="BC95" s="4">
        <v>0.36309999999999998</v>
      </c>
      <c r="BD95" s="4">
        <v>0.88090000000000002</v>
      </c>
      <c r="BE95" s="4">
        <v>0.1062</v>
      </c>
      <c r="BF95" s="5">
        <v>0.60189999999999999</v>
      </c>
      <c r="BG95" s="5">
        <v>0.63270000000000004</v>
      </c>
      <c r="BH95" s="5">
        <v>0.19570000000000001</v>
      </c>
      <c r="BI95" s="5">
        <v>5.7599999999999998E-2</v>
      </c>
      <c r="BJ95" s="5">
        <v>0.80679999999999996</v>
      </c>
      <c r="BK95" s="5">
        <v>0.2344</v>
      </c>
      <c r="BL95" s="5">
        <v>0.81779999999999997</v>
      </c>
      <c r="BM95" s="5">
        <v>3.3099999999999997E-2</v>
      </c>
      <c r="BN95" s="4">
        <v>0.62319999999999998</v>
      </c>
      <c r="BO95" s="4">
        <v>0.6885</v>
      </c>
      <c r="BP95" s="4">
        <v>0.15670000000000001</v>
      </c>
      <c r="BQ95" s="4">
        <v>0.19159999999999999</v>
      </c>
      <c r="BR95" s="4">
        <v>0.74280000000000002</v>
      </c>
      <c r="BS95" s="4">
        <v>0.1055</v>
      </c>
      <c r="BT95" s="4">
        <v>0.67969999999999997</v>
      </c>
      <c r="BU95" s="4">
        <v>1.9599999999999999E-2</v>
      </c>
      <c r="BV95" s="5">
        <v>0.57120000000000004</v>
      </c>
      <c r="BW95" s="5">
        <v>0.57010000000000005</v>
      </c>
      <c r="BX95" s="5">
        <v>0.20030000000000001</v>
      </c>
      <c r="BY95" s="5">
        <v>1.8E-3</v>
      </c>
      <c r="BZ95" s="5">
        <v>0.92569999999999997</v>
      </c>
      <c r="CA95" s="5">
        <v>0.72470000000000001</v>
      </c>
      <c r="CB95" s="5">
        <v>0.98939999999999995</v>
      </c>
      <c r="CC95" s="5">
        <v>0.28039999999999998</v>
      </c>
      <c r="CD95" s="4">
        <v>0.58479999999999999</v>
      </c>
      <c r="CE95" s="4">
        <v>0.59850000000000003</v>
      </c>
      <c r="CF95" s="4">
        <v>0.21679999999999999</v>
      </c>
      <c r="CG95" s="4">
        <v>5.0000000000000001E-3</v>
      </c>
      <c r="CH95" s="4">
        <v>0.91300000000000003</v>
      </c>
      <c r="CI95" s="4">
        <v>0.65890000000000004</v>
      </c>
      <c r="CJ95" s="4">
        <v>0.97040000000000004</v>
      </c>
      <c r="CK95" s="4">
        <v>0.2366</v>
      </c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>
        <v>0.59660000000000002</v>
      </c>
      <c r="CU95" s="4">
        <v>0.62429999999999997</v>
      </c>
      <c r="CV95" s="4">
        <v>0.2014</v>
      </c>
      <c r="CW95" s="4">
        <v>2.69E-2</v>
      </c>
      <c r="CX95" s="4">
        <v>0.84650000000000003</v>
      </c>
      <c r="CY95" s="4">
        <v>0.36890000000000001</v>
      </c>
      <c r="CZ95" s="4">
        <v>0.88190000000000002</v>
      </c>
      <c r="DA95" s="4">
        <v>7.2099999999999997E-2</v>
      </c>
      <c r="DB95" s="5">
        <v>0.62319999999999998</v>
      </c>
      <c r="DC95" s="5">
        <v>0.68820000000000003</v>
      </c>
      <c r="DD95" s="5">
        <v>0.15559999999999999</v>
      </c>
      <c r="DE95" s="5">
        <v>0.19850000000000001</v>
      </c>
      <c r="DF95" s="5">
        <v>0.74009999999999998</v>
      </c>
      <c r="DG95" s="5">
        <v>0.1033</v>
      </c>
      <c r="DH95" s="5">
        <v>0.67959999999999998</v>
      </c>
      <c r="DI95" s="5">
        <v>0.02</v>
      </c>
      <c r="DJ95" s="4">
        <v>0.56889999999999996</v>
      </c>
      <c r="DK95" s="4">
        <v>0.56520000000000004</v>
      </c>
      <c r="DL95" s="4">
        <v>0.20039999999999999</v>
      </c>
      <c r="DM95" s="4">
        <v>1.8E-3</v>
      </c>
      <c r="DN95" s="4">
        <v>0.92420000000000002</v>
      </c>
      <c r="DO95" s="4">
        <v>0.72660000000000002</v>
      </c>
      <c r="DP95" s="4">
        <v>0.99129999999999996</v>
      </c>
      <c r="DQ95" s="4">
        <v>0.3836</v>
      </c>
      <c r="DR95" s="5">
        <v>0.58550000000000002</v>
      </c>
      <c r="DS95" s="5">
        <v>0.6028</v>
      </c>
      <c r="DT95" s="5">
        <v>0.22220000000000001</v>
      </c>
      <c r="DU95" s="5">
        <v>5.0000000000000001E-3</v>
      </c>
      <c r="DV95" s="5">
        <v>0.91159999999999997</v>
      </c>
      <c r="DW95" s="5">
        <v>0.65739999999999998</v>
      </c>
      <c r="DX95" s="5">
        <v>0.96899999999999997</v>
      </c>
      <c r="DY95" s="5">
        <v>0.20130000000000001</v>
      </c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>
        <v>0.59560000000000002</v>
      </c>
      <c r="EI95" s="5">
        <v>0.62290000000000001</v>
      </c>
      <c r="EJ95" s="5">
        <v>0.2074</v>
      </c>
      <c r="EK95" s="5">
        <v>2.6700000000000002E-2</v>
      </c>
      <c r="EL95" s="5">
        <v>0.84760000000000002</v>
      </c>
      <c r="EM95" s="5">
        <v>0.88039999999999996</v>
      </c>
      <c r="EN95" s="5">
        <v>0.3695</v>
      </c>
      <c r="EO95" s="5">
        <v>0.1022</v>
      </c>
      <c r="EP95" s="4">
        <v>0.62439999999999996</v>
      </c>
      <c r="EQ95" s="4">
        <v>0.68659999999999999</v>
      </c>
      <c r="ER95" s="4">
        <v>0.15429999999999999</v>
      </c>
      <c r="ES95" s="4">
        <v>0.1925</v>
      </c>
      <c r="ET95" s="4">
        <v>0.74219999999999997</v>
      </c>
      <c r="EU95" s="4">
        <v>0.1055</v>
      </c>
      <c r="EV95" s="4">
        <v>0.67959999999999998</v>
      </c>
      <c r="EW95" s="4">
        <v>1.6199999999999999E-2</v>
      </c>
      <c r="EX95" s="5">
        <v>0.57520000000000004</v>
      </c>
      <c r="EY95" s="5">
        <v>0.5776</v>
      </c>
      <c r="EZ95" s="5">
        <v>0.19589999999999999</v>
      </c>
      <c r="FA95" s="5">
        <v>1.8E-3</v>
      </c>
      <c r="FB95" s="5">
        <v>0.92100000000000004</v>
      </c>
      <c r="FC95" s="5">
        <v>0.7248</v>
      </c>
      <c r="FD95" s="5">
        <v>0.98929999999999996</v>
      </c>
      <c r="FE95" s="5">
        <v>0.37469999999999998</v>
      </c>
      <c r="FF95" s="4">
        <v>0.58760000000000001</v>
      </c>
      <c r="FG95" s="4">
        <v>0.60389999999999999</v>
      </c>
      <c r="FH95" s="4">
        <v>0.2152</v>
      </c>
      <c r="FI95" s="4">
        <v>5.0000000000000001E-3</v>
      </c>
      <c r="FJ95" s="4">
        <v>0.91059999999999997</v>
      </c>
      <c r="FK95" s="4">
        <v>0.65720000000000001</v>
      </c>
      <c r="FL95" s="4">
        <v>0.96830000000000005</v>
      </c>
      <c r="FM95" s="4">
        <v>0.27089999999999997</v>
      </c>
      <c r="FN95" s="5">
        <v>0.59140000000000004</v>
      </c>
      <c r="FO95" s="5">
        <v>0.61319999999999997</v>
      </c>
      <c r="FP95" s="5">
        <v>0.22159999999999999</v>
      </c>
      <c r="FQ95" s="5">
        <v>1.0500000000000001E-2</v>
      </c>
      <c r="FR95" s="5">
        <v>0.89129999999999998</v>
      </c>
      <c r="FS95" s="5">
        <v>0.55630000000000002</v>
      </c>
      <c r="FT95" s="5">
        <v>0.9395</v>
      </c>
      <c r="FU95" s="5">
        <v>0.2316</v>
      </c>
      <c r="FV95" s="4">
        <v>0.59570000000000001</v>
      </c>
      <c r="FW95" s="4">
        <v>0.62390000000000001</v>
      </c>
      <c r="FX95" s="4">
        <v>0.20880000000000001</v>
      </c>
      <c r="FY95" s="4">
        <v>2.6700000000000002E-2</v>
      </c>
      <c r="FZ95" s="4">
        <v>0.8488</v>
      </c>
      <c r="GA95" s="4">
        <v>0.37</v>
      </c>
      <c r="GB95" s="4">
        <v>0.87960000000000005</v>
      </c>
      <c r="GC95" s="4">
        <v>0.1018</v>
      </c>
      <c r="GD95" s="5">
        <v>0.62080000000000002</v>
      </c>
      <c r="GE95" s="5">
        <v>0.68010000000000004</v>
      </c>
      <c r="GF95" s="5">
        <v>0.15609999999999999</v>
      </c>
      <c r="GG95" s="5">
        <v>0.1928</v>
      </c>
      <c r="GH95" s="5">
        <v>0.74060000000000004</v>
      </c>
      <c r="GI95" s="5">
        <v>0.106</v>
      </c>
      <c r="GJ95" s="5">
        <v>0.67979999999999996</v>
      </c>
      <c r="GK95" s="5">
        <v>1.9800000000000002E-2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>
        <v>0.59699999999999998</v>
      </c>
      <c r="HK95" s="5">
        <v>0.62590000000000001</v>
      </c>
      <c r="HL95" s="5">
        <v>0.20499999999999999</v>
      </c>
      <c r="HM95" s="5">
        <v>2.64E-2</v>
      </c>
      <c r="HN95" s="5">
        <v>0.84860000000000002</v>
      </c>
      <c r="HO95" s="5">
        <v>0.3735</v>
      </c>
      <c r="HP95" s="5">
        <v>0.88</v>
      </c>
      <c r="HQ95" s="5">
        <v>9.1999999999999998E-2</v>
      </c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>
        <v>0.59640000000000004</v>
      </c>
      <c r="IY95" s="4">
        <v>0.62439999999999996</v>
      </c>
      <c r="IZ95" s="4">
        <v>0.2036</v>
      </c>
      <c r="JA95" s="4">
        <v>2.6599999999999999E-2</v>
      </c>
      <c r="JB95" s="4">
        <v>0.84819999999999995</v>
      </c>
      <c r="JC95" s="4">
        <v>0.37080000000000002</v>
      </c>
      <c r="JD95" s="4">
        <v>0.88070000000000004</v>
      </c>
      <c r="JE95" s="4">
        <v>7.3999999999999996E-2</v>
      </c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0.59345185185185179</v>
      </c>
      <c r="JO95" s="4">
        <f t="shared" si="17"/>
        <v>0.61812592592592619</v>
      </c>
      <c r="JP95" s="4">
        <f t="shared" si="18"/>
        <v>0.20301111111111111</v>
      </c>
      <c r="JQ95" s="4">
        <f t="shared" si="19"/>
        <v>4.0722222222222222E-2</v>
      </c>
      <c r="JR95" s="4">
        <f t="shared" si="20"/>
        <v>0.86514074074074088</v>
      </c>
      <c r="JS95" s="4">
        <f t="shared" si="21"/>
        <v>0.4993555555555555</v>
      </c>
      <c r="JT95" s="4">
        <f t="shared" si="22"/>
        <v>0.87752222222222231</v>
      </c>
      <c r="JU95" s="4">
        <f t="shared" si="23"/>
        <v>0.19169629629629625</v>
      </c>
      <c r="JV95" s="1" t="e" cm="1">
        <f t="array" aca="1" ref="JV95" ca="1">CONCATENATE(INDIRECT(ADDRESS(1,MATCH(_xlfn.MINIFS(B95:JM95,metrics.rec,"MAE"),B95:JM95,0)+1)), ", ", INDIRECT(ADDRESS(2,MATCH(_xlfn.MINIFS(B95:JM95,metrics.rec,"MAE"),B95:JM95,0)+1)))</f>
        <v>#NAME?</v>
      </c>
      <c r="JW95" s="1" t="e" cm="1">
        <f t="array" aca="1" ref="JW95" ca="1">CONCATENATE(INDIRECT(ADDRESS(1,MATCH(_xlfn.MINIFS(B95:JM95,metrics.rec,"MSE"),B95:JM95,0)+1)), ", ", INDIRECT(ADDRESS(2,MATCH(_xlfn.MINIFS(B95:JM95,metrics.rec,"MSE"),B95:JM95,0)+1)))</f>
        <v>#NAME?</v>
      </c>
      <c r="JX95" s="1" t="e" cm="1">
        <f t="array" aca="1" ref="JX95" ca="1">CONCATENATE(INDIRECT(ADDRESS(1,MATCH(_xlfn.MAXIFS(B95:JM95,metrics.rec,"R"),B95:JM95,0)+1)), ", ", INDIRECT(ADDRESS(2,MATCH(_xlfn.MAXIFS(B95:JM95,metrics.rec,"R"),B95:JM95,0)+1)))</f>
        <v>#NAME?</v>
      </c>
      <c r="JY95" s="1" t="e" cm="1">
        <f t="array" aca="1" ref="JY95" ca="1">CONCATENATE(INDIRECT(ADDRESS(1,MATCH(_xlfn.MAXIFS(B95:JM95,metrics.rec,"Precision"),B95:JM95,0)+1)), ", ", INDIRECT(ADDRESS(2,MATCH(_xlfn.MAXIFS(B95:JM95,metrics.rec,"Precision"),B95:JM95,0)+1)))</f>
        <v>#NAME?</v>
      </c>
      <c r="JZ95" s="1" t="e" cm="1">
        <f t="array" aca="1" ref="JZ95" ca="1">CONCATENATE(INDIRECT(ADDRESS(1,MATCH(_xlfn.MAXIFS(B95:JM95,metrics.rec,"Recall"),B95:JM95,0)+1)), ", ", INDIRECT(ADDRESS(2,MATCH(_xlfn.MAXIFS(B95:JM95,metrics.rec,"Recall"),B95:JM95,0)+1)))</f>
        <v>#NAME?</v>
      </c>
      <c r="KA95" s="1" t="e" cm="1">
        <f t="array" aca="1" ref="KA95" ca="1">CONCATENATE(INDIRECT(ADDRESS(1,MATCH(_xlfn.MAXIFS(B95:JM95,metrics.rec,"Coverage"),B95:JM95,0)+1)), ", ", INDIRECT(ADDRESS(2,MATCH(_xlfn.MAXIFS(B95:JM95,metrics.rec,"Coverage"),B95:JM95,0)+1)))</f>
        <v>#NAME?</v>
      </c>
      <c r="KB95" s="1" t="e" cm="1">
        <f t="array" aca="1" ref="KB95" ca="1">CONCATENATE(INDIRECT(ADDRESS(1,MATCH(_xlfn.MAXIFS(B95:JM95,metrics.rec,"Recatio"),B95:JM95,0)+1)), ", ", INDIRECT(ADDRESS(2,MATCH(_xlfn.MAXIFS(B95:JM95,metrics.rec,"Recatio"),B95:JM95,0)+1)))</f>
        <v>#NAME?</v>
      </c>
      <c r="KC95" s="1" t="e" cm="1">
        <f t="array" aca="1" ref="KC95" ca="1">CONCATENATE(INDIRECT(ADDRESS(1,MATCH(_xlfn.MINIFS(B95:JM95,metrics.rec,"Time"),B95:JM95,0)+1)), ", ", INDIRECT(ADDRESS(2,MATCH(_xlfn.MINIFS(B95:JM95,metrics.rec,"Time"),B95:JM95,0)+1)))</f>
        <v>#NAME?</v>
      </c>
    </row>
    <row r="96" spans="1:289" x14ac:dyDescent="0.3">
      <c r="A96" s="1" t="s">
        <v>87</v>
      </c>
      <c r="B96" s="4">
        <v>0.57840000000000003</v>
      </c>
      <c r="C96" s="4">
        <v>0.58030000000000004</v>
      </c>
      <c r="D96" s="4">
        <v>0.21179999999999999</v>
      </c>
      <c r="E96" s="4">
        <v>1.6999999999999999E-3</v>
      </c>
      <c r="F96" s="4">
        <v>0.92859999999999998</v>
      </c>
      <c r="G96" s="4">
        <v>0.78439999999999999</v>
      </c>
      <c r="H96" s="4">
        <v>0.99160000000000004</v>
      </c>
      <c r="I96" s="4">
        <v>0.50270000000000004</v>
      </c>
      <c r="J96" s="5">
        <v>0.58420000000000005</v>
      </c>
      <c r="K96" s="5">
        <v>0.59470000000000001</v>
      </c>
      <c r="L96" s="5">
        <v>0.221</v>
      </c>
      <c r="M96" s="5">
        <v>3.0000000000000001E-3</v>
      </c>
      <c r="N96" s="5">
        <v>0.92379999999999995</v>
      </c>
      <c r="O96" s="5">
        <v>0.76959999999999995</v>
      </c>
      <c r="P96" s="5">
        <v>0.98070000000000002</v>
      </c>
      <c r="Q96" s="5">
        <v>0.41439999999999999</v>
      </c>
      <c r="R96" s="4">
        <v>0.58720000000000006</v>
      </c>
      <c r="S96" s="4">
        <v>0.60309999999999997</v>
      </c>
      <c r="T96" s="4">
        <v>0.2225</v>
      </c>
      <c r="U96" s="4">
        <v>4.4000000000000003E-3</v>
      </c>
      <c r="V96" s="4">
        <v>0.91449999999999998</v>
      </c>
      <c r="W96" s="4">
        <v>0.75629999999999997</v>
      </c>
      <c r="X96" s="4">
        <v>0.97109999999999996</v>
      </c>
      <c r="Y96" s="4">
        <v>0.35670000000000002</v>
      </c>
      <c r="Z96" s="5">
        <v>0.59130000000000005</v>
      </c>
      <c r="AA96" s="5">
        <v>0.61560000000000004</v>
      </c>
      <c r="AB96" s="5">
        <v>0.21690000000000001</v>
      </c>
      <c r="AC96" s="5">
        <v>6.1000000000000004E-3</v>
      </c>
      <c r="AD96" s="5">
        <v>0.90690000000000004</v>
      </c>
      <c r="AE96" s="5">
        <v>0.7419</v>
      </c>
      <c r="AF96" s="5">
        <v>0.95720000000000005</v>
      </c>
      <c r="AG96" s="5">
        <v>0.28860000000000002</v>
      </c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>
        <v>0.59619999999999995</v>
      </c>
      <c r="AQ96" s="5">
        <v>0.62560000000000004</v>
      </c>
      <c r="AR96" s="5">
        <v>0.21490000000000001</v>
      </c>
      <c r="AS96" s="5">
        <v>1.0800000000000001E-2</v>
      </c>
      <c r="AT96" s="5">
        <v>0.88570000000000004</v>
      </c>
      <c r="AU96" s="5">
        <v>0.71209999999999996</v>
      </c>
      <c r="AV96" s="5">
        <v>0.92559999999999998</v>
      </c>
      <c r="AW96" s="5">
        <v>0.1661</v>
      </c>
      <c r="AX96" s="4">
        <v>0.59989999999999999</v>
      </c>
      <c r="AY96" s="4">
        <v>0.63639999999999997</v>
      </c>
      <c r="AZ96" s="4">
        <v>0.20430000000000001</v>
      </c>
      <c r="BA96" s="4">
        <v>1.49E-2</v>
      </c>
      <c r="BB96" s="4">
        <v>0.87080000000000002</v>
      </c>
      <c r="BC96" s="4">
        <v>0.67930000000000001</v>
      </c>
      <c r="BD96" s="4">
        <v>0.89070000000000005</v>
      </c>
      <c r="BE96" s="4">
        <v>0.1096</v>
      </c>
      <c r="BF96" s="5">
        <v>0.61050000000000004</v>
      </c>
      <c r="BG96" s="5">
        <v>0.6583</v>
      </c>
      <c r="BH96" s="5">
        <v>0.19539999999999999</v>
      </c>
      <c r="BI96" s="5">
        <v>2.1899999999999999E-2</v>
      </c>
      <c r="BJ96" s="5">
        <v>0.84440000000000004</v>
      </c>
      <c r="BK96" s="5">
        <v>0.64749999999999996</v>
      </c>
      <c r="BL96" s="5">
        <v>0.83589999999999998</v>
      </c>
      <c r="BM96" s="5">
        <v>3.5299999999999998E-2</v>
      </c>
      <c r="BN96" s="4">
        <v>0.63190000000000002</v>
      </c>
      <c r="BO96" s="4">
        <v>0.71709999999999996</v>
      </c>
      <c r="BP96" s="4">
        <v>0.15690000000000001</v>
      </c>
      <c r="BQ96" s="4">
        <v>3.9600000000000003E-2</v>
      </c>
      <c r="BR96" s="4">
        <v>0.80159999999999998</v>
      </c>
      <c r="BS96" s="4">
        <v>0.56499999999999995</v>
      </c>
      <c r="BT96" s="4">
        <v>0.71220000000000006</v>
      </c>
      <c r="BU96" s="4">
        <v>2.1499999999999998E-2</v>
      </c>
      <c r="BV96" s="5">
        <v>0.57220000000000004</v>
      </c>
      <c r="BW96" s="5">
        <v>0.57189999999999996</v>
      </c>
      <c r="BX96" s="5">
        <v>0.1993</v>
      </c>
      <c r="BY96" s="5">
        <v>1.6999999999999999E-3</v>
      </c>
      <c r="BZ96" s="5">
        <v>0.92689999999999995</v>
      </c>
      <c r="CA96" s="5">
        <v>0.77880000000000005</v>
      </c>
      <c r="CB96" s="5">
        <v>0.99039999999999995</v>
      </c>
      <c r="CC96" s="5">
        <v>0.34</v>
      </c>
      <c r="CD96" s="4">
        <v>0.58579999999999999</v>
      </c>
      <c r="CE96" s="4">
        <v>0.60029999999999994</v>
      </c>
      <c r="CF96" s="4">
        <v>0.21729999999999999</v>
      </c>
      <c r="CG96" s="4">
        <v>4.4000000000000003E-3</v>
      </c>
      <c r="CH96" s="4">
        <v>0.91649999999999998</v>
      </c>
      <c r="CI96" s="4">
        <v>0.75819999999999999</v>
      </c>
      <c r="CJ96" s="4">
        <v>0.97299999999999998</v>
      </c>
      <c r="CK96" s="4">
        <v>0.2243</v>
      </c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>
        <v>0.60219999999999996</v>
      </c>
      <c r="CU96" s="4">
        <v>0.64070000000000005</v>
      </c>
      <c r="CV96" s="4">
        <v>0.20130000000000001</v>
      </c>
      <c r="CW96" s="4">
        <v>1.4800000000000001E-2</v>
      </c>
      <c r="CX96" s="4">
        <v>0.86829999999999996</v>
      </c>
      <c r="CY96" s="4">
        <v>0.68640000000000001</v>
      </c>
      <c r="CZ96" s="4">
        <v>0.89319999999999999</v>
      </c>
      <c r="DA96" s="4">
        <v>7.5999999999999998E-2</v>
      </c>
      <c r="DB96" s="5">
        <v>0.63360000000000005</v>
      </c>
      <c r="DC96" s="5">
        <v>0.71940000000000004</v>
      </c>
      <c r="DD96" s="5">
        <v>0.15909999999999999</v>
      </c>
      <c r="DE96" s="5">
        <v>4.0300000000000002E-2</v>
      </c>
      <c r="DF96" s="5">
        <v>0.7994</v>
      </c>
      <c r="DG96" s="5">
        <v>0.56189999999999996</v>
      </c>
      <c r="DH96" s="5">
        <v>0.71009999999999995</v>
      </c>
      <c r="DI96" s="5">
        <v>2.1100000000000001E-2</v>
      </c>
      <c r="DJ96" s="4">
        <v>0.5696</v>
      </c>
      <c r="DK96" s="4">
        <v>0.56599999999999995</v>
      </c>
      <c r="DL96" s="4">
        <v>0.2001</v>
      </c>
      <c r="DM96" s="4">
        <v>1.6999999999999999E-3</v>
      </c>
      <c r="DN96" s="4">
        <v>0.92649999999999999</v>
      </c>
      <c r="DO96" s="4">
        <v>0.77990000000000004</v>
      </c>
      <c r="DP96" s="4">
        <v>0.99180000000000001</v>
      </c>
      <c r="DQ96" s="4">
        <v>0.38629999999999998</v>
      </c>
      <c r="DR96" s="5">
        <v>0.58609999999999995</v>
      </c>
      <c r="DS96" s="5">
        <v>0.60389999999999999</v>
      </c>
      <c r="DT96" s="5">
        <v>0.22220000000000001</v>
      </c>
      <c r="DU96" s="5">
        <v>4.4000000000000003E-3</v>
      </c>
      <c r="DV96" s="5">
        <v>0.91490000000000005</v>
      </c>
      <c r="DW96" s="5">
        <v>0.75580000000000003</v>
      </c>
      <c r="DX96" s="5">
        <v>0.97240000000000004</v>
      </c>
      <c r="DY96" s="5">
        <v>0.18129999999999999</v>
      </c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>
        <v>0.60140000000000005</v>
      </c>
      <c r="EI96" s="5">
        <v>0.6401</v>
      </c>
      <c r="EJ96" s="5">
        <v>0.2074</v>
      </c>
      <c r="EK96" s="5">
        <v>1.4800000000000001E-2</v>
      </c>
      <c r="EL96" s="5">
        <v>0.87029999999999996</v>
      </c>
      <c r="EM96" s="5">
        <v>0.89159999999999995</v>
      </c>
      <c r="EN96" s="5">
        <v>0.68720000000000003</v>
      </c>
      <c r="EO96" s="5">
        <v>0.1167</v>
      </c>
      <c r="EP96" s="4">
        <v>0.63400000000000001</v>
      </c>
      <c r="EQ96" s="4">
        <v>0.71589999999999998</v>
      </c>
      <c r="ER96" s="4">
        <v>0.15740000000000001</v>
      </c>
      <c r="ES96" s="4">
        <v>3.9899999999999998E-2</v>
      </c>
      <c r="ET96" s="4">
        <v>0.79869999999999997</v>
      </c>
      <c r="EU96" s="4">
        <v>0.56010000000000004</v>
      </c>
      <c r="EV96" s="4">
        <v>0.71030000000000004</v>
      </c>
      <c r="EW96" s="4">
        <v>1.72E-2</v>
      </c>
      <c r="EX96" s="5">
        <v>0.57540000000000002</v>
      </c>
      <c r="EY96" s="5">
        <v>0.57709999999999995</v>
      </c>
      <c r="EZ96" s="5">
        <v>0.19450000000000001</v>
      </c>
      <c r="FA96" s="5">
        <v>1.6999999999999999E-3</v>
      </c>
      <c r="FB96" s="5">
        <v>0.92220000000000002</v>
      </c>
      <c r="FC96" s="5">
        <v>0.77880000000000005</v>
      </c>
      <c r="FD96" s="5">
        <v>0.99029999999999996</v>
      </c>
      <c r="FE96" s="5">
        <v>0.75339999999999996</v>
      </c>
      <c r="FF96" s="4">
        <v>0.5887</v>
      </c>
      <c r="FG96" s="4">
        <v>0.60650000000000004</v>
      </c>
      <c r="FH96" s="4">
        <v>0.215</v>
      </c>
      <c r="FI96" s="4">
        <v>4.3E-3</v>
      </c>
      <c r="FJ96" s="4">
        <v>0.91379999999999995</v>
      </c>
      <c r="FK96" s="4">
        <v>0.75560000000000005</v>
      </c>
      <c r="FL96" s="4">
        <v>0.97160000000000002</v>
      </c>
      <c r="FM96" s="4">
        <v>0.2767</v>
      </c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>
        <v>0.60129999999999995</v>
      </c>
      <c r="FW96" s="4">
        <v>0.64</v>
      </c>
      <c r="FX96" s="4">
        <v>0.2059</v>
      </c>
      <c r="FY96" s="4">
        <v>1.47E-2</v>
      </c>
      <c r="FZ96" s="4">
        <v>0.87139999999999995</v>
      </c>
      <c r="GA96" s="4">
        <v>0.68859999999999999</v>
      </c>
      <c r="GB96" s="4">
        <v>0.89090000000000003</v>
      </c>
      <c r="GC96" s="4">
        <v>0.1042</v>
      </c>
      <c r="GD96" s="5">
        <v>0.63149999999999995</v>
      </c>
      <c r="GE96" s="5">
        <v>0.71140000000000003</v>
      </c>
      <c r="GF96" s="5">
        <v>0.15720000000000001</v>
      </c>
      <c r="GG96" s="5">
        <v>4.0300000000000002E-2</v>
      </c>
      <c r="GH96" s="5">
        <v>0.79659999999999997</v>
      </c>
      <c r="GI96" s="5">
        <v>0.55920000000000003</v>
      </c>
      <c r="GJ96" s="5">
        <v>0.71279999999999999</v>
      </c>
      <c r="GK96" s="5">
        <v>2.1600000000000001E-2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>
        <v>0.60250000000000004</v>
      </c>
      <c r="HK96" s="5">
        <v>0.64170000000000005</v>
      </c>
      <c r="HL96" s="5">
        <v>0.20399999999999999</v>
      </c>
      <c r="HM96" s="5">
        <v>1.4800000000000001E-2</v>
      </c>
      <c r="HN96" s="5">
        <v>0.87080000000000002</v>
      </c>
      <c r="HO96" s="5">
        <v>0.68700000000000006</v>
      </c>
      <c r="HP96" s="5">
        <v>0.8911</v>
      </c>
      <c r="HQ96" s="5">
        <v>9.3200000000000005E-2</v>
      </c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>
        <v>0.60160000000000002</v>
      </c>
      <c r="IY96" s="4">
        <v>0.63990000000000002</v>
      </c>
      <c r="IZ96" s="4">
        <v>0.20280000000000001</v>
      </c>
      <c r="JA96" s="4">
        <v>1.4800000000000001E-2</v>
      </c>
      <c r="JB96" s="4">
        <v>0.87050000000000005</v>
      </c>
      <c r="JC96" s="4">
        <v>0.68659999999999999</v>
      </c>
      <c r="JD96" s="4">
        <v>0.89200000000000002</v>
      </c>
      <c r="JE96" s="4">
        <v>8.0600000000000005E-2</v>
      </c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0.59706785714285726</v>
      </c>
      <c r="JO96" s="4">
        <f t="shared" si="17"/>
        <v>0.6286357142857143</v>
      </c>
      <c r="JP96" s="4">
        <f t="shared" si="18"/>
        <v>0.20357499999999992</v>
      </c>
      <c r="JQ96" s="4">
        <f t="shared" si="19"/>
        <v>1.2982142857142857E-2</v>
      </c>
      <c r="JR96" s="4">
        <f t="shared" si="20"/>
        <v>0.88343214285714289</v>
      </c>
      <c r="JS96" s="4">
        <f t="shared" si="21"/>
        <v>0.71157307692307703</v>
      </c>
      <c r="JT96" s="4">
        <f t="shared" si="22"/>
        <v>0.90059285714285731</v>
      </c>
      <c r="JU96" s="4">
        <f t="shared" si="23"/>
        <v>0.19585714285714287</v>
      </c>
      <c r="JV96" s="1" t="e" cm="1">
        <f t="array" aca="1" ref="JV96" ca="1">CONCATENATE(INDIRECT(ADDRESS(1,MATCH(_xlfn.MINIFS(B96:JM96,metrics.rec,"MAE"),B96:JM96,0)+1)), ", ", INDIRECT(ADDRESS(2,MATCH(_xlfn.MINIFS(B96:JM96,metrics.rec,"MAE"),B96:JM96,0)+1)))</f>
        <v>#NAME?</v>
      </c>
      <c r="JW96" s="1" t="e" cm="1">
        <f t="array" aca="1" ref="JW96" ca="1">CONCATENATE(INDIRECT(ADDRESS(1,MATCH(_xlfn.MINIFS(B96:JM96,metrics.rec,"MSE"),B96:JM96,0)+1)), ", ", INDIRECT(ADDRESS(2,MATCH(_xlfn.MINIFS(B96:JM96,metrics.rec,"MSE"),B96:JM96,0)+1)))</f>
        <v>#NAME?</v>
      </c>
      <c r="JX96" s="1" t="e" cm="1">
        <f t="array" aca="1" ref="JX96" ca="1">CONCATENATE(INDIRECT(ADDRESS(1,MATCH(_xlfn.MAXIFS(B96:JM96,metrics.rec,"R"),B96:JM96,0)+1)), ", ", INDIRECT(ADDRESS(2,MATCH(_xlfn.MAXIFS(B96:JM96,metrics.rec,"R"),B96:JM96,0)+1)))</f>
        <v>#NAME?</v>
      </c>
      <c r="JY96" s="1" t="e" cm="1">
        <f t="array" aca="1" ref="JY96" ca="1">CONCATENATE(INDIRECT(ADDRESS(1,MATCH(_xlfn.MAXIFS(B96:JM96,metrics.rec,"Precision"),B96:JM96,0)+1)), ", ", INDIRECT(ADDRESS(2,MATCH(_xlfn.MAXIFS(B96:JM96,metrics.rec,"Precision"),B96:JM96,0)+1)))</f>
        <v>#NAME?</v>
      </c>
      <c r="JZ96" s="1" t="e" cm="1">
        <f t="array" aca="1" ref="JZ96" ca="1">CONCATENATE(INDIRECT(ADDRESS(1,MATCH(_xlfn.MAXIFS(B96:JM96,metrics.rec,"Recall"),B96:JM96,0)+1)), ", ", INDIRECT(ADDRESS(2,MATCH(_xlfn.MAXIFS(B96:JM96,metrics.rec,"Recall"),B96:JM96,0)+1)))</f>
        <v>#NAME?</v>
      </c>
      <c r="KA96" s="1" t="e" cm="1">
        <f t="array" aca="1" ref="KA96" ca="1">CONCATENATE(INDIRECT(ADDRESS(1,MATCH(_xlfn.MAXIFS(B96:JM96,metrics.rec,"Coverage"),B96:JM96,0)+1)), ", ", INDIRECT(ADDRESS(2,MATCH(_xlfn.MAXIFS(B96:JM96,metrics.rec,"Coverage"),B96:JM96,0)+1)))</f>
        <v>#NAME?</v>
      </c>
      <c r="KB96" s="1" t="e" cm="1">
        <f t="array" aca="1" ref="KB96" ca="1">CONCATENATE(INDIRECT(ADDRESS(1,MATCH(_xlfn.MAXIFS(B96:JM96,metrics.rec,"Recatio"),B96:JM96,0)+1)), ", ", INDIRECT(ADDRESS(2,MATCH(_xlfn.MAXIFS(B96:JM96,metrics.rec,"Recatio"),B96:JM96,0)+1)))</f>
        <v>#NAME?</v>
      </c>
      <c r="KC96" s="1" t="e" cm="1">
        <f t="array" aca="1" ref="KC96" ca="1">CONCATENATE(INDIRECT(ADDRESS(1,MATCH(_xlfn.MINIFS(B96:JM96,metrics.rec,"Time"),B96:JM96,0)+1)), ", ", INDIRECT(ADDRESS(2,MATCH(_xlfn.MINIFS(B96:JM96,metrics.rec,"Time"),B96:JM96,0)+1)))</f>
        <v>#NAME?</v>
      </c>
    </row>
    <row r="97" spans="1:289" x14ac:dyDescent="0.3">
      <c r="A97" s="1" t="s">
        <v>88</v>
      </c>
      <c r="B97" s="4">
        <v>0.57509999999999994</v>
      </c>
      <c r="C97" s="4">
        <v>0.57669999999999999</v>
      </c>
      <c r="D97" s="4">
        <v>0.2203</v>
      </c>
      <c r="E97" s="4">
        <v>1.6999999999999999E-3</v>
      </c>
      <c r="F97" s="4">
        <v>0.92789999999999995</v>
      </c>
      <c r="G97" s="4">
        <v>0.78269999999999995</v>
      </c>
      <c r="H97" s="4">
        <v>0.99160000000000004</v>
      </c>
      <c r="I97" s="4">
        <v>0.52639999999999998</v>
      </c>
      <c r="J97" s="5">
        <v>0.58199999999999996</v>
      </c>
      <c r="K97" s="5">
        <v>0.59319999999999995</v>
      </c>
      <c r="L97" s="5">
        <v>0.22889999999999999</v>
      </c>
      <c r="M97" s="5">
        <v>3.0000000000000001E-3</v>
      </c>
      <c r="N97" s="5">
        <v>0.92330000000000001</v>
      </c>
      <c r="O97" s="5">
        <v>0.76800000000000002</v>
      </c>
      <c r="P97" s="5">
        <v>0.98070000000000002</v>
      </c>
      <c r="Q97" s="5">
        <v>0.4158</v>
      </c>
      <c r="R97" s="4">
        <v>0.58550000000000002</v>
      </c>
      <c r="S97" s="4">
        <v>0.60199999999999998</v>
      </c>
      <c r="T97" s="4">
        <v>0.23100000000000001</v>
      </c>
      <c r="U97" s="4">
        <v>4.4000000000000003E-3</v>
      </c>
      <c r="V97" s="4">
        <v>0.91400000000000003</v>
      </c>
      <c r="W97" s="4">
        <v>0.75470000000000004</v>
      </c>
      <c r="X97" s="4">
        <v>0.97109999999999996</v>
      </c>
      <c r="Y97" s="4">
        <v>0.3805</v>
      </c>
      <c r="Z97" s="5">
        <v>0.58989999999999998</v>
      </c>
      <c r="AA97" s="5">
        <v>0.61499999999999999</v>
      </c>
      <c r="AB97" s="5">
        <v>0.21870000000000001</v>
      </c>
      <c r="AC97" s="5">
        <v>6.1000000000000004E-3</v>
      </c>
      <c r="AD97" s="5">
        <v>0.90620000000000001</v>
      </c>
      <c r="AE97" s="5">
        <v>0.74039999999999995</v>
      </c>
      <c r="AF97" s="5">
        <v>0.95720000000000005</v>
      </c>
      <c r="AG97" s="5">
        <v>0.29199999999999998</v>
      </c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>
        <v>0.59489999999999998</v>
      </c>
      <c r="AQ97" s="5">
        <v>0.62529999999999997</v>
      </c>
      <c r="AR97" s="5">
        <v>0.21659999999999999</v>
      </c>
      <c r="AS97" s="5">
        <v>1.0699999999999999E-2</v>
      </c>
      <c r="AT97" s="5">
        <v>0.88439999999999996</v>
      </c>
      <c r="AU97" s="5">
        <v>0.71099999999999997</v>
      </c>
      <c r="AV97" s="5">
        <v>0.92559999999999998</v>
      </c>
      <c r="AW97" s="5">
        <v>0.1671</v>
      </c>
      <c r="AX97" s="4">
        <v>0.6</v>
      </c>
      <c r="AY97" s="4">
        <v>0.6381</v>
      </c>
      <c r="AZ97" s="4">
        <v>0.2031</v>
      </c>
      <c r="BA97" s="4">
        <v>1.49E-2</v>
      </c>
      <c r="BB97" s="4">
        <v>0.86939999999999995</v>
      </c>
      <c r="BC97" s="4">
        <v>0.67869999999999997</v>
      </c>
      <c r="BD97" s="4">
        <v>0.89070000000000005</v>
      </c>
      <c r="BE97" s="4">
        <v>0.1106</v>
      </c>
      <c r="BF97" s="5">
        <v>0.61140000000000005</v>
      </c>
      <c r="BG97" s="5">
        <v>0.66239999999999999</v>
      </c>
      <c r="BH97" s="5">
        <v>0.18909999999999999</v>
      </c>
      <c r="BI97" s="5">
        <v>2.1899999999999999E-2</v>
      </c>
      <c r="BJ97" s="5">
        <v>0.84179999999999999</v>
      </c>
      <c r="BK97" s="5">
        <v>0.64710000000000001</v>
      </c>
      <c r="BL97" s="5">
        <v>0.83589999999999998</v>
      </c>
      <c r="BM97" s="5">
        <v>3.4500000000000003E-2</v>
      </c>
      <c r="BN97" s="4">
        <v>0.63700000000000001</v>
      </c>
      <c r="BO97" s="4">
        <v>0.73380000000000001</v>
      </c>
      <c r="BP97" s="4">
        <v>0.14610000000000001</v>
      </c>
      <c r="BQ97" s="4">
        <v>3.9300000000000002E-2</v>
      </c>
      <c r="BR97" s="4">
        <v>0.79490000000000005</v>
      </c>
      <c r="BS97" s="4">
        <v>0.56459999999999999</v>
      </c>
      <c r="BT97" s="4">
        <v>0.71220000000000006</v>
      </c>
      <c r="BU97" s="4">
        <v>2.2499999999999999E-2</v>
      </c>
      <c r="BV97" s="5">
        <v>0.56930000000000003</v>
      </c>
      <c r="BW97" s="5">
        <v>0.56899999999999995</v>
      </c>
      <c r="BX97" s="5">
        <v>0.21590000000000001</v>
      </c>
      <c r="BY97" s="5">
        <v>1.6999999999999999E-3</v>
      </c>
      <c r="BZ97" s="5">
        <v>0.92630000000000001</v>
      </c>
      <c r="CA97" s="5">
        <v>0.77729999999999999</v>
      </c>
      <c r="CB97" s="5">
        <v>0.99039999999999995</v>
      </c>
      <c r="CC97" s="5">
        <v>0.25409999999999999</v>
      </c>
      <c r="CD97" s="4">
        <v>0.58360000000000001</v>
      </c>
      <c r="CE97" s="4">
        <v>0.59889999999999999</v>
      </c>
      <c r="CF97" s="4">
        <v>0.22650000000000001</v>
      </c>
      <c r="CG97" s="4">
        <v>4.4000000000000003E-3</v>
      </c>
      <c r="CH97" s="4">
        <v>0.91520000000000001</v>
      </c>
      <c r="CI97" s="4">
        <v>0.75670000000000004</v>
      </c>
      <c r="CJ97" s="4">
        <v>0.97299999999999998</v>
      </c>
      <c r="CK97" s="4">
        <v>0.22589999999999999</v>
      </c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>
        <v>0.60189999999999999</v>
      </c>
      <c r="CU97" s="4">
        <v>0.64200000000000002</v>
      </c>
      <c r="CV97" s="4">
        <v>0.20230000000000001</v>
      </c>
      <c r="CW97" s="4">
        <v>1.4800000000000001E-2</v>
      </c>
      <c r="CX97" s="4">
        <v>0.86680000000000001</v>
      </c>
      <c r="CY97" s="4">
        <v>0.68559999999999999</v>
      </c>
      <c r="CZ97" s="4">
        <v>0.89319999999999999</v>
      </c>
      <c r="DA97" s="4">
        <v>7.7200000000000005E-2</v>
      </c>
      <c r="DB97" s="5">
        <v>0.63939999999999997</v>
      </c>
      <c r="DC97" s="5">
        <v>0.73729999999999996</v>
      </c>
      <c r="DD97" s="5">
        <v>0.1477</v>
      </c>
      <c r="DE97" s="5">
        <v>0.04</v>
      </c>
      <c r="DF97" s="5">
        <v>0.79300000000000004</v>
      </c>
      <c r="DG97" s="5">
        <v>0.56159999999999999</v>
      </c>
      <c r="DH97" s="5">
        <v>0.71009999999999995</v>
      </c>
      <c r="DI97" s="5">
        <v>2.2599999999999999E-2</v>
      </c>
      <c r="DJ97" s="4">
        <v>0.5665</v>
      </c>
      <c r="DK97" s="4">
        <v>0.56310000000000004</v>
      </c>
      <c r="DL97" s="4">
        <v>0.2064</v>
      </c>
      <c r="DM97" s="4">
        <v>1.6999999999999999E-3</v>
      </c>
      <c r="DN97" s="4">
        <v>0.92589999999999995</v>
      </c>
      <c r="DO97" s="4">
        <v>0.77849999999999997</v>
      </c>
      <c r="DP97" s="4">
        <v>0.99180000000000001</v>
      </c>
      <c r="DQ97" s="4">
        <v>0.3972</v>
      </c>
      <c r="DR97" s="5">
        <v>0.58409999999999995</v>
      </c>
      <c r="DS97" s="5">
        <v>0.6028</v>
      </c>
      <c r="DT97" s="5">
        <v>0.22770000000000001</v>
      </c>
      <c r="DU97" s="5">
        <v>4.4000000000000003E-3</v>
      </c>
      <c r="DV97" s="5">
        <v>0.91469999999999996</v>
      </c>
      <c r="DW97" s="5">
        <v>0.75439999999999996</v>
      </c>
      <c r="DX97" s="5">
        <v>0.97240000000000004</v>
      </c>
      <c r="DY97" s="5">
        <v>0.18440000000000001</v>
      </c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>
        <v>0.6008</v>
      </c>
      <c r="EI97" s="5">
        <v>0.64090000000000003</v>
      </c>
      <c r="EJ97" s="5">
        <v>0.2051</v>
      </c>
      <c r="EK97" s="5">
        <v>1.4800000000000001E-2</v>
      </c>
      <c r="EL97" s="5">
        <v>0.86850000000000005</v>
      </c>
      <c r="EM97" s="5">
        <v>0.89159999999999995</v>
      </c>
      <c r="EN97" s="5">
        <v>0.6865</v>
      </c>
      <c r="EO97" s="5">
        <v>0.1045</v>
      </c>
      <c r="EP97" s="4">
        <v>0.63929999999999998</v>
      </c>
      <c r="EQ97" s="4">
        <v>0.73280000000000001</v>
      </c>
      <c r="ER97" s="4">
        <v>0.14599999999999999</v>
      </c>
      <c r="ES97" s="4">
        <v>3.9600000000000003E-2</v>
      </c>
      <c r="ET97" s="4">
        <v>0.79200000000000004</v>
      </c>
      <c r="EU97" s="4">
        <v>0.55969999999999998</v>
      </c>
      <c r="EV97" s="4">
        <v>0.71030000000000004</v>
      </c>
      <c r="EW97" s="4">
        <v>1.7500000000000002E-2</v>
      </c>
      <c r="EX97" s="5">
        <v>0.57320000000000004</v>
      </c>
      <c r="EY97" s="5">
        <v>0.57550000000000001</v>
      </c>
      <c r="EZ97" s="5">
        <v>0.2006</v>
      </c>
      <c r="FA97" s="5">
        <v>1.6999999999999999E-3</v>
      </c>
      <c r="FB97" s="5">
        <v>0.92179999999999995</v>
      </c>
      <c r="FC97" s="5">
        <v>0.77729999999999999</v>
      </c>
      <c r="FD97" s="5">
        <v>0.99029999999999996</v>
      </c>
      <c r="FE97" s="5">
        <v>0.43959999999999999</v>
      </c>
      <c r="FF97" s="4">
        <v>0.5867</v>
      </c>
      <c r="FG97" s="4">
        <v>0.60529999999999995</v>
      </c>
      <c r="FH97" s="4">
        <v>0.22059999999999999</v>
      </c>
      <c r="FI97" s="4">
        <v>4.4000000000000003E-3</v>
      </c>
      <c r="FJ97" s="4">
        <v>0.91290000000000004</v>
      </c>
      <c r="FK97" s="4">
        <v>0.75409999999999999</v>
      </c>
      <c r="FL97" s="4">
        <v>0.97160000000000002</v>
      </c>
      <c r="FM97" s="4">
        <v>0.28299999999999997</v>
      </c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>
        <v>0.60089999999999999</v>
      </c>
      <c r="FW97" s="4">
        <v>0.64100000000000001</v>
      </c>
      <c r="FX97" s="4">
        <v>0.2049</v>
      </c>
      <c r="FY97" s="4">
        <v>1.47E-2</v>
      </c>
      <c r="FZ97" s="4">
        <v>0.86970000000000003</v>
      </c>
      <c r="GA97" s="4">
        <v>0.68789999999999996</v>
      </c>
      <c r="GB97" s="4">
        <v>0.89090000000000003</v>
      </c>
      <c r="GC97" s="4">
        <v>0.1043</v>
      </c>
      <c r="GD97" s="5">
        <v>0.63670000000000004</v>
      </c>
      <c r="GE97" s="5">
        <v>0.72770000000000001</v>
      </c>
      <c r="GF97" s="5">
        <v>0.14580000000000001</v>
      </c>
      <c r="GG97" s="5">
        <v>0.04</v>
      </c>
      <c r="GH97" s="5">
        <v>0.79049999999999998</v>
      </c>
      <c r="GI97" s="5">
        <v>0.55879999999999996</v>
      </c>
      <c r="GJ97" s="5">
        <v>0.71279999999999999</v>
      </c>
      <c r="GK97" s="5">
        <v>2.1700000000000001E-2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>
        <v>0.60209999999999997</v>
      </c>
      <c r="HK97" s="5">
        <v>0.64270000000000005</v>
      </c>
      <c r="HL97" s="5">
        <v>0.2019</v>
      </c>
      <c r="HM97" s="5">
        <v>1.4800000000000001E-2</v>
      </c>
      <c r="HN97" s="5">
        <v>0.86919999999999997</v>
      </c>
      <c r="HO97" s="5">
        <v>0.68630000000000002</v>
      </c>
      <c r="HP97" s="5">
        <v>0.8911</v>
      </c>
      <c r="HQ97" s="5">
        <v>8.8999999999999996E-2</v>
      </c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>
        <v>0.60119999999999996</v>
      </c>
      <c r="IY97" s="4">
        <v>0.64090000000000003</v>
      </c>
      <c r="IZ97" s="4">
        <v>0.20100000000000001</v>
      </c>
      <c r="JA97" s="4">
        <v>1.4800000000000001E-2</v>
      </c>
      <c r="JB97" s="4">
        <v>0.86890000000000001</v>
      </c>
      <c r="JC97" s="4">
        <v>0.68579999999999997</v>
      </c>
      <c r="JD97" s="4">
        <v>0.89200000000000002</v>
      </c>
      <c r="JE97" s="4">
        <v>8.1699999999999995E-2</v>
      </c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0.59663214285714272</v>
      </c>
      <c r="JO97" s="4">
        <f t="shared" si="17"/>
        <v>0.63068928571428562</v>
      </c>
      <c r="JP97" s="4">
        <f t="shared" si="18"/>
        <v>0.20514642857142859</v>
      </c>
      <c r="JQ97" s="4">
        <f t="shared" si="19"/>
        <v>1.2939285714285712E-2</v>
      </c>
      <c r="JR97" s="4">
        <f t="shared" si="20"/>
        <v>0.88160000000000027</v>
      </c>
      <c r="JS97" s="4">
        <f t="shared" si="21"/>
        <v>0.71053461538461526</v>
      </c>
      <c r="JT97" s="4">
        <f t="shared" si="22"/>
        <v>0.90056785714285714</v>
      </c>
      <c r="JU97" s="4">
        <f t="shared" si="23"/>
        <v>0.1820178571428572</v>
      </c>
      <c r="JV97" s="1" t="e" cm="1">
        <f t="array" aca="1" ref="JV97" ca="1">CONCATENATE(INDIRECT(ADDRESS(1,MATCH(_xlfn.MINIFS(B97:JM97,metrics.rec,"MAE"),B97:JM97,0)+1)), ", ", INDIRECT(ADDRESS(2,MATCH(_xlfn.MINIFS(B97:JM97,metrics.rec,"MAE"),B97:JM97,0)+1)))</f>
        <v>#NAME?</v>
      </c>
      <c r="JW97" s="1" t="e" cm="1">
        <f t="array" aca="1" ref="JW97" ca="1">CONCATENATE(INDIRECT(ADDRESS(1,MATCH(_xlfn.MINIFS(B97:JM97,metrics.rec,"MSE"),B97:JM97,0)+1)), ", ", INDIRECT(ADDRESS(2,MATCH(_xlfn.MINIFS(B97:JM97,metrics.rec,"MSE"),B97:JM97,0)+1)))</f>
        <v>#NAME?</v>
      </c>
      <c r="JX97" s="1" t="e" cm="1">
        <f t="array" aca="1" ref="JX97" ca="1">CONCATENATE(INDIRECT(ADDRESS(1,MATCH(_xlfn.MAXIFS(B97:JM97,metrics.rec,"R"),B97:JM97,0)+1)), ", ", INDIRECT(ADDRESS(2,MATCH(_xlfn.MAXIFS(B97:JM97,metrics.rec,"R"),B97:JM97,0)+1)))</f>
        <v>#NAME?</v>
      </c>
      <c r="JY97" s="1" t="e" cm="1">
        <f t="array" aca="1" ref="JY97" ca="1">CONCATENATE(INDIRECT(ADDRESS(1,MATCH(_xlfn.MAXIFS(B97:JM97,metrics.rec,"Precision"),B97:JM97,0)+1)), ", ", INDIRECT(ADDRESS(2,MATCH(_xlfn.MAXIFS(B97:JM97,metrics.rec,"Precision"),B97:JM97,0)+1)))</f>
        <v>#NAME?</v>
      </c>
      <c r="JZ97" s="1" t="e" cm="1">
        <f t="array" aca="1" ref="JZ97" ca="1">CONCATENATE(INDIRECT(ADDRESS(1,MATCH(_xlfn.MAXIFS(B97:JM97,metrics.rec,"Recall"),B97:JM97,0)+1)), ", ", INDIRECT(ADDRESS(2,MATCH(_xlfn.MAXIFS(B97:JM97,metrics.rec,"Recall"),B97:JM97,0)+1)))</f>
        <v>#NAME?</v>
      </c>
      <c r="KA97" s="1" t="e" cm="1">
        <f t="array" aca="1" ref="KA97" ca="1">CONCATENATE(INDIRECT(ADDRESS(1,MATCH(_xlfn.MAXIFS(B97:JM97,metrics.rec,"Coverage"),B97:JM97,0)+1)), ", ", INDIRECT(ADDRESS(2,MATCH(_xlfn.MAXIFS(B97:JM97,metrics.rec,"Coverage"),B97:JM97,0)+1)))</f>
        <v>#NAME?</v>
      </c>
      <c r="KB97" s="1" t="e" cm="1">
        <f t="array" aca="1" ref="KB97" ca="1">CONCATENATE(INDIRECT(ADDRESS(1,MATCH(_xlfn.MAXIFS(B97:JM97,metrics.rec,"Recatio"),B97:JM97,0)+1)), ", ", INDIRECT(ADDRESS(2,MATCH(_xlfn.MAXIFS(B97:JM97,metrics.rec,"Recatio"),B97:JM97,0)+1)))</f>
        <v>#NAME?</v>
      </c>
      <c r="KC97" s="1" t="e" cm="1">
        <f t="array" aca="1" ref="KC97" ca="1">CONCATENATE(INDIRECT(ADDRESS(1,MATCH(_xlfn.MINIFS(B97:JM97,metrics.rec,"Time"),B97:JM97,0)+1)), ", ", INDIRECT(ADDRESS(2,MATCH(_xlfn.MINIFS(B97:JM97,metrics.rec,"Time"),B97:JM97,0)+1)))</f>
        <v>#NAME?</v>
      </c>
    </row>
    <row r="98" spans="1:289" x14ac:dyDescent="0.3">
      <c r="A98" s="1" t="s">
        <v>89</v>
      </c>
      <c r="B98" s="4">
        <v>0.58709999999999996</v>
      </c>
      <c r="C98" s="4">
        <v>0.59609999999999996</v>
      </c>
      <c r="D98" s="4">
        <v>0.18959999999999999</v>
      </c>
      <c r="E98" s="4">
        <v>1.6999999999999999E-3</v>
      </c>
      <c r="F98" s="4">
        <v>0.92869999999999997</v>
      </c>
      <c r="G98" s="4">
        <v>0.77939999999999998</v>
      </c>
      <c r="H98" s="4">
        <v>0.99160000000000004</v>
      </c>
      <c r="I98" s="4">
        <v>0.4945</v>
      </c>
      <c r="J98" s="5">
        <v>0.58940000000000003</v>
      </c>
      <c r="K98" s="5">
        <v>0.60219999999999996</v>
      </c>
      <c r="L98" s="5">
        <v>0.2167</v>
      </c>
      <c r="M98" s="5">
        <v>3.0000000000000001E-3</v>
      </c>
      <c r="N98" s="5">
        <v>0.92449999999999999</v>
      </c>
      <c r="O98" s="5">
        <v>0.76300000000000001</v>
      </c>
      <c r="P98" s="5">
        <v>0.98070000000000002</v>
      </c>
      <c r="Q98" s="5">
        <v>0.40310000000000001</v>
      </c>
      <c r="R98" s="4">
        <v>0.59240000000000004</v>
      </c>
      <c r="S98" s="4">
        <v>0.61119999999999997</v>
      </c>
      <c r="T98" s="4">
        <v>0.21579999999999999</v>
      </c>
      <c r="U98" s="4">
        <v>4.4000000000000003E-3</v>
      </c>
      <c r="V98" s="4">
        <v>0.91579999999999995</v>
      </c>
      <c r="W98" s="4">
        <v>0.74990000000000001</v>
      </c>
      <c r="X98" s="4">
        <v>0.97109999999999996</v>
      </c>
      <c r="Y98" s="4">
        <v>0.36370000000000002</v>
      </c>
      <c r="Z98" s="5">
        <v>0.59570000000000001</v>
      </c>
      <c r="AA98" s="5">
        <v>0.62350000000000005</v>
      </c>
      <c r="AB98" s="5">
        <v>0.2112</v>
      </c>
      <c r="AC98" s="5">
        <v>6.1000000000000004E-3</v>
      </c>
      <c r="AD98" s="5">
        <v>0.90810000000000002</v>
      </c>
      <c r="AE98" s="5">
        <v>0.73329999999999995</v>
      </c>
      <c r="AF98" s="5">
        <v>0.95720000000000005</v>
      </c>
      <c r="AG98" s="5">
        <v>0.2878</v>
      </c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>
        <v>0.59970000000000001</v>
      </c>
      <c r="AQ98" s="5">
        <v>0.63080000000000003</v>
      </c>
      <c r="AR98" s="5">
        <v>0.20979999999999999</v>
      </c>
      <c r="AS98" s="5">
        <v>1.0999999999999999E-2</v>
      </c>
      <c r="AT98" s="5">
        <v>0.88759999999999994</v>
      </c>
      <c r="AU98" s="5">
        <v>0.69830000000000003</v>
      </c>
      <c r="AV98" s="5">
        <v>0.92559999999999998</v>
      </c>
      <c r="AW98" s="5">
        <v>0.1648</v>
      </c>
      <c r="AX98" s="4">
        <v>0.60389999999999999</v>
      </c>
      <c r="AY98" s="4">
        <v>0.64280000000000004</v>
      </c>
      <c r="AZ98" s="4">
        <v>0.1988</v>
      </c>
      <c r="BA98" s="4">
        <v>1.54E-2</v>
      </c>
      <c r="BB98" s="4">
        <v>0.87239999999999995</v>
      </c>
      <c r="BC98" s="4">
        <v>0.66069999999999995</v>
      </c>
      <c r="BD98" s="4">
        <v>0.89070000000000005</v>
      </c>
      <c r="BE98" s="4">
        <v>0.1084</v>
      </c>
      <c r="BF98" s="5">
        <v>0.61419999999999997</v>
      </c>
      <c r="BG98" s="5">
        <v>0.66479999999999995</v>
      </c>
      <c r="BH98" s="5">
        <v>0.18909999999999999</v>
      </c>
      <c r="BI98" s="5">
        <v>2.2700000000000001E-2</v>
      </c>
      <c r="BJ98" s="5">
        <v>0.84530000000000005</v>
      </c>
      <c r="BK98" s="5">
        <v>0.62519999999999998</v>
      </c>
      <c r="BL98" s="5">
        <v>0.83589999999999998</v>
      </c>
      <c r="BM98" s="5">
        <v>3.44E-2</v>
      </c>
      <c r="BN98" s="4">
        <v>0.63580000000000003</v>
      </c>
      <c r="BO98" s="4">
        <v>0.72360000000000002</v>
      </c>
      <c r="BP98" s="4">
        <v>0.1527</v>
      </c>
      <c r="BQ98" s="4">
        <v>4.1300000000000003E-2</v>
      </c>
      <c r="BR98" s="4">
        <v>0.80130000000000001</v>
      </c>
      <c r="BS98" s="4">
        <v>0.54069999999999996</v>
      </c>
      <c r="BT98" s="4">
        <v>0.71220000000000006</v>
      </c>
      <c r="BU98" s="4">
        <v>2.2200000000000001E-2</v>
      </c>
      <c r="BV98" s="5">
        <v>0.57769999999999999</v>
      </c>
      <c r="BW98" s="5">
        <v>0.58020000000000005</v>
      </c>
      <c r="BX98" s="5">
        <v>0.1918</v>
      </c>
      <c r="BY98" s="5">
        <v>1.6999999999999999E-3</v>
      </c>
      <c r="BZ98" s="5">
        <v>0.92649999999999999</v>
      </c>
      <c r="CA98" s="5">
        <v>0.77370000000000005</v>
      </c>
      <c r="CB98" s="5">
        <v>0.99039999999999995</v>
      </c>
      <c r="CC98" s="5">
        <v>0.25180000000000002</v>
      </c>
      <c r="CD98" s="4">
        <v>0.59060000000000001</v>
      </c>
      <c r="CE98" s="4">
        <v>0.6069</v>
      </c>
      <c r="CF98" s="4">
        <v>0.2087</v>
      </c>
      <c r="CG98" s="4">
        <v>4.4000000000000003E-3</v>
      </c>
      <c r="CH98" s="4">
        <v>0.91679999999999995</v>
      </c>
      <c r="CI98" s="4">
        <v>0.75049999999999994</v>
      </c>
      <c r="CJ98" s="4">
        <v>0.97299999999999998</v>
      </c>
      <c r="CK98" s="4">
        <v>0.24429999999999999</v>
      </c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>
        <v>0.60570000000000002</v>
      </c>
      <c r="CU98" s="4">
        <v>0.64600000000000002</v>
      </c>
      <c r="CV98" s="4">
        <v>0.1961</v>
      </c>
      <c r="CW98" s="4">
        <v>1.5299999999999999E-2</v>
      </c>
      <c r="CX98" s="4">
        <v>0.87090000000000001</v>
      </c>
      <c r="CY98" s="4">
        <v>0.66879999999999995</v>
      </c>
      <c r="CZ98" s="4">
        <v>0.89319999999999999</v>
      </c>
      <c r="DA98" s="4">
        <v>7.6700000000000004E-2</v>
      </c>
      <c r="DB98" s="5">
        <v>0.63660000000000005</v>
      </c>
      <c r="DC98" s="5">
        <v>0.72419999999999995</v>
      </c>
      <c r="DD98" s="5">
        <v>0.1537</v>
      </c>
      <c r="DE98" s="5">
        <v>4.2000000000000003E-2</v>
      </c>
      <c r="DF98" s="5">
        <v>0.7984</v>
      </c>
      <c r="DG98" s="5">
        <v>0.53810000000000002</v>
      </c>
      <c r="DH98" s="5">
        <v>0.71009999999999995</v>
      </c>
      <c r="DI98" s="5">
        <v>2.2499999999999999E-2</v>
      </c>
      <c r="DJ98" s="4">
        <v>0.57589999999999997</v>
      </c>
      <c r="DK98" s="4">
        <v>0.57620000000000005</v>
      </c>
      <c r="DL98" s="4">
        <v>0.18559999999999999</v>
      </c>
      <c r="DM98" s="4">
        <v>1.6999999999999999E-3</v>
      </c>
      <c r="DN98" s="4">
        <v>0.92549999999999999</v>
      </c>
      <c r="DO98" s="4">
        <v>0.77449999999999997</v>
      </c>
      <c r="DP98" s="4">
        <v>0.99180000000000001</v>
      </c>
      <c r="DQ98" s="4">
        <v>0.3876</v>
      </c>
      <c r="DR98" s="5">
        <v>0.59119999999999995</v>
      </c>
      <c r="DS98" s="5">
        <v>0.61229999999999996</v>
      </c>
      <c r="DT98" s="5">
        <v>0.2102</v>
      </c>
      <c r="DU98" s="5">
        <v>4.4000000000000003E-3</v>
      </c>
      <c r="DV98" s="5">
        <v>0.91510000000000002</v>
      </c>
      <c r="DW98" s="5">
        <v>0.74860000000000004</v>
      </c>
      <c r="DX98" s="5">
        <v>0.97240000000000004</v>
      </c>
      <c r="DY98" s="5">
        <v>0.1825</v>
      </c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>
        <v>0.60470000000000002</v>
      </c>
      <c r="EI98" s="5">
        <v>0.64459999999999995</v>
      </c>
      <c r="EJ98" s="5">
        <v>0.2021</v>
      </c>
      <c r="EK98" s="5">
        <v>1.52E-2</v>
      </c>
      <c r="EL98" s="5">
        <v>0.87219999999999998</v>
      </c>
      <c r="EM98" s="5">
        <v>0.89159999999999995</v>
      </c>
      <c r="EN98" s="5">
        <v>0.66920000000000002</v>
      </c>
      <c r="EO98" s="5">
        <v>0.11360000000000001</v>
      </c>
      <c r="EP98" s="4">
        <v>0.63729999999999998</v>
      </c>
      <c r="EQ98" s="4">
        <v>0.72130000000000005</v>
      </c>
      <c r="ER98" s="4">
        <v>0.15110000000000001</v>
      </c>
      <c r="ES98" s="4">
        <v>4.1599999999999998E-2</v>
      </c>
      <c r="ET98" s="4">
        <v>0.79779999999999995</v>
      </c>
      <c r="EU98" s="4">
        <v>0.53649999999999998</v>
      </c>
      <c r="EV98" s="4">
        <v>0.71030000000000004</v>
      </c>
      <c r="EW98" s="4">
        <v>1.6899999999999998E-2</v>
      </c>
      <c r="EX98" s="5">
        <v>0.58089999999999997</v>
      </c>
      <c r="EY98" s="5">
        <v>0.58550000000000002</v>
      </c>
      <c r="EZ98" s="5">
        <v>0.17929999999999999</v>
      </c>
      <c r="FA98" s="5">
        <v>1.6999999999999999E-3</v>
      </c>
      <c r="FB98" s="5">
        <v>0.92210000000000003</v>
      </c>
      <c r="FC98" s="5">
        <v>0.7732</v>
      </c>
      <c r="FD98" s="5">
        <v>0.99029999999999996</v>
      </c>
      <c r="FE98" s="5">
        <v>0.41089999999999999</v>
      </c>
      <c r="FF98" s="4">
        <v>0.59399999999999997</v>
      </c>
      <c r="FG98" s="4">
        <v>0.6149</v>
      </c>
      <c r="FH98" s="4">
        <v>0.20649999999999999</v>
      </c>
      <c r="FI98" s="4">
        <v>4.4000000000000003E-3</v>
      </c>
      <c r="FJ98" s="4">
        <v>0.91449999999999998</v>
      </c>
      <c r="FK98" s="4">
        <v>0.74860000000000004</v>
      </c>
      <c r="FL98" s="4">
        <v>0.97160000000000002</v>
      </c>
      <c r="FM98" s="4">
        <v>0.28189999999999998</v>
      </c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>
        <v>0.60489999999999999</v>
      </c>
      <c r="FW98" s="4">
        <v>0.64549999999999996</v>
      </c>
      <c r="FX98" s="4">
        <v>0.2021</v>
      </c>
      <c r="FY98" s="4">
        <v>1.52E-2</v>
      </c>
      <c r="FZ98" s="4">
        <v>0.87380000000000002</v>
      </c>
      <c r="GA98" s="4">
        <v>0.67010000000000003</v>
      </c>
      <c r="GB98" s="4">
        <v>0.89090000000000003</v>
      </c>
      <c r="GC98" s="4">
        <v>0.10340000000000001</v>
      </c>
      <c r="GD98" s="5">
        <v>0.63480000000000003</v>
      </c>
      <c r="GE98" s="5">
        <v>0.7167</v>
      </c>
      <c r="GF98" s="5">
        <v>0.1535</v>
      </c>
      <c r="GG98" s="5">
        <v>4.2000000000000003E-2</v>
      </c>
      <c r="GH98" s="5">
        <v>0.79600000000000004</v>
      </c>
      <c r="GI98" s="5">
        <v>0.53649999999999998</v>
      </c>
      <c r="GJ98" s="5">
        <v>0.71279999999999999</v>
      </c>
      <c r="GK98" s="5">
        <v>2.1299999999999999E-2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>
        <v>0.60580000000000001</v>
      </c>
      <c r="HK98" s="5">
        <v>0.64670000000000005</v>
      </c>
      <c r="HL98" s="5">
        <v>0.1993</v>
      </c>
      <c r="HM98" s="5">
        <v>1.52E-2</v>
      </c>
      <c r="HN98" s="5">
        <v>0.873</v>
      </c>
      <c r="HO98" s="5">
        <v>0.66979999999999995</v>
      </c>
      <c r="HP98" s="5">
        <v>0.8911</v>
      </c>
      <c r="HQ98" s="5">
        <v>9.7000000000000003E-2</v>
      </c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>
        <v>0.60519999999999996</v>
      </c>
      <c r="IY98" s="4">
        <v>0.64500000000000002</v>
      </c>
      <c r="IZ98" s="4">
        <v>0.19769999999999999</v>
      </c>
      <c r="JA98" s="4">
        <v>1.52E-2</v>
      </c>
      <c r="JB98" s="4">
        <v>0.87280000000000002</v>
      </c>
      <c r="JC98" s="4">
        <v>0.66920000000000002</v>
      </c>
      <c r="JD98" s="4">
        <v>0.89200000000000002</v>
      </c>
      <c r="JE98" s="4">
        <v>8.0699999999999994E-2</v>
      </c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0.6014857142857144</v>
      </c>
      <c r="JO98" s="4">
        <f t="shared" si="17"/>
        <v>0.63562499999999988</v>
      </c>
      <c r="JP98" s="4">
        <f t="shared" si="18"/>
        <v>0.19626428571428572</v>
      </c>
      <c r="JQ98" s="4">
        <f t="shared" si="19"/>
        <v>1.3389285714285711E-2</v>
      </c>
      <c r="JR98" s="4">
        <f t="shared" si="20"/>
        <v>0.88437500000000024</v>
      </c>
      <c r="JS98" s="4">
        <f t="shared" si="21"/>
        <v>0.70058571428571426</v>
      </c>
      <c r="JT98" s="4">
        <f t="shared" si="22"/>
        <v>0.89995000000000014</v>
      </c>
      <c r="JU98" s="4">
        <f t="shared" si="23"/>
        <v>0.17555714285714288</v>
      </c>
      <c r="JV98" s="1" t="e" cm="1">
        <f t="array" aca="1" ref="JV98" ca="1">CONCATENATE(INDIRECT(ADDRESS(1,MATCH(_xlfn.MINIFS(B98:JM98,metrics.rec,"MAE"),B98:JM98,0)+1)), ", ", INDIRECT(ADDRESS(2,MATCH(_xlfn.MINIFS(B98:JM98,metrics.rec,"MAE"),B98:JM98,0)+1)))</f>
        <v>#NAME?</v>
      </c>
      <c r="JW98" s="1" t="e" cm="1">
        <f t="array" aca="1" ref="JW98" ca="1">CONCATENATE(INDIRECT(ADDRESS(1,MATCH(_xlfn.MINIFS(B98:JM98,metrics.rec,"MSE"),B98:JM98,0)+1)), ", ", INDIRECT(ADDRESS(2,MATCH(_xlfn.MINIFS(B98:JM98,metrics.rec,"MSE"),B98:JM98,0)+1)))</f>
        <v>#NAME?</v>
      </c>
      <c r="JX98" s="1" t="e" cm="1">
        <f t="array" aca="1" ref="JX98" ca="1">CONCATENATE(INDIRECT(ADDRESS(1,MATCH(_xlfn.MAXIFS(B98:JM98,metrics.rec,"R"),B98:JM98,0)+1)), ", ", INDIRECT(ADDRESS(2,MATCH(_xlfn.MAXIFS(B98:JM98,metrics.rec,"R"),B98:JM98,0)+1)))</f>
        <v>#NAME?</v>
      </c>
      <c r="JY98" s="1" t="e" cm="1">
        <f t="array" aca="1" ref="JY98" ca="1">CONCATENATE(INDIRECT(ADDRESS(1,MATCH(_xlfn.MAXIFS(B98:JM98,metrics.rec,"Precision"),B98:JM98,0)+1)), ", ", INDIRECT(ADDRESS(2,MATCH(_xlfn.MAXIFS(B98:JM98,metrics.rec,"Precision"),B98:JM98,0)+1)))</f>
        <v>#NAME?</v>
      </c>
      <c r="JZ98" s="1" t="e" cm="1">
        <f t="array" aca="1" ref="JZ98" ca="1">CONCATENATE(INDIRECT(ADDRESS(1,MATCH(_xlfn.MAXIFS(B98:JM98,metrics.rec,"Recall"),B98:JM98,0)+1)), ", ", INDIRECT(ADDRESS(2,MATCH(_xlfn.MAXIFS(B98:JM98,metrics.rec,"Recall"),B98:JM98,0)+1)))</f>
        <v>#NAME?</v>
      </c>
      <c r="KA98" s="1" t="e" cm="1">
        <f t="array" aca="1" ref="KA98" ca="1">CONCATENATE(INDIRECT(ADDRESS(1,MATCH(_xlfn.MAXIFS(B98:JM98,metrics.rec,"Coverage"),B98:JM98,0)+1)), ", ", INDIRECT(ADDRESS(2,MATCH(_xlfn.MAXIFS(B98:JM98,metrics.rec,"Coverage"),B98:JM98,0)+1)))</f>
        <v>#NAME?</v>
      </c>
      <c r="KB98" s="1" t="e" cm="1">
        <f t="array" aca="1" ref="KB98" ca="1">CONCATENATE(INDIRECT(ADDRESS(1,MATCH(_xlfn.MAXIFS(B98:JM98,metrics.rec,"Recatio"),B98:JM98,0)+1)), ", ", INDIRECT(ADDRESS(2,MATCH(_xlfn.MAXIFS(B98:JM98,metrics.rec,"Recatio"),B98:JM98,0)+1)))</f>
        <v>#NAME?</v>
      </c>
      <c r="KC98" s="1" t="e" cm="1">
        <f t="array" aca="1" ref="KC98" ca="1">CONCATENATE(INDIRECT(ADDRESS(1,MATCH(_xlfn.MINIFS(B98:JM98,metrics.rec,"Time"),B98:JM98,0)+1)), ", ", INDIRECT(ADDRESS(2,MATCH(_xlfn.MINIFS(B98:JM98,metrics.rec,"Time"),B98:JM98,0)+1)))</f>
        <v>#NAME?</v>
      </c>
    </row>
    <row r="99" spans="1:289" x14ac:dyDescent="0.3">
      <c r="A99" s="1" t="s">
        <v>90</v>
      </c>
      <c r="B99" s="4">
        <v>0.57869999999999999</v>
      </c>
      <c r="C99" s="4">
        <v>0.58199999999999996</v>
      </c>
      <c r="D99" s="4">
        <v>0.2132</v>
      </c>
      <c r="E99" s="4">
        <v>1.6999999999999999E-3</v>
      </c>
      <c r="F99" s="4">
        <v>0.92749999999999999</v>
      </c>
      <c r="G99" s="4">
        <v>0.78290000000000004</v>
      </c>
      <c r="H99" s="4">
        <v>0.99160000000000004</v>
      </c>
      <c r="I99" s="4">
        <v>0.50419999999999998</v>
      </c>
      <c r="J99" s="5">
        <v>0.58389999999999997</v>
      </c>
      <c r="K99" s="5">
        <v>0.59470000000000001</v>
      </c>
      <c r="L99" s="5">
        <v>0.22539999999999999</v>
      </c>
      <c r="M99" s="5">
        <v>3.0000000000000001E-3</v>
      </c>
      <c r="N99" s="5">
        <v>0.92279999999999995</v>
      </c>
      <c r="O99" s="5">
        <v>0.7681</v>
      </c>
      <c r="P99" s="5">
        <v>0.98070000000000002</v>
      </c>
      <c r="Q99" s="5">
        <v>0.41660000000000003</v>
      </c>
      <c r="R99" s="4">
        <v>0.58720000000000006</v>
      </c>
      <c r="S99" s="4">
        <v>0.60399999999999998</v>
      </c>
      <c r="T99" s="4">
        <v>0.22509999999999999</v>
      </c>
      <c r="U99" s="4">
        <v>4.4000000000000003E-3</v>
      </c>
      <c r="V99" s="4">
        <v>0.91369999999999996</v>
      </c>
      <c r="W99" s="4">
        <v>0.75490000000000002</v>
      </c>
      <c r="X99" s="4">
        <v>0.97109999999999996</v>
      </c>
      <c r="Y99" s="4">
        <v>0.3831</v>
      </c>
      <c r="Z99" s="5">
        <v>0.59099999999999997</v>
      </c>
      <c r="AA99" s="5">
        <v>0.61580000000000001</v>
      </c>
      <c r="AB99" s="5">
        <v>0.21809999999999999</v>
      </c>
      <c r="AC99" s="5">
        <v>6.1000000000000004E-3</v>
      </c>
      <c r="AD99" s="5">
        <v>0.90580000000000005</v>
      </c>
      <c r="AE99" s="5">
        <v>0.74080000000000001</v>
      </c>
      <c r="AF99" s="5">
        <v>0.95720000000000005</v>
      </c>
      <c r="AG99" s="5">
        <v>0.29409999999999997</v>
      </c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>
        <v>0.59589999999999999</v>
      </c>
      <c r="AQ99" s="5">
        <v>0.626</v>
      </c>
      <c r="AR99" s="5">
        <v>0.21390000000000001</v>
      </c>
      <c r="AS99" s="5">
        <v>1.0699999999999999E-2</v>
      </c>
      <c r="AT99" s="5">
        <v>0.88429999999999997</v>
      </c>
      <c r="AU99" s="5">
        <v>0.71140000000000003</v>
      </c>
      <c r="AV99" s="5">
        <v>0.92559999999999998</v>
      </c>
      <c r="AW99" s="5">
        <v>0.1666</v>
      </c>
      <c r="AX99" s="4">
        <v>0.59989999999999999</v>
      </c>
      <c r="AY99" s="4">
        <v>0.63749999999999996</v>
      </c>
      <c r="AZ99" s="4">
        <v>0.20269999999999999</v>
      </c>
      <c r="BA99" s="4">
        <v>1.49E-2</v>
      </c>
      <c r="BB99" s="4">
        <v>0.86960000000000004</v>
      </c>
      <c r="BC99" s="4">
        <v>0.67900000000000005</v>
      </c>
      <c r="BD99" s="4">
        <v>0.89070000000000005</v>
      </c>
      <c r="BE99" s="4">
        <v>0.1101</v>
      </c>
      <c r="BF99" s="5">
        <v>0.61170000000000002</v>
      </c>
      <c r="BG99" s="5">
        <v>0.66259999999999997</v>
      </c>
      <c r="BH99" s="5">
        <v>0.18890000000000001</v>
      </c>
      <c r="BI99" s="5">
        <v>2.1899999999999999E-2</v>
      </c>
      <c r="BJ99" s="5">
        <v>0.84209999999999996</v>
      </c>
      <c r="BK99" s="5">
        <v>0.64729999999999999</v>
      </c>
      <c r="BL99" s="5">
        <v>0.83589999999999998</v>
      </c>
      <c r="BM99" s="5">
        <v>3.49E-2</v>
      </c>
      <c r="BN99" s="4">
        <v>0.6371</v>
      </c>
      <c r="BO99" s="4">
        <v>0.73370000000000002</v>
      </c>
      <c r="BP99" s="4">
        <v>0.14530000000000001</v>
      </c>
      <c r="BQ99" s="4">
        <v>3.9300000000000002E-2</v>
      </c>
      <c r="BR99" s="4">
        <v>0.79510000000000003</v>
      </c>
      <c r="BS99" s="4">
        <v>0.56459999999999999</v>
      </c>
      <c r="BT99" s="4">
        <v>0.71220000000000006</v>
      </c>
      <c r="BU99" s="4">
        <v>2.23E-2</v>
      </c>
      <c r="BV99" s="5">
        <v>0.57210000000000005</v>
      </c>
      <c r="BW99" s="5">
        <v>0.57269999999999999</v>
      </c>
      <c r="BX99" s="5">
        <v>0.20380000000000001</v>
      </c>
      <c r="BY99" s="5">
        <v>1.6999999999999999E-3</v>
      </c>
      <c r="BZ99" s="5">
        <v>0.92630000000000001</v>
      </c>
      <c r="CA99" s="5">
        <v>0.77729999999999999</v>
      </c>
      <c r="CB99" s="5">
        <v>0.99039999999999995</v>
      </c>
      <c r="CC99" s="5">
        <v>0.30759999999999998</v>
      </c>
      <c r="CD99" s="4">
        <v>0.5857</v>
      </c>
      <c r="CE99" s="4">
        <v>0.60109999999999997</v>
      </c>
      <c r="CF99" s="4">
        <v>0.2205</v>
      </c>
      <c r="CG99" s="4">
        <v>4.4000000000000003E-3</v>
      </c>
      <c r="CH99" s="4">
        <v>0.91549999999999998</v>
      </c>
      <c r="CI99" s="4">
        <v>0.75690000000000002</v>
      </c>
      <c r="CJ99" s="4">
        <v>0.97299999999999998</v>
      </c>
      <c r="CK99" s="4">
        <v>0.2571</v>
      </c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>
        <v>0.60240000000000005</v>
      </c>
      <c r="CU99" s="4">
        <v>0.64219999999999999</v>
      </c>
      <c r="CV99" s="4">
        <v>0.20100000000000001</v>
      </c>
      <c r="CW99" s="4">
        <v>1.4800000000000001E-2</v>
      </c>
      <c r="CX99" s="4">
        <v>0.86709999999999998</v>
      </c>
      <c r="CY99" s="4">
        <v>0.68600000000000005</v>
      </c>
      <c r="CZ99" s="4">
        <v>0.89319999999999999</v>
      </c>
      <c r="DA99" s="4">
        <v>9.5799999999999996E-2</v>
      </c>
      <c r="DB99" s="5">
        <v>0.6391</v>
      </c>
      <c r="DC99" s="5">
        <v>0.73560000000000003</v>
      </c>
      <c r="DD99" s="5">
        <v>0.1477</v>
      </c>
      <c r="DE99" s="5">
        <v>0.04</v>
      </c>
      <c r="DF99" s="5">
        <v>0.79310000000000003</v>
      </c>
      <c r="DG99" s="5">
        <v>0.56159999999999999</v>
      </c>
      <c r="DH99" s="5">
        <v>0.71009999999999995</v>
      </c>
      <c r="DI99" s="5">
        <v>2.2100000000000002E-2</v>
      </c>
      <c r="DJ99" s="4">
        <v>0.56969999999999998</v>
      </c>
      <c r="DK99" s="4">
        <v>0.56740000000000002</v>
      </c>
      <c r="DL99" s="4">
        <v>0.2011</v>
      </c>
      <c r="DM99" s="4">
        <v>1.6999999999999999E-3</v>
      </c>
      <c r="DN99" s="4">
        <v>0.92520000000000002</v>
      </c>
      <c r="DO99" s="4">
        <v>0.77839999999999998</v>
      </c>
      <c r="DP99" s="4">
        <v>0.99180000000000001</v>
      </c>
      <c r="DQ99" s="4">
        <v>0.39300000000000002</v>
      </c>
      <c r="DR99" s="5">
        <v>0.58620000000000005</v>
      </c>
      <c r="DS99" s="5">
        <v>0.60509999999999997</v>
      </c>
      <c r="DT99" s="5">
        <v>0.22370000000000001</v>
      </c>
      <c r="DU99" s="5">
        <v>4.4000000000000003E-3</v>
      </c>
      <c r="DV99" s="5">
        <v>0.91410000000000002</v>
      </c>
      <c r="DW99" s="5">
        <v>0.75449999999999995</v>
      </c>
      <c r="DX99" s="5">
        <v>0.97240000000000004</v>
      </c>
      <c r="DY99" s="5">
        <v>0.1903</v>
      </c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>
        <v>0.60129999999999995</v>
      </c>
      <c r="EI99" s="5">
        <v>0.64100000000000001</v>
      </c>
      <c r="EJ99" s="5">
        <v>0.20449999999999999</v>
      </c>
      <c r="EK99" s="5">
        <v>1.4800000000000001E-2</v>
      </c>
      <c r="EL99" s="5">
        <v>0.86899999999999999</v>
      </c>
      <c r="EM99" s="5">
        <v>0.89159999999999995</v>
      </c>
      <c r="EN99" s="5">
        <v>0.68679999999999997</v>
      </c>
      <c r="EO99" s="5">
        <v>0.113</v>
      </c>
      <c r="EP99" s="4">
        <v>0.63959999999999995</v>
      </c>
      <c r="EQ99" s="4">
        <v>0.73270000000000002</v>
      </c>
      <c r="ER99" s="4">
        <v>0.1434</v>
      </c>
      <c r="ES99" s="4">
        <v>3.9600000000000003E-2</v>
      </c>
      <c r="ET99" s="4">
        <v>0.79239999999999999</v>
      </c>
      <c r="EU99" s="4">
        <v>0.55969999999999998</v>
      </c>
      <c r="EV99" s="4">
        <v>0.71030000000000004</v>
      </c>
      <c r="EW99" s="4">
        <v>1.72E-2</v>
      </c>
      <c r="EX99" s="5">
        <v>0.57550000000000001</v>
      </c>
      <c r="EY99" s="5">
        <v>0.57830000000000004</v>
      </c>
      <c r="EZ99" s="5">
        <v>0.19600000000000001</v>
      </c>
      <c r="FA99" s="5">
        <v>1.6999999999999999E-3</v>
      </c>
      <c r="FB99" s="5">
        <v>0.9214</v>
      </c>
      <c r="FC99" s="5">
        <v>0.7772</v>
      </c>
      <c r="FD99" s="5">
        <v>0.99029999999999996</v>
      </c>
      <c r="FE99" s="5">
        <v>0.37830000000000003</v>
      </c>
      <c r="FF99" s="4">
        <v>0.58860000000000001</v>
      </c>
      <c r="FG99" s="4">
        <v>0.60740000000000005</v>
      </c>
      <c r="FH99" s="4">
        <v>0.21679999999999999</v>
      </c>
      <c r="FI99" s="4">
        <v>4.3E-3</v>
      </c>
      <c r="FJ99" s="4">
        <v>0.91279999999999994</v>
      </c>
      <c r="FK99" s="4">
        <v>0.75429999999999997</v>
      </c>
      <c r="FL99" s="4">
        <v>0.97160000000000002</v>
      </c>
      <c r="FM99" s="4">
        <v>0.2893</v>
      </c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>
        <v>0.60160000000000002</v>
      </c>
      <c r="FW99" s="4">
        <v>0.64149999999999996</v>
      </c>
      <c r="FX99" s="4">
        <v>0.2051</v>
      </c>
      <c r="FY99" s="4">
        <v>1.47E-2</v>
      </c>
      <c r="FZ99" s="4">
        <v>0.87029999999999996</v>
      </c>
      <c r="GA99" s="4">
        <v>0.68830000000000002</v>
      </c>
      <c r="GB99" s="4">
        <v>0.89090000000000003</v>
      </c>
      <c r="GC99" s="4">
        <v>0.1037</v>
      </c>
      <c r="GD99" s="5">
        <v>0.63670000000000004</v>
      </c>
      <c r="GE99" s="5">
        <v>0.72699999999999998</v>
      </c>
      <c r="GF99" s="5">
        <v>0.1459</v>
      </c>
      <c r="GG99" s="5">
        <v>0.04</v>
      </c>
      <c r="GH99" s="5">
        <v>0.79079999999999995</v>
      </c>
      <c r="GI99" s="5">
        <v>0.55889999999999995</v>
      </c>
      <c r="GJ99" s="5">
        <v>0.71279999999999999</v>
      </c>
      <c r="GK99" s="5">
        <v>2.1399999999999999E-2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>
        <v>0.60270000000000001</v>
      </c>
      <c r="HK99" s="5">
        <v>0.64319999999999999</v>
      </c>
      <c r="HL99" s="5">
        <v>0.2009</v>
      </c>
      <c r="HM99" s="5">
        <v>1.4800000000000001E-2</v>
      </c>
      <c r="HN99" s="5">
        <v>0.86970000000000003</v>
      </c>
      <c r="HO99" s="5">
        <v>0.68659999999999999</v>
      </c>
      <c r="HP99" s="5">
        <v>0.8911</v>
      </c>
      <c r="HQ99" s="5">
        <v>9.98E-2</v>
      </c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>
        <v>0.6018</v>
      </c>
      <c r="IY99" s="4">
        <v>0.64119999999999999</v>
      </c>
      <c r="IZ99" s="4">
        <v>0.2006</v>
      </c>
      <c r="JA99" s="4">
        <v>1.4800000000000001E-2</v>
      </c>
      <c r="JB99" s="4">
        <v>0.86929999999999996</v>
      </c>
      <c r="JC99" s="4">
        <v>0.68620000000000003</v>
      </c>
      <c r="JD99" s="4">
        <v>0.89200000000000002</v>
      </c>
      <c r="JE99" s="4">
        <v>8.1900000000000001E-2</v>
      </c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0.59785714285714275</v>
      </c>
      <c r="JO99" s="4">
        <f t="shared" si="17"/>
        <v>0.63185714285714289</v>
      </c>
      <c r="JP99" s="4">
        <f t="shared" si="18"/>
        <v>0.20233214285714288</v>
      </c>
      <c r="JQ99" s="4">
        <f t="shared" si="19"/>
        <v>1.2935714285714285E-2</v>
      </c>
      <c r="JR99" s="4">
        <f t="shared" si="20"/>
        <v>0.88160357142857138</v>
      </c>
      <c r="JS99" s="4">
        <f t="shared" si="21"/>
        <v>0.71222857142857154</v>
      </c>
      <c r="JT99" s="4">
        <f t="shared" si="22"/>
        <v>0.90057857142857156</v>
      </c>
      <c r="JU99" s="4">
        <f t="shared" si="23"/>
        <v>0.18463214285714286</v>
      </c>
      <c r="JV99" s="1" t="e" cm="1">
        <f t="array" aca="1" ref="JV99" ca="1">CONCATENATE(INDIRECT(ADDRESS(1,MATCH(_xlfn.MINIFS(B99:JM99,metrics.rec,"MAE"),B99:JM99,0)+1)), ", ", INDIRECT(ADDRESS(2,MATCH(_xlfn.MINIFS(B99:JM99,metrics.rec,"MAE"),B99:JM99,0)+1)))</f>
        <v>#NAME?</v>
      </c>
      <c r="JW99" s="1" t="e" cm="1">
        <f t="array" aca="1" ref="JW99" ca="1">CONCATENATE(INDIRECT(ADDRESS(1,MATCH(_xlfn.MINIFS(B99:JM99,metrics.rec,"MSE"),B99:JM99,0)+1)), ", ", INDIRECT(ADDRESS(2,MATCH(_xlfn.MINIFS(B99:JM99,metrics.rec,"MSE"),B99:JM99,0)+1)))</f>
        <v>#NAME?</v>
      </c>
      <c r="JX99" s="1" t="e" cm="1">
        <f t="array" aca="1" ref="JX99" ca="1">CONCATENATE(INDIRECT(ADDRESS(1,MATCH(_xlfn.MAXIFS(B99:JM99,metrics.rec,"R"),B99:JM99,0)+1)), ", ", INDIRECT(ADDRESS(2,MATCH(_xlfn.MAXIFS(B99:JM99,metrics.rec,"R"),B99:JM99,0)+1)))</f>
        <v>#NAME?</v>
      </c>
      <c r="JY99" s="1" t="e" cm="1">
        <f t="array" aca="1" ref="JY99" ca="1">CONCATENATE(INDIRECT(ADDRESS(1,MATCH(_xlfn.MAXIFS(B99:JM99,metrics.rec,"Precision"),B99:JM99,0)+1)), ", ", INDIRECT(ADDRESS(2,MATCH(_xlfn.MAXIFS(B99:JM99,metrics.rec,"Precision"),B99:JM99,0)+1)))</f>
        <v>#NAME?</v>
      </c>
      <c r="JZ99" s="1" t="e" cm="1">
        <f t="array" aca="1" ref="JZ99" ca="1">CONCATENATE(INDIRECT(ADDRESS(1,MATCH(_xlfn.MAXIFS(B99:JM99,metrics.rec,"Recall"),B99:JM99,0)+1)), ", ", INDIRECT(ADDRESS(2,MATCH(_xlfn.MAXIFS(B99:JM99,metrics.rec,"Recall"),B99:JM99,0)+1)))</f>
        <v>#NAME?</v>
      </c>
      <c r="KA99" s="1" t="e" cm="1">
        <f t="array" aca="1" ref="KA99" ca="1">CONCATENATE(INDIRECT(ADDRESS(1,MATCH(_xlfn.MAXIFS(B99:JM99,metrics.rec,"Coverage"),B99:JM99,0)+1)), ", ", INDIRECT(ADDRESS(2,MATCH(_xlfn.MAXIFS(B99:JM99,metrics.rec,"Coverage"),B99:JM99,0)+1)))</f>
        <v>#NAME?</v>
      </c>
      <c r="KB99" s="1" t="e" cm="1">
        <f t="array" aca="1" ref="KB99" ca="1">CONCATENATE(INDIRECT(ADDRESS(1,MATCH(_xlfn.MAXIFS(B99:JM99,metrics.rec,"Recatio"),B99:JM99,0)+1)), ", ", INDIRECT(ADDRESS(2,MATCH(_xlfn.MAXIFS(B99:JM99,metrics.rec,"Recatio"),B99:JM99,0)+1)))</f>
        <v>#NAME?</v>
      </c>
      <c r="KC99" s="1" t="e" cm="1">
        <f t="array" aca="1" ref="KC99" ca="1">CONCATENATE(INDIRECT(ADDRESS(1,MATCH(_xlfn.MINIFS(B99:JM99,metrics.rec,"Time"),B99:JM99,0)+1)), ", ", INDIRECT(ADDRESS(2,MATCH(_xlfn.MINIFS(B99:JM99,metrics.rec,"Time"),B99:JM99,0)+1)))</f>
        <v>#NAME?</v>
      </c>
    </row>
    <row r="100" spans="1:289" x14ac:dyDescent="0.3">
      <c r="A100" s="1" t="s">
        <v>91</v>
      </c>
      <c r="B100" s="4">
        <v>0.57689999999999997</v>
      </c>
      <c r="C100" s="4">
        <v>0.57689999999999997</v>
      </c>
      <c r="D100" s="4">
        <v>0.21740000000000001</v>
      </c>
      <c r="E100" s="4">
        <v>1.6999999999999999E-3</v>
      </c>
      <c r="F100" s="4">
        <v>0.92520000000000002</v>
      </c>
      <c r="G100" s="4">
        <v>0.77969999999999995</v>
      </c>
      <c r="H100" s="4">
        <v>0.99160000000000004</v>
      </c>
      <c r="I100" s="4">
        <v>0.4909</v>
      </c>
      <c r="J100" s="5">
        <v>0.58250000000000002</v>
      </c>
      <c r="K100" s="5">
        <v>0.59050000000000002</v>
      </c>
      <c r="L100" s="5">
        <v>0.22689999999999999</v>
      </c>
      <c r="M100" s="5">
        <v>3.0000000000000001E-3</v>
      </c>
      <c r="N100" s="5">
        <v>0.92110000000000003</v>
      </c>
      <c r="O100" s="5">
        <v>0.76519999999999999</v>
      </c>
      <c r="P100" s="5">
        <v>0.98070000000000002</v>
      </c>
      <c r="Q100" s="5">
        <v>0.39939999999999998</v>
      </c>
      <c r="R100" s="4">
        <v>0.58550000000000002</v>
      </c>
      <c r="S100" s="4">
        <v>0.59960000000000002</v>
      </c>
      <c r="T100" s="4">
        <v>0.2273</v>
      </c>
      <c r="U100" s="4">
        <v>4.4000000000000003E-3</v>
      </c>
      <c r="V100" s="4">
        <v>0.91169999999999995</v>
      </c>
      <c r="W100" s="4">
        <v>0.75229999999999997</v>
      </c>
      <c r="X100" s="4">
        <v>0.97109999999999996</v>
      </c>
      <c r="Y100" s="4">
        <v>0.37340000000000001</v>
      </c>
      <c r="Z100" s="5">
        <v>0.58960000000000001</v>
      </c>
      <c r="AA100" s="5">
        <v>0.61229999999999996</v>
      </c>
      <c r="AB100" s="5">
        <v>0.21859999999999999</v>
      </c>
      <c r="AC100" s="5">
        <v>6.1000000000000004E-3</v>
      </c>
      <c r="AD100" s="5">
        <v>0.90349999999999997</v>
      </c>
      <c r="AE100" s="5">
        <v>0.73850000000000005</v>
      </c>
      <c r="AF100" s="5">
        <v>0.95720000000000005</v>
      </c>
      <c r="AG100" s="5">
        <v>0.2913</v>
      </c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>
        <v>0.59519999999999995</v>
      </c>
      <c r="AQ100" s="5">
        <v>0.62450000000000006</v>
      </c>
      <c r="AR100" s="5">
        <v>0.2104</v>
      </c>
      <c r="AS100" s="5">
        <v>1.0699999999999999E-2</v>
      </c>
      <c r="AT100" s="5">
        <v>0.8821</v>
      </c>
      <c r="AU100" s="5">
        <v>0.70989999999999998</v>
      </c>
      <c r="AV100" s="5">
        <v>0.92559999999999998</v>
      </c>
      <c r="AW100" s="5">
        <v>0.1646</v>
      </c>
      <c r="AX100" s="4">
        <v>0.60009999999999997</v>
      </c>
      <c r="AY100" s="4">
        <v>0.63829999999999998</v>
      </c>
      <c r="AZ100" s="4">
        <v>0.19839999999999999</v>
      </c>
      <c r="BA100" s="4">
        <v>1.49E-2</v>
      </c>
      <c r="BB100" s="4">
        <v>0.86739999999999995</v>
      </c>
      <c r="BC100" s="4">
        <v>0.67810000000000004</v>
      </c>
      <c r="BD100" s="4">
        <v>0.89070000000000005</v>
      </c>
      <c r="BE100" s="4">
        <v>0.1084</v>
      </c>
      <c r="BF100" s="5">
        <v>0.61360000000000003</v>
      </c>
      <c r="BG100" s="5">
        <v>0.66810000000000003</v>
      </c>
      <c r="BH100" s="5">
        <v>0.1792</v>
      </c>
      <c r="BI100" s="5">
        <v>2.18E-2</v>
      </c>
      <c r="BJ100" s="5">
        <v>0.83840000000000003</v>
      </c>
      <c r="BK100" s="5">
        <v>0.64680000000000004</v>
      </c>
      <c r="BL100" s="5">
        <v>0.83589999999999998</v>
      </c>
      <c r="BM100" s="5">
        <v>3.4099999999999998E-2</v>
      </c>
      <c r="BN100" s="4">
        <v>0.64200000000000002</v>
      </c>
      <c r="BO100" s="4">
        <v>0.74950000000000006</v>
      </c>
      <c r="BP100" s="4">
        <v>0.1429</v>
      </c>
      <c r="BQ100" s="4">
        <v>3.9E-2</v>
      </c>
      <c r="BR100" s="4">
        <v>0.78779999999999994</v>
      </c>
      <c r="BS100" s="4">
        <v>0.56420000000000003</v>
      </c>
      <c r="BT100" s="4">
        <v>0.71220000000000006</v>
      </c>
      <c r="BU100" s="4">
        <v>2.2100000000000002E-2</v>
      </c>
      <c r="BV100" s="5">
        <v>0.57089999999999996</v>
      </c>
      <c r="BW100" s="5">
        <v>0.56840000000000002</v>
      </c>
      <c r="BX100" s="5">
        <v>0.21010000000000001</v>
      </c>
      <c r="BY100" s="5">
        <v>1.6999999999999999E-3</v>
      </c>
      <c r="BZ100" s="5">
        <v>0.9244</v>
      </c>
      <c r="CA100" s="5">
        <v>0.77410000000000001</v>
      </c>
      <c r="CB100" s="5">
        <v>0.99039999999999995</v>
      </c>
      <c r="CC100" s="5">
        <v>0.24079999999999999</v>
      </c>
      <c r="CD100" s="4">
        <v>0.58389999999999997</v>
      </c>
      <c r="CE100" s="4">
        <v>0.59609999999999996</v>
      </c>
      <c r="CF100" s="4">
        <v>0.22339999999999999</v>
      </c>
      <c r="CG100" s="4">
        <v>4.4000000000000003E-3</v>
      </c>
      <c r="CH100" s="4">
        <v>0.91290000000000004</v>
      </c>
      <c r="CI100" s="4">
        <v>0.75419999999999998</v>
      </c>
      <c r="CJ100" s="4">
        <v>0.97299999999999998</v>
      </c>
      <c r="CK100" s="4">
        <v>0.23139999999999999</v>
      </c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>
        <v>0.60229999999999995</v>
      </c>
      <c r="CU100" s="4">
        <v>0.64249999999999996</v>
      </c>
      <c r="CV100" s="4">
        <v>0.19650000000000001</v>
      </c>
      <c r="CW100" s="4">
        <v>1.4800000000000001E-2</v>
      </c>
      <c r="CX100" s="4">
        <v>0.86509999999999998</v>
      </c>
      <c r="CY100" s="4">
        <v>0.68510000000000004</v>
      </c>
      <c r="CZ100" s="4">
        <v>0.89319999999999999</v>
      </c>
      <c r="DA100" s="4">
        <v>7.6799999999999993E-2</v>
      </c>
      <c r="DB100" s="5">
        <v>0.64559999999999995</v>
      </c>
      <c r="DC100" s="5">
        <v>0.75419999999999998</v>
      </c>
      <c r="DD100" s="5">
        <v>0.13980000000000001</v>
      </c>
      <c r="DE100" s="5">
        <v>3.9699999999999999E-2</v>
      </c>
      <c r="DF100" s="5">
        <v>0.78710000000000002</v>
      </c>
      <c r="DG100" s="5">
        <v>0.56130000000000002</v>
      </c>
      <c r="DH100" s="5">
        <v>0.71009999999999995</v>
      </c>
      <c r="DI100" s="5">
        <v>2.23E-2</v>
      </c>
      <c r="DJ100" s="4">
        <v>0.56859999999999999</v>
      </c>
      <c r="DK100" s="4">
        <v>0.56320000000000003</v>
      </c>
      <c r="DL100" s="4">
        <v>0.20380000000000001</v>
      </c>
      <c r="DM100" s="4">
        <v>1.6999999999999999E-3</v>
      </c>
      <c r="DN100" s="4">
        <v>0.92300000000000004</v>
      </c>
      <c r="DO100" s="4">
        <v>0.77539999999999998</v>
      </c>
      <c r="DP100" s="4">
        <v>0.99180000000000001</v>
      </c>
      <c r="DQ100" s="4">
        <v>0.38279999999999997</v>
      </c>
      <c r="DR100" s="5">
        <v>0.58479999999999999</v>
      </c>
      <c r="DS100" s="5">
        <v>0.60089999999999999</v>
      </c>
      <c r="DT100" s="5">
        <v>0.22689999999999999</v>
      </c>
      <c r="DU100" s="5">
        <v>4.4000000000000003E-3</v>
      </c>
      <c r="DV100" s="5">
        <v>0.91190000000000004</v>
      </c>
      <c r="DW100" s="5">
        <v>0.75180000000000002</v>
      </c>
      <c r="DX100" s="5">
        <v>0.97240000000000004</v>
      </c>
      <c r="DY100" s="5">
        <v>0.20930000000000001</v>
      </c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>
        <v>0.60129999999999995</v>
      </c>
      <c r="EI100" s="5">
        <v>0.64139999999999997</v>
      </c>
      <c r="EJ100" s="5">
        <v>0.2014</v>
      </c>
      <c r="EK100" s="5">
        <v>1.4800000000000001E-2</v>
      </c>
      <c r="EL100" s="5">
        <v>0.86670000000000003</v>
      </c>
      <c r="EM100" s="5">
        <v>0.89159999999999995</v>
      </c>
      <c r="EN100" s="5">
        <v>0.68600000000000005</v>
      </c>
      <c r="EO100" s="5">
        <v>0.1021</v>
      </c>
      <c r="EP100" s="4">
        <v>0.64539999999999997</v>
      </c>
      <c r="EQ100" s="4">
        <v>0.74990000000000001</v>
      </c>
      <c r="ER100" s="4">
        <v>0.1368</v>
      </c>
      <c r="ES100" s="4">
        <v>3.9300000000000002E-2</v>
      </c>
      <c r="ET100" s="4">
        <v>0.78580000000000005</v>
      </c>
      <c r="EU100" s="4">
        <v>0.55940000000000001</v>
      </c>
      <c r="EV100" s="4">
        <v>0.71030000000000004</v>
      </c>
      <c r="EW100" s="4">
        <v>1.7100000000000001E-2</v>
      </c>
      <c r="EX100" s="5">
        <v>0.57379999999999998</v>
      </c>
      <c r="EY100" s="5">
        <v>0.57320000000000004</v>
      </c>
      <c r="EZ100" s="5">
        <v>0.19869999999999999</v>
      </c>
      <c r="FA100" s="5">
        <v>1.6999999999999999E-3</v>
      </c>
      <c r="FB100" s="5">
        <v>0.91920000000000002</v>
      </c>
      <c r="FC100" s="5">
        <v>0.77410000000000001</v>
      </c>
      <c r="FD100" s="5">
        <v>0.99029999999999996</v>
      </c>
      <c r="FE100" s="5">
        <v>0.37169999999999997</v>
      </c>
      <c r="FF100" s="4">
        <v>0.58740000000000003</v>
      </c>
      <c r="FG100" s="4">
        <v>0.60370000000000001</v>
      </c>
      <c r="FH100" s="4">
        <v>0.22</v>
      </c>
      <c r="FI100" s="4">
        <v>4.4000000000000003E-3</v>
      </c>
      <c r="FJ100" s="4">
        <v>0.91069999999999995</v>
      </c>
      <c r="FK100" s="4">
        <v>0.75160000000000005</v>
      </c>
      <c r="FL100" s="4">
        <v>0.97160000000000002</v>
      </c>
      <c r="FM100" s="4">
        <v>0.28149999999999997</v>
      </c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>
        <v>0.60150000000000003</v>
      </c>
      <c r="FW100" s="4">
        <v>0.64180000000000004</v>
      </c>
      <c r="FX100" s="4">
        <v>0.20050000000000001</v>
      </c>
      <c r="FY100" s="4">
        <v>1.47E-2</v>
      </c>
      <c r="FZ100" s="4">
        <v>0.86829999999999996</v>
      </c>
      <c r="GA100" s="4">
        <v>0.68740000000000001</v>
      </c>
      <c r="GB100" s="4">
        <v>0.89090000000000003</v>
      </c>
      <c r="GC100" s="4">
        <v>8.8499999999999995E-2</v>
      </c>
      <c r="GD100" s="5">
        <v>0.64249999999999996</v>
      </c>
      <c r="GE100" s="5">
        <v>0.74360000000000004</v>
      </c>
      <c r="GF100" s="5">
        <v>0.13800000000000001</v>
      </c>
      <c r="GG100" s="5">
        <v>3.9699999999999999E-2</v>
      </c>
      <c r="GH100" s="5">
        <v>0.78459999999999996</v>
      </c>
      <c r="GI100" s="5">
        <v>0.5585</v>
      </c>
      <c r="GJ100" s="5">
        <v>0.71279999999999999</v>
      </c>
      <c r="GK100" s="5">
        <v>2.12E-2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>
        <v>0.60260000000000002</v>
      </c>
      <c r="HK100" s="5">
        <v>0.64329999999999998</v>
      </c>
      <c r="HL100" s="5">
        <v>0.1976</v>
      </c>
      <c r="HM100" s="5">
        <v>1.4800000000000001E-2</v>
      </c>
      <c r="HN100" s="5">
        <v>0.86760000000000004</v>
      </c>
      <c r="HO100" s="5">
        <v>0.68569999999999998</v>
      </c>
      <c r="HP100" s="5">
        <v>0.8911</v>
      </c>
      <c r="HQ100" s="5">
        <v>0.1004</v>
      </c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>
        <v>0.60170000000000001</v>
      </c>
      <c r="IY100" s="4">
        <v>0.64139999999999997</v>
      </c>
      <c r="IZ100" s="4">
        <v>0.19670000000000001</v>
      </c>
      <c r="JA100" s="4">
        <v>1.47E-2</v>
      </c>
      <c r="JB100" s="4">
        <v>0.86709999999999998</v>
      </c>
      <c r="JC100" s="4">
        <v>0.68530000000000002</v>
      </c>
      <c r="JD100" s="4">
        <v>0.89200000000000002</v>
      </c>
      <c r="JE100" s="4">
        <v>8.1000000000000003E-2</v>
      </c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0.59797500000000015</v>
      </c>
      <c r="JO100" s="4">
        <f t="shared" si="17"/>
        <v>0.6324035714285714</v>
      </c>
      <c r="JP100" s="4">
        <f t="shared" si="18"/>
        <v>0.20162857142857141</v>
      </c>
      <c r="JQ100" s="4">
        <f t="shared" si="19"/>
        <v>1.2889285714285714E-2</v>
      </c>
      <c r="JR100" s="4">
        <f t="shared" si="20"/>
        <v>0.87883571428571439</v>
      </c>
      <c r="JS100" s="4">
        <f t="shared" si="21"/>
        <v>0.71051785714285709</v>
      </c>
      <c r="JT100" s="4">
        <f t="shared" si="22"/>
        <v>0.90055000000000007</v>
      </c>
      <c r="JU100" s="4">
        <f t="shared" si="23"/>
        <v>0.17337500000000003</v>
      </c>
      <c r="JV100" s="1" t="e" cm="1">
        <f t="array" aca="1" ref="JV100" ca="1">CONCATENATE(INDIRECT(ADDRESS(1,MATCH(_xlfn.MINIFS(B100:JM100,metrics.rec,"MAE"),B100:JM100,0)+1)), ", ", INDIRECT(ADDRESS(2,MATCH(_xlfn.MINIFS(B100:JM100,metrics.rec,"MAE"),B100:JM100,0)+1)))</f>
        <v>#NAME?</v>
      </c>
      <c r="JW100" s="1" t="e" cm="1">
        <f t="array" aca="1" ref="JW100" ca="1">CONCATENATE(INDIRECT(ADDRESS(1,MATCH(_xlfn.MINIFS(B100:JM100,metrics.rec,"MSE"),B100:JM100,0)+1)), ", ", INDIRECT(ADDRESS(2,MATCH(_xlfn.MINIFS(B100:JM100,metrics.rec,"MSE"),B100:JM100,0)+1)))</f>
        <v>#NAME?</v>
      </c>
      <c r="JX100" s="1" t="e" cm="1">
        <f t="array" aca="1" ref="JX100" ca="1">CONCATENATE(INDIRECT(ADDRESS(1,MATCH(_xlfn.MAXIFS(B100:JM100,metrics.rec,"R"),B100:JM100,0)+1)), ", ", INDIRECT(ADDRESS(2,MATCH(_xlfn.MAXIFS(B100:JM100,metrics.rec,"R"),B100:JM100,0)+1)))</f>
        <v>#NAME?</v>
      </c>
      <c r="JY100" s="1" t="e" cm="1">
        <f t="array" aca="1" ref="JY100" ca="1">CONCATENATE(INDIRECT(ADDRESS(1,MATCH(_xlfn.MAXIFS(B100:JM100,metrics.rec,"Precision"),B100:JM100,0)+1)), ", ", INDIRECT(ADDRESS(2,MATCH(_xlfn.MAXIFS(B100:JM100,metrics.rec,"Precision"),B100:JM100,0)+1)))</f>
        <v>#NAME?</v>
      </c>
      <c r="JZ100" s="1" t="e" cm="1">
        <f t="array" aca="1" ref="JZ100" ca="1">CONCATENATE(INDIRECT(ADDRESS(1,MATCH(_xlfn.MAXIFS(B100:JM100,metrics.rec,"Recall"),B100:JM100,0)+1)), ", ", INDIRECT(ADDRESS(2,MATCH(_xlfn.MAXIFS(B100:JM100,metrics.rec,"Recall"),B100:JM100,0)+1)))</f>
        <v>#NAME?</v>
      </c>
      <c r="KA100" s="1" t="e" cm="1">
        <f t="array" aca="1" ref="KA100" ca="1">CONCATENATE(INDIRECT(ADDRESS(1,MATCH(_xlfn.MAXIFS(B100:JM100,metrics.rec,"Coverage"),B100:JM100,0)+1)), ", ", INDIRECT(ADDRESS(2,MATCH(_xlfn.MAXIFS(B100:JM100,metrics.rec,"Coverage"),B100:JM100,0)+1)))</f>
        <v>#NAME?</v>
      </c>
      <c r="KB100" s="1" t="e" cm="1">
        <f t="array" aca="1" ref="KB100" ca="1">CONCATENATE(INDIRECT(ADDRESS(1,MATCH(_xlfn.MAXIFS(B100:JM100,metrics.rec,"Recatio"),B100:JM100,0)+1)), ", ", INDIRECT(ADDRESS(2,MATCH(_xlfn.MAXIFS(B100:JM100,metrics.rec,"Recatio"),B100:JM100,0)+1)))</f>
        <v>#NAME?</v>
      </c>
      <c r="KC100" s="1" t="e" cm="1">
        <f t="array" aca="1" ref="KC100" ca="1">CONCATENATE(INDIRECT(ADDRESS(1,MATCH(_xlfn.MINIFS(B100:JM100,metrics.rec,"Time"),B100:JM100,0)+1)), ", ", INDIRECT(ADDRESS(2,MATCH(_xlfn.MINIFS(B100:JM100,metrics.rec,"Time"),B100:JM100,0)+1)))</f>
        <v>#NAME?</v>
      </c>
    </row>
    <row r="101" spans="1:289" x14ac:dyDescent="0.3">
      <c r="A101" s="1" t="s">
        <v>92</v>
      </c>
      <c r="B101" s="4">
        <v>0.5716</v>
      </c>
      <c r="C101" s="4">
        <v>0.57150000000000001</v>
      </c>
      <c r="D101" s="4">
        <v>0.23699999999999999</v>
      </c>
      <c r="E101" s="4">
        <v>1.6999999999999999E-3</v>
      </c>
      <c r="F101" s="4">
        <v>0.92310000000000003</v>
      </c>
      <c r="G101" s="4">
        <v>0.77610000000000001</v>
      </c>
      <c r="H101" s="4">
        <v>0.99160000000000004</v>
      </c>
      <c r="I101" s="4">
        <v>0.50519999999999998</v>
      </c>
      <c r="J101" s="5">
        <v>0.57920000000000005</v>
      </c>
      <c r="K101" s="5">
        <v>0.5897</v>
      </c>
      <c r="L101" s="5">
        <v>0.23730000000000001</v>
      </c>
      <c r="M101" s="5">
        <v>3.0000000000000001E-3</v>
      </c>
      <c r="N101" s="5">
        <v>0.92010000000000003</v>
      </c>
      <c r="O101" s="5">
        <v>0.76180000000000003</v>
      </c>
      <c r="P101" s="5">
        <v>0.98070000000000002</v>
      </c>
      <c r="Q101" s="5">
        <v>0.40720000000000001</v>
      </c>
      <c r="R101" s="4">
        <v>0.58279999999999998</v>
      </c>
      <c r="S101" s="4">
        <v>0.59889999999999999</v>
      </c>
      <c r="T101" s="4">
        <v>0.2382</v>
      </c>
      <c r="U101" s="4">
        <v>4.4000000000000003E-3</v>
      </c>
      <c r="V101" s="4">
        <v>0.90959999999999996</v>
      </c>
      <c r="W101" s="4">
        <v>0.74919999999999998</v>
      </c>
      <c r="X101" s="4">
        <v>0.97109999999999996</v>
      </c>
      <c r="Y101" s="4">
        <v>0.37059999999999998</v>
      </c>
      <c r="Z101" s="5">
        <v>0.58760000000000001</v>
      </c>
      <c r="AA101" s="5">
        <v>0.61250000000000004</v>
      </c>
      <c r="AB101" s="5">
        <v>0.22850000000000001</v>
      </c>
      <c r="AC101" s="5">
        <v>6.1000000000000004E-3</v>
      </c>
      <c r="AD101" s="5">
        <v>0.90239999999999998</v>
      </c>
      <c r="AE101" s="5">
        <v>0.73560000000000003</v>
      </c>
      <c r="AF101" s="5">
        <v>0.95720000000000005</v>
      </c>
      <c r="AG101" s="5">
        <v>0.29599999999999999</v>
      </c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>
        <v>0.59440000000000004</v>
      </c>
      <c r="AQ101" s="5">
        <v>0.62790000000000001</v>
      </c>
      <c r="AR101" s="5">
        <v>0.2109</v>
      </c>
      <c r="AS101" s="5">
        <v>1.0699999999999999E-2</v>
      </c>
      <c r="AT101" s="5">
        <v>0.87819999999999998</v>
      </c>
      <c r="AU101" s="5">
        <v>0.70809999999999995</v>
      </c>
      <c r="AV101" s="5">
        <v>0.92559999999999998</v>
      </c>
      <c r="AW101" s="5">
        <v>0.16750000000000001</v>
      </c>
      <c r="AX101" s="4">
        <v>0.60160000000000002</v>
      </c>
      <c r="AY101" s="4">
        <v>0.64529999999999998</v>
      </c>
      <c r="AZ101" s="4">
        <v>0.18679999999999999</v>
      </c>
      <c r="BA101" s="4">
        <v>1.4800000000000001E-2</v>
      </c>
      <c r="BB101" s="4">
        <v>0.86260000000000003</v>
      </c>
      <c r="BC101" s="4">
        <v>0.67710000000000004</v>
      </c>
      <c r="BD101" s="4">
        <v>0.89070000000000005</v>
      </c>
      <c r="BE101" s="4">
        <v>0.1106</v>
      </c>
      <c r="BF101" s="5">
        <v>0.6179</v>
      </c>
      <c r="BG101" s="5">
        <v>0.68359999999999999</v>
      </c>
      <c r="BH101" s="5">
        <v>0.16880000000000001</v>
      </c>
      <c r="BI101" s="5">
        <v>2.1600000000000001E-2</v>
      </c>
      <c r="BJ101" s="5">
        <v>0.82969999999999999</v>
      </c>
      <c r="BK101" s="5">
        <v>0.64610000000000001</v>
      </c>
      <c r="BL101" s="5">
        <v>0.83589999999999998</v>
      </c>
      <c r="BM101" s="5">
        <v>3.5000000000000003E-2</v>
      </c>
      <c r="BN101" s="4">
        <v>0.65039999999999998</v>
      </c>
      <c r="BO101" s="4">
        <v>0.7762</v>
      </c>
      <c r="BP101" s="4">
        <v>0.13300000000000001</v>
      </c>
      <c r="BQ101" s="4">
        <v>3.8600000000000002E-2</v>
      </c>
      <c r="BR101" s="4">
        <v>0.77929999999999999</v>
      </c>
      <c r="BS101" s="4">
        <v>0.56379999999999997</v>
      </c>
      <c r="BT101" s="4">
        <v>0.71220000000000006</v>
      </c>
      <c r="BU101" s="4">
        <v>2.2499999999999999E-2</v>
      </c>
      <c r="BV101" s="5">
        <v>0.56689999999999996</v>
      </c>
      <c r="BW101" s="5">
        <v>0.56559999999999999</v>
      </c>
      <c r="BX101" s="5">
        <v>0.2208</v>
      </c>
      <c r="BY101" s="5">
        <v>1.6999999999999999E-3</v>
      </c>
      <c r="BZ101" s="5">
        <v>0.92279999999999995</v>
      </c>
      <c r="CA101" s="5">
        <v>0.77049999999999996</v>
      </c>
      <c r="CB101" s="5">
        <v>0.99039999999999995</v>
      </c>
      <c r="CC101" s="5">
        <v>0.24129999999999999</v>
      </c>
      <c r="CD101" s="4">
        <v>0.58120000000000005</v>
      </c>
      <c r="CE101" s="4">
        <v>0.59619999999999995</v>
      </c>
      <c r="CF101" s="4">
        <v>0.2331</v>
      </c>
      <c r="CG101" s="4">
        <v>4.4000000000000003E-3</v>
      </c>
      <c r="CH101" s="4">
        <v>0.9113</v>
      </c>
      <c r="CI101" s="4">
        <v>0.75109999999999999</v>
      </c>
      <c r="CJ101" s="4">
        <v>0.97299999999999998</v>
      </c>
      <c r="CK101" s="4">
        <v>0.24349999999999999</v>
      </c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>
        <v>0.60360000000000003</v>
      </c>
      <c r="CU101" s="4">
        <v>0.64980000000000004</v>
      </c>
      <c r="CV101" s="4">
        <v>0.1855</v>
      </c>
      <c r="CW101" s="4">
        <v>1.4800000000000001E-2</v>
      </c>
      <c r="CX101" s="4">
        <v>0.86070000000000002</v>
      </c>
      <c r="CY101" s="4">
        <v>0.68379999999999996</v>
      </c>
      <c r="CZ101" s="4">
        <v>0.89319999999999999</v>
      </c>
      <c r="DA101" s="4">
        <v>7.8399999999999997E-2</v>
      </c>
      <c r="DB101" s="5">
        <v>0.65480000000000005</v>
      </c>
      <c r="DC101" s="5">
        <v>0.78190000000000004</v>
      </c>
      <c r="DD101" s="5">
        <v>0.13009999999999999</v>
      </c>
      <c r="DE101" s="5">
        <v>3.9300000000000002E-2</v>
      </c>
      <c r="DF101" s="5">
        <v>0.77939999999999998</v>
      </c>
      <c r="DG101" s="5">
        <v>0.56089999999999995</v>
      </c>
      <c r="DH101" s="5">
        <v>0.71009999999999995</v>
      </c>
      <c r="DI101" s="5">
        <v>2.2700000000000001E-2</v>
      </c>
      <c r="DJ101" s="4">
        <v>0.56489999999999996</v>
      </c>
      <c r="DK101" s="4">
        <v>0.56269999999999998</v>
      </c>
      <c r="DL101" s="4">
        <v>0.21410000000000001</v>
      </c>
      <c r="DM101" s="4">
        <v>1.6999999999999999E-3</v>
      </c>
      <c r="DN101" s="4">
        <v>0.92169999999999996</v>
      </c>
      <c r="DO101" s="4">
        <v>0.77200000000000002</v>
      </c>
      <c r="DP101" s="4">
        <v>0.99180000000000001</v>
      </c>
      <c r="DQ101" s="4">
        <v>0.39329999999999998</v>
      </c>
      <c r="DR101" s="5">
        <v>0.58140000000000003</v>
      </c>
      <c r="DS101" s="5">
        <v>0.59930000000000005</v>
      </c>
      <c r="DT101" s="5">
        <v>0.2354</v>
      </c>
      <c r="DU101" s="5">
        <v>4.4000000000000003E-3</v>
      </c>
      <c r="DV101" s="5">
        <v>0.90980000000000005</v>
      </c>
      <c r="DW101" s="5">
        <v>0.74880000000000002</v>
      </c>
      <c r="DX101" s="5">
        <v>0.97240000000000004</v>
      </c>
      <c r="DY101" s="5">
        <v>0.17910000000000001</v>
      </c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>
        <v>0.60189999999999999</v>
      </c>
      <c r="EI101" s="5">
        <v>0.64729999999999999</v>
      </c>
      <c r="EJ101" s="5">
        <v>0.1918</v>
      </c>
      <c r="EK101" s="5">
        <v>1.47E-2</v>
      </c>
      <c r="EL101" s="5">
        <v>0.86170000000000002</v>
      </c>
      <c r="EM101" s="5">
        <v>0.89159999999999995</v>
      </c>
      <c r="EN101" s="5">
        <v>0.68469999999999998</v>
      </c>
      <c r="EO101" s="5">
        <v>0.1036</v>
      </c>
      <c r="EP101" s="4">
        <v>0.65390000000000004</v>
      </c>
      <c r="EQ101" s="4">
        <v>0.77659999999999996</v>
      </c>
      <c r="ER101" s="4">
        <v>0.1298</v>
      </c>
      <c r="ES101" s="4">
        <v>3.8899999999999997E-2</v>
      </c>
      <c r="ET101" s="4">
        <v>0.77769999999999995</v>
      </c>
      <c r="EU101" s="4">
        <v>0.55889999999999995</v>
      </c>
      <c r="EV101" s="4">
        <v>0.71030000000000004</v>
      </c>
      <c r="EW101" s="4">
        <v>1.7100000000000001E-2</v>
      </c>
      <c r="EX101" s="5">
        <v>0.5706</v>
      </c>
      <c r="EY101" s="5">
        <v>0.5726</v>
      </c>
      <c r="EZ101" s="5">
        <v>0.2077</v>
      </c>
      <c r="FA101" s="5">
        <v>1.6999999999999999E-3</v>
      </c>
      <c r="FB101" s="5">
        <v>0.91830000000000001</v>
      </c>
      <c r="FC101" s="5">
        <v>0.77070000000000005</v>
      </c>
      <c r="FD101" s="5">
        <v>0.99029999999999996</v>
      </c>
      <c r="FE101" s="5">
        <v>0.39040000000000002</v>
      </c>
      <c r="FF101" s="4">
        <v>0.5847</v>
      </c>
      <c r="FG101" s="4">
        <v>0.60360000000000003</v>
      </c>
      <c r="FH101" s="4">
        <v>0.22770000000000001</v>
      </c>
      <c r="FI101" s="4">
        <v>4.4000000000000003E-3</v>
      </c>
      <c r="FJ101" s="4">
        <v>0.90920000000000001</v>
      </c>
      <c r="FK101" s="4">
        <v>0.74860000000000004</v>
      </c>
      <c r="FL101" s="4">
        <v>0.97160000000000002</v>
      </c>
      <c r="FM101" s="4">
        <v>0.28789999999999999</v>
      </c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>
        <v>0.60260000000000002</v>
      </c>
      <c r="FW101" s="4">
        <v>0.64849999999999997</v>
      </c>
      <c r="FX101" s="4">
        <v>0.1908</v>
      </c>
      <c r="FY101" s="4">
        <v>1.47E-2</v>
      </c>
      <c r="FZ101" s="4">
        <v>0.86319999999999997</v>
      </c>
      <c r="GA101" s="4">
        <v>0.68610000000000004</v>
      </c>
      <c r="GB101" s="4">
        <v>0.89090000000000003</v>
      </c>
      <c r="GC101" s="4">
        <v>8.5900000000000004E-2</v>
      </c>
      <c r="GD101" s="5">
        <v>0.65080000000000005</v>
      </c>
      <c r="GE101" s="5">
        <v>0.76870000000000005</v>
      </c>
      <c r="GF101" s="5">
        <v>0.1318</v>
      </c>
      <c r="GG101" s="5">
        <v>3.9399999999999998E-2</v>
      </c>
      <c r="GH101" s="5">
        <v>0.77659999999999996</v>
      </c>
      <c r="GI101" s="5">
        <v>0.55810000000000004</v>
      </c>
      <c r="GJ101" s="5">
        <v>0.71279999999999999</v>
      </c>
      <c r="GK101" s="5">
        <v>2.1600000000000001E-2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>
        <v>0.60360000000000003</v>
      </c>
      <c r="HK101" s="5">
        <v>0.65010000000000001</v>
      </c>
      <c r="HL101" s="5">
        <v>0.1893</v>
      </c>
      <c r="HM101" s="5">
        <v>1.47E-2</v>
      </c>
      <c r="HN101" s="5">
        <v>0.86260000000000003</v>
      </c>
      <c r="HO101" s="5">
        <v>0.68440000000000001</v>
      </c>
      <c r="HP101" s="5">
        <v>0.8911</v>
      </c>
      <c r="HQ101" s="5">
        <v>0.107</v>
      </c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>
        <v>0.60309999999999997</v>
      </c>
      <c r="IY101" s="4">
        <v>0.64849999999999997</v>
      </c>
      <c r="IZ101" s="4">
        <v>0.18759999999999999</v>
      </c>
      <c r="JA101" s="4">
        <v>1.47E-2</v>
      </c>
      <c r="JB101" s="4">
        <v>0.86219999999999997</v>
      </c>
      <c r="JC101" s="4">
        <v>0.68400000000000005</v>
      </c>
      <c r="JD101" s="4">
        <v>0.89200000000000002</v>
      </c>
      <c r="JE101" s="4">
        <v>8.1799999999999998E-2</v>
      </c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0.59802857142857158</v>
      </c>
      <c r="JO101" s="4">
        <f t="shared" si="17"/>
        <v>0.63810357142857144</v>
      </c>
      <c r="JP101" s="4">
        <f t="shared" si="18"/>
        <v>0.20220000000000002</v>
      </c>
      <c r="JQ101" s="4">
        <f t="shared" si="19"/>
        <v>1.2817857142857141E-2</v>
      </c>
      <c r="JR101" s="4">
        <f t="shared" si="20"/>
        <v>0.87518928571428567</v>
      </c>
      <c r="JS101" s="4">
        <f t="shared" si="21"/>
        <v>0.70847499999999997</v>
      </c>
      <c r="JT101" s="4">
        <f t="shared" si="22"/>
        <v>0.90050357142857151</v>
      </c>
      <c r="JU101" s="4">
        <f t="shared" si="23"/>
        <v>0.17567857142857143</v>
      </c>
      <c r="JV101" s="1" t="e" cm="1">
        <f t="array" aca="1" ref="JV101" ca="1">CONCATENATE(INDIRECT(ADDRESS(1,MATCH(_xlfn.MINIFS(B101:JM101,metrics.rec,"MAE"),B101:JM101,0)+1)), ", ", INDIRECT(ADDRESS(2,MATCH(_xlfn.MINIFS(B101:JM101,metrics.rec,"MAE"),B101:JM101,0)+1)))</f>
        <v>#NAME?</v>
      </c>
      <c r="JW101" s="1" t="e" cm="1">
        <f t="array" aca="1" ref="JW101" ca="1">CONCATENATE(INDIRECT(ADDRESS(1,MATCH(_xlfn.MINIFS(B101:JM101,metrics.rec,"MSE"),B101:JM101,0)+1)), ", ", INDIRECT(ADDRESS(2,MATCH(_xlfn.MINIFS(B101:JM101,metrics.rec,"MSE"),B101:JM101,0)+1)))</f>
        <v>#NAME?</v>
      </c>
      <c r="JX101" s="1" t="e" cm="1">
        <f t="array" aca="1" ref="JX101" ca="1">CONCATENATE(INDIRECT(ADDRESS(1,MATCH(_xlfn.MAXIFS(B101:JM101,metrics.rec,"R"),B101:JM101,0)+1)), ", ", INDIRECT(ADDRESS(2,MATCH(_xlfn.MAXIFS(B101:JM101,metrics.rec,"R"),B101:JM101,0)+1)))</f>
        <v>#NAME?</v>
      </c>
      <c r="JY101" s="1" t="e" cm="1">
        <f t="array" aca="1" ref="JY101" ca="1">CONCATENATE(INDIRECT(ADDRESS(1,MATCH(_xlfn.MAXIFS(B101:JM101,metrics.rec,"Precision"),B101:JM101,0)+1)), ", ", INDIRECT(ADDRESS(2,MATCH(_xlfn.MAXIFS(B101:JM101,metrics.rec,"Precision"),B101:JM101,0)+1)))</f>
        <v>#NAME?</v>
      </c>
      <c r="JZ101" s="1" t="e" cm="1">
        <f t="array" aca="1" ref="JZ101" ca="1">CONCATENATE(INDIRECT(ADDRESS(1,MATCH(_xlfn.MAXIFS(B101:JM101,metrics.rec,"Recall"),B101:JM101,0)+1)), ", ", INDIRECT(ADDRESS(2,MATCH(_xlfn.MAXIFS(B101:JM101,metrics.rec,"Recall"),B101:JM101,0)+1)))</f>
        <v>#NAME?</v>
      </c>
      <c r="KA101" s="1" t="e" cm="1">
        <f t="array" aca="1" ref="KA101" ca="1">CONCATENATE(INDIRECT(ADDRESS(1,MATCH(_xlfn.MAXIFS(B101:JM101,metrics.rec,"Coverage"),B101:JM101,0)+1)), ", ", INDIRECT(ADDRESS(2,MATCH(_xlfn.MAXIFS(B101:JM101,metrics.rec,"Coverage"),B101:JM101,0)+1)))</f>
        <v>#NAME?</v>
      </c>
      <c r="KB101" s="1" t="e" cm="1">
        <f t="array" aca="1" ref="KB101" ca="1">CONCATENATE(INDIRECT(ADDRESS(1,MATCH(_xlfn.MAXIFS(B101:JM101,metrics.rec,"Recatio"),B101:JM101,0)+1)), ", ", INDIRECT(ADDRESS(2,MATCH(_xlfn.MAXIFS(B101:JM101,metrics.rec,"Recatio"),B101:JM101,0)+1)))</f>
        <v>#NAME?</v>
      </c>
      <c r="KC101" s="1" t="e" cm="1">
        <f t="array" aca="1" ref="KC101" ca="1">CONCATENATE(INDIRECT(ADDRESS(1,MATCH(_xlfn.MINIFS(B101:JM101,metrics.rec,"Time"),B101:JM101,0)+1)), ", ", INDIRECT(ADDRESS(2,MATCH(_xlfn.MINIFS(B101:JM101,metrics.rec,"Time"),B101:JM101,0)+1)))</f>
        <v>#NAME?</v>
      </c>
    </row>
    <row r="102" spans="1:289" x14ac:dyDescent="0.3">
      <c r="A102" s="1" t="s">
        <v>93</v>
      </c>
      <c r="B102" s="4">
        <v>0.57630000000000003</v>
      </c>
      <c r="C102" s="4">
        <v>0.57979999999999998</v>
      </c>
      <c r="D102" s="4">
        <v>0.21510000000000001</v>
      </c>
      <c r="E102" s="4">
        <v>1.6999999999999999E-3</v>
      </c>
      <c r="F102" s="4">
        <v>0.92800000000000005</v>
      </c>
      <c r="G102" s="4">
        <v>0.78269999999999995</v>
      </c>
      <c r="H102" s="4">
        <v>0.99160000000000004</v>
      </c>
      <c r="I102" s="4">
        <v>0.49859999999999999</v>
      </c>
      <c r="J102" s="5">
        <v>0.58320000000000005</v>
      </c>
      <c r="K102" s="5">
        <v>0.59640000000000004</v>
      </c>
      <c r="L102" s="5">
        <v>0.22570000000000001</v>
      </c>
      <c r="M102" s="5">
        <v>3.0000000000000001E-3</v>
      </c>
      <c r="N102" s="5">
        <v>0.9234</v>
      </c>
      <c r="O102" s="5">
        <v>0.7681</v>
      </c>
      <c r="P102" s="5">
        <v>0.98070000000000002</v>
      </c>
      <c r="Q102" s="5">
        <v>0.40550000000000003</v>
      </c>
      <c r="R102" s="4">
        <v>0.58630000000000004</v>
      </c>
      <c r="S102" s="4">
        <v>0.60450000000000004</v>
      </c>
      <c r="T102" s="4">
        <v>0.22670000000000001</v>
      </c>
      <c r="U102" s="4">
        <v>4.4000000000000003E-3</v>
      </c>
      <c r="V102" s="4">
        <v>0.91369999999999996</v>
      </c>
      <c r="W102" s="4">
        <v>0.75470000000000004</v>
      </c>
      <c r="X102" s="4">
        <v>0.97109999999999996</v>
      </c>
      <c r="Y102" s="4">
        <v>0.36609999999999998</v>
      </c>
      <c r="Z102" s="5">
        <v>0.59040000000000004</v>
      </c>
      <c r="AA102" s="5">
        <v>0.61660000000000004</v>
      </c>
      <c r="AB102" s="5">
        <v>0.21879999999999999</v>
      </c>
      <c r="AC102" s="5">
        <v>6.1000000000000004E-3</v>
      </c>
      <c r="AD102" s="5">
        <v>0.90629999999999999</v>
      </c>
      <c r="AE102" s="5">
        <v>0.74039999999999995</v>
      </c>
      <c r="AF102" s="5">
        <v>0.95720000000000005</v>
      </c>
      <c r="AG102" s="5">
        <v>0.29060000000000002</v>
      </c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>
        <v>0.59540000000000004</v>
      </c>
      <c r="AQ102" s="5">
        <v>0.62680000000000002</v>
      </c>
      <c r="AR102" s="5">
        <v>0.216</v>
      </c>
      <c r="AS102" s="5">
        <v>1.0699999999999999E-2</v>
      </c>
      <c r="AT102" s="5">
        <v>0.88390000000000002</v>
      </c>
      <c r="AU102" s="5">
        <v>0.71109999999999995</v>
      </c>
      <c r="AV102" s="5">
        <v>0.92559999999999998</v>
      </c>
      <c r="AW102" s="5">
        <v>0.16719999999999999</v>
      </c>
      <c r="AX102" s="4">
        <v>0.60009999999999997</v>
      </c>
      <c r="AY102" s="4">
        <v>0.63870000000000005</v>
      </c>
      <c r="AZ102" s="4">
        <v>0.20080000000000001</v>
      </c>
      <c r="BA102" s="4">
        <v>1.49E-2</v>
      </c>
      <c r="BB102" s="4">
        <v>0.86939999999999995</v>
      </c>
      <c r="BC102" s="4">
        <v>0.67879999999999996</v>
      </c>
      <c r="BD102" s="4">
        <v>0.89070000000000005</v>
      </c>
      <c r="BE102" s="4">
        <v>0.1105</v>
      </c>
      <c r="BF102" s="5">
        <v>0.61160000000000003</v>
      </c>
      <c r="BG102" s="5">
        <v>0.66310000000000002</v>
      </c>
      <c r="BH102" s="5">
        <v>0.18890000000000001</v>
      </c>
      <c r="BI102" s="5">
        <v>2.1899999999999999E-2</v>
      </c>
      <c r="BJ102" s="5">
        <v>0.84179999999999999</v>
      </c>
      <c r="BK102" s="5">
        <v>0.64710000000000001</v>
      </c>
      <c r="BL102" s="5">
        <v>0.83589999999999998</v>
      </c>
      <c r="BM102" s="5">
        <v>3.4500000000000003E-2</v>
      </c>
      <c r="BN102" s="4">
        <v>0.63719999999999999</v>
      </c>
      <c r="BO102" s="4">
        <v>0.73440000000000005</v>
      </c>
      <c r="BP102" s="4">
        <v>0.14510000000000001</v>
      </c>
      <c r="BQ102" s="4">
        <v>3.9300000000000002E-2</v>
      </c>
      <c r="BR102" s="4">
        <v>0.79510000000000003</v>
      </c>
      <c r="BS102" s="4">
        <v>0.56459999999999999</v>
      </c>
      <c r="BT102" s="4">
        <v>0.71220000000000006</v>
      </c>
      <c r="BU102" s="4">
        <v>2.1999999999999999E-2</v>
      </c>
      <c r="BV102" s="5">
        <v>0.57050000000000001</v>
      </c>
      <c r="BW102" s="5">
        <v>0.57240000000000002</v>
      </c>
      <c r="BX102" s="5">
        <v>0.21260000000000001</v>
      </c>
      <c r="BY102" s="5">
        <v>1.6999999999999999E-3</v>
      </c>
      <c r="BZ102" s="5">
        <v>0.92659999999999998</v>
      </c>
      <c r="CA102" s="5">
        <v>0.77729999999999999</v>
      </c>
      <c r="CB102" s="5">
        <v>0.99039999999999995</v>
      </c>
      <c r="CC102" s="5">
        <v>0.23719999999999999</v>
      </c>
      <c r="CD102" s="4">
        <v>0.58450000000000002</v>
      </c>
      <c r="CE102" s="4">
        <v>0.6018</v>
      </c>
      <c r="CF102" s="4">
        <v>0.22420000000000001</v>
      </c>
      <c r="CG102" s="4">
        <v>4.4000000000000003E-3</v>
      </c>
      <c r="CH102" s="4">
        <v>0.9153</v>
      </c>
      <c r="CI102" s="4">
        <v>0.75670000000000004</v>
      </c>
      <c r="CJ102" s="4">
        <v>0.97299999999999998</v>
      </c>
      <c r="CK102" s="4">
        <v>0.23150000000000001</v>
      </c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>
        <v>0.60240000000000005</v>
      </c>
      <c r="CU102" s="4">
        <v>0.64319999999999999</v>
      </c>
      <c r="CV102" s="4">
        <v>0.20030000000000001</v>
      </c>
      <c r="CW102" s="4">
        <v>1.4800000000000001E-2</v>
      </c>
      <c r="CX102" s="4">
        <v>0.8669</v>
      </c>
      <c r="CY102" s="4">
        <v>0.68569999999999998</v>
      </c>
      <c r="CZ102" s="4">
        <v>0.89319999999999999</v>
      </c>
      <c r="DA102" s="4">
        <v>0.10639999999999999</v>
      </c>
      <c r="DB102" s="5">
        <v>0.63949999999999996</v>
      </c>
      <c r="DC102" s="5">
        <v>0.73729999999999996</v>
      </c>
      <c r="DD102" s="5">
        <v>0.1462</v>
      </c>
      <c r="DE102" s="5">
        <v>0.04</v>
      </c>
      <c r="DF102" s="5">
        <v>0.79330000000000001</v>
      </c>
      <c r="DG102" s="5">
        <v>0.56159999999999999</v>
      </c>
      <c r="DH102" s="5">
        <v>0.71009999999999995</v>
      </c>
      <c r="DI102" s="5">
        <v>2.2599999999999999E-2</v>
      </c>
      <c r="DJ102" s="4">
        <v>0.56789999999999996</v>
      </c>
      <c r="DK102" s="4">
        <v>0.56720000000000004</v>
      </c>
      <c r="DL102" s="4">
        <v>0.20449999999999999</v>
      </c>
      <c r="DM102" s="4">
        <v>1.6999999999999999E-3</v>
      </c>
      <c r="DN102" s="4">
        <v>0.9254</v>
      </c>
      <c r="DO102" s="4">
        <v>0.77849999999999997</v>
      </c>
      <c r="DP102" s="4">
        <v>0.99180000000000001</v>
      </c>
      <c r="DQ102" s="4">
        <v>0.39229999999999998</v>
      </c>
      <c r="DR102" s="5">
        <v>0.58489999999999998</v>
      </c>
      <c r="DS102" s="5">
        <v>0.60519999999999996</v>
      </c>
      <c r="DT102" s="5">
        <v>0.2263</v>
      </c>
      <c r="DU102" s="5">
        <v>4.4000000000000003E-3</v>
      </c>
      <c r="DV102" s="5">
        <v>0.9143</v>
      </c>
      <c r="DW102" s="5">
        <v>0.75439999999999996</v>
      </c>
      <c r="DX102" s="5">
        <v>0.97240000000000004</v>
      </c>
      <c r="DY102" s="5">
        <v>0.1968</v>
      </c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>
        <v>0.60129999999999995</v>
      </c>
      <c r="EI102" s="5">
        <v>0.64200000000000002</v>
      </c>
      <c r="EJ102" s="5">
        <v>0.20380000000000001</v>
      </c>
      <c r="EK102" s="5">
        <v>1.4800000000000001E-2</v>
      </c>
      <c r="EL102" s="5">
        <v>0.86870000000000003</v>
      </c>
      <c r="EM102" s="5">
        <v>0.89159999999999995</v>
      </c>
      <c r="EN102" s="5">
        <v>0.68659999999999999</v>
      </c>
      <c r="EO102" s="5">
        <v>0.1028</v>
      </c>
      <c r="EP102" s="4">
        <v>0.63970000000000005</v>
      </c>
      <c r="EQ102" s="4">
        <v>0.73350000000000004</v>
      </c>
      <c r="ER102" s="4">
        <v>0.1449</v>
      </c>
      <c r="ES102" s="4">
        <v>3.9600000000000003E-2</v>
      </c>
      <c r="ET102" s="4">
        <v>0.7923</v>
      </c>
      <c r="EU102" s="4">
        <v>0.55969999999999998</v>
      </c>
      <c r="EV102" s="4">
        <v>0.71030000000000004</v>
      </c>
      <c r="EW102" s="4">
        <v>1.7299999999999999E-2</v>
      </c>
      <c r="EX102" s="5">
        <v>0.5746</v>
      </c>
      <c r="EY102" s="5">
        <v>0.57940000000000003</v>
      </c>
      <c r="EZ102" s="5">
        <v>0.19969999999999999</v>
      </c>
      <c r="FA102" s="5">
        <v>1.6999999999999999E-3</v>
      </c>
      <c r="FB102" s="5">
        <v>0.92179999999999995</v>
      </c>
      <c r="FC102" s="5">
        <v>0.77729999999999999</v>
      </c>
      <c r="FD102" s="5">
        <v>0.99029999999999996</v>
      </c>
      <c r="FE102" s="5">
        <v>0.42209999999999998</v>
      </c>
      <c r="FF102" s="4">
        <v>0.58740000000000003</v>
      </c>
      <c r="FG102" s="4">
        <v>0.60760000000000003</v>
      </c>
      <c r="FH102" s="4">
        <v>0.2198</v>
      </c>
      <c r="FI102" s="4">
        <v>4.3E-3</v>
      </c>
      <c r="FJ102" s="4">
        <v>0.91259999999999997</v>
      </c>
      <c r="FK102" s="4">
        <v>0.75419999999999998</v>
      </c>
      <c r="FL102" s="4">
        <v>0.97160000000000002</v>
      </c>
      <c r="FM102" s="4">
        <v>0.28760000000000002</v>
      </c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>
        <v>0.60140000000000005</v>
      </c>
      <c r="FW102" s="4">
        <v>0.64229999999999998</v>
      </c>
      <c r="FX102" s="4">
        <v>0.2044</v>
      </c>
      <c r="FY102" s="4">
        <v>1.47E-2</v>
      </c>
      <c r="FZ102" s="4">
        <v>0.86980000000000002</v>
      </c>
      <c r="GA102" s="4">
        <v>0.68799999999999994</v>
      </c>
      <c r="GB102" s="4">
        <v>0.89090000000000003</v>
      </c>
      <c r="GC102" s="4">
        <v>8.6400000000000005E-2</v>
      </c>
      <c r="GD102" s="5">
        <v>0.63680000000000003</v>
      </c>
      <c r="GE102" s="5">
        <v>0.72789999999999999</v>
      </c>
      <c r="GF102" s="5">
        <v>0.1459</v>
      </c>
      <c r="GG102" s="5">
        <v>0.04</v>
      </c>
      <c r="GH102" s="5">
        <v>0.79059999999999997</v>
      </c>
      <c r="GI102" s="5">
        <v>0.55879999999999996</v>
      </c>
      <c r="GJ102" s="5">
        <v>0.71279999999999999</v>
      </c>
      <c r="GK102" s="5">
        <v>2.1499999999999998E-2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>
        <v>0.60260000000000002</v>
      </c>
      <c r="HK102" s="5">
        <v>0.64400000000000002</v>
      </c>
      <c r="HL102" s="5">
        <v>0.2009</v>
      </c>
      <c r="HM102" s="5">
        <v>1.4800000000000001E-2</v>
      </c>
      <c r="HN102" s="5">
        <v>0.86919999999999997</v>
      </c>
      <c r="HO102" s="5">
        <v>0.68640000000000001</v>
      </c>
      <c r="HP102" s="5">
        <v>0.8911</v>
      </c>
      <c r="HQ102" s="5">
        <v>9.3100000000000002E-2</v>
      </c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>
        <v>0.60170000000000001</v>
      </c>
      <c r="IY102" s="4">
        <v>0.6421</v>
      </c>
      <c r="IZ102" s="4">
        <v>0.20030000000000001</v>
      </c>
      <c r="JA102" s="4">
        <v>1.4800000000000001E-2</v>
      </c>
      <c r="JB102" s="4">
        <v>0.86890000000000001</v>
      </c>
      <c r="JC102" s="4">
        <v>0.68589999999999995</v>
      </c>
      <c r="JD102" s="4">
        <v>0.89200000000000002</v>
      </c>
      <c r="JE102" s="4">
        <v>8.1600000000000006E-2</v>
      </c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0.59728928571428586</v>
      </c>
      <c r="JO102" s="4">
        <f t="shared" si="17"/>
        <v>0.63253928571428553</v>
      </c>
      <c r="JP102" s="4">
        <f t="shared" si="18"/>
        <v>0.20353214285714286</v>
      </c>
      <c r="JQ102" s="4">
        <f t="shared" si="19"/>
        <v>1.2935714285714285E-2</v>
      </c>
      <c r="JR102" s="4">
        <f t="shared" si="20"/>
        <v>0.88158571428571442</v>
      </c>
      <c r="JS102" s="4">
        <f t="shared" si="21"/>
        <v>0.71207142857142869</v>
      </c>
      <c r="JT102" s="4">
        <f t="shared" si="22"/>
        <v>0.90057142857142858</v>
      </c>
      <c r="JU102" s="4">
        <f t="shared" si="23"/>
        <v>0.18279285714285717</v>
      </c>
      <c r="JV102" s="1" t="e" cm="1">
        <f t="array" aca="1" ref="JV102" ca="1">CONCATENATE(INDIRECT(ADDRESS(1,MATCH(_xlfn.MINIFS(B102:JM102,metrics.rec,"MAE"),B102:JM102,0)+1)), ", ", INDIRECT(ADDRESS(2,MATCH(_xlfn.MINIFS(B102:JM102,metrics.rec,"MAE"),B102:JM102,0)+1)))</f>
        <v>#NAME?</v>
      </c>
      <c r="JW102" s="1" t="e" cm="1">
        <f t="array" aca="1" ref="JW102" ca="1">CONCATENATE(INDIRECT(ADDRESS(1,MATCH(_xlfn.MINIFS(B102:JM102,metrics.rec,"MSE"),B102:JM102,0)+1)), ", ", INDIRECT(ADDRESS(2,MATCH(_xlfn.MINIFS(B102:JM102,metrics.rec,"MSE"),B102:JM102,0)+1)))</f>
        <v>#NAME?</v>
      </c>
      <c r="JX102" s="1" t="e" cm="1">
        <f t="array" aca="1" ref="JX102" ca="1">CONCATENATE(INDIRECT(ADDRESS(1,MATCH(_xlfn.MAXIFS(B102:JM102,metrics.rec,"R"),B102:JM102,0)+1)), ", ", INDIRECT(ADDRESS(2,MATCH(_xlfn.MAXIFS(B102:JM102,metrics.rec,"R"),B102:JM102,0)+1)))</f>
        <v>#NAME?</v>
      </c>
      <c r="JY102" s="1" t="e" cm="1">
        <f t="array" aca="1" ref="JY102" ca="1">CONCATENATE(INDIRECT(ADDRESS(1,MATCH(_xlfn.MAXIFS(B102:JM102,metrics.rec,"Precision"),B102:JM102,0)+1)), ", ", INDIRECT(ADDRESS(2,MATCH(_xlfn.MAXIFS(B102:JM102,metrics.rec,"Precision"),B102:JM102,0)+1)))</f>
        <v>#NAME?</v>
      </c>
      <c r="JZ102" s="1" t="e" cm="1">
        <f t="array" aca="1" ref="JZ102" ca="1">CONCATENATE(INDIRECT(ADDRESS(1,MATCH(_xlfn.MAXIFS(B102:JM102,metrics.rec,"Recall"),B102:JM102,0)+1)), ", ", INDIRECT(ADDRESS(2,MATCH(_xlfn.MAXIFS(B102:JM102,metrics.rec,"Recall"),B102:JM102,0)+1)))</f>
        <v>#NAME?</v>
      </c>
      <c r="KA102" s="1" t="e" cm="1">
        <f t="array" aca="1" ref="KA102" ca="1">CONCATENATE(INDIRECT(ADDRESS(1,MATCH(_xlfn.MAXIFS(B102:JM102,metrics.rec,"Coverage"),B102:JM102,0)+1)), ", ", INDIRECT(ADDRESS(2,MATCH(_xlfn.MAXIFS(B102:JM102,metrics.rec,"Coverage"),B102:JM102,0)+1)))</f>
        <v>#NAME?</v>
      </c>
      <c r="KB102" s="1" t="e" cm="1">
        <f t="array" aca="1" ref="KB102" ca="1">CONCATENATE(INDIRECT(ADDRESS(1,MATCH(_xlfn.MAXIFS(B102:JM102,metrics.rec,"Recatio"),B102:JM102,0)+1)), ", ", INDIRECT(ADDRESS(2,MATCH(_xlfn.MAXIFS(B102:JM102,metrics.rec,"Recatio"),B102:JM102,0)+1)))</f>
        <v>#NAME?</v>
      </c>
      <c r="KC102" s="1" t="e" cm="1">
        <f t="array" aca="1" ref="KC102" ca="1">CONCATENATE(INDIRECT(ADDRESS(1,MATCH(_xlfn.MINIFS(B102:JM102,metrics.rec,"Time"),B102:JM102,0)+1)), ", ", INDIRECT(ADDRESS(2,MATCH(_xlfn.MINIFS(B102:JM102,metrics.rec,"Time"),B102:JM102,0)+1)))</f>
        <v>#NAME?</v>
      </c>
    </row>
    <row r="103" spans="1:289" x14ac:dyDescent="0.3">
      <c r="A103" s="1" t="s">
        <v>242</v>
      </c>
      <c r="B103" s="4">
        <v>0.57220000000000004</v>
      </c>
      <c r="C103" s="4">
        <v>0.56969999999999998</v>
      </c>
      <c r="D103" s="4">
        <v>0.2281</v>
      </c>
      <c r="E103" s="4">
        <v>1.8E-3</v>
      </c>
      <c r="F103" s="4">
        <v>0.92379999999999995</v>
      </c>
      <c r="G103" s="4">
        <v>0.72499999999999998</v>
      </c>
      <c r="H103" s="4">
        <v>0.98960000000000004</v>
      </c>
      <c r="I103" s="4">
        <v>0.47760000000000002</v>
      </c>
      <c r="J103" s="5">
        <v>0.5796</v>
      </c>
      <c r="K103" s="5">
        <v>0.58930000000000005</v>
      </c>
      <c r="L103" s="5">
        <v>0.23019999999999999</v>
      </c>
      <c r="M103" s="5">
        <v>3.3E-3</v>
      </c>
      <c r="N103" s="5">
        <v>0.91879999999999995</v>
      </c>
      <c r="O103" s="5">
        <v>0.69189999999999996</v>
      </c>
      <c r="P103" s="5">
        <v>0.97940000000000005</v>
      </c>
      <c r="Q103" s="5">
        <v>0.3921</v>
      </c>
      <c r="R103" s="4">
        <v>0.58220000000000005</v>
      </c>
      <c r="S103" s="4">
        <v>0.59440000000000004</v>
      </c>
      <c r="T103" s="4">
        <v>0.23760000000000001</v>
      </c>
      <c r="U103" s="4">
        <v>5.0000000000000001E-3</v>
      </c>
      <c r="V103" s="4">
        <v>0.90739999999999998</v>
      </c>
      <c r="W103" s="4">
        <v>0.65610000000000002</v>
      </c>
      <c r="X103" s="4">
        <v>0.96799999999999997</v>
      </c>
      <c r="Y103" s="4">
        <v>0.35560000000000003</v>
      </c>
      <c r="Z103" s="5">
        <v>0.58630000000000004</v>
      </c>
      <c r="AA103" s="5">
        <v>0.60670000000000002</v>
      </c>
      <c r="AB103" s="5">
        <v>0.22420000000000001</v>
      </c>
      <c r="AC103" s="5">
        <v>7.3000000000000001E-3</v>
      </c>
      <c r="AD103" s="5">
        <v>0.89929999999999999</v>
      </c>
      <c r="AE103" s="5">
        <v>0.60840000000000005</v>
      </c>
      <c r="AF103" s="5">
        <v>0.95299999999999996</v>
      </c>
      <c r="AG103" s="5">
        <v>0.27939999999999998</v>
      </c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>
        <v>0.59119999999999995</v>
      </c>
      <c r="AQ103" s="5">
        <v>0.61629999999999996</v>
      </c>
      <c r="AR103" s="5">
        <v>0.2185</v>
      </c>
      <c r="AS103" s="5">
        <v>1.5699999999999999E-2</v>
      </c>
      <c r="AT103" s="5">
        <v>0.86950000000000005</v>
      </c>
      <c r="AU103" s="5">
        <v>0.47670000000000001</v>
      </c>
      <c r="AV103" s="5">
        <v>0.91679999999999995</v>
      </c>
      <c r="AW103" s="5">
        <v>0.1573</v>
      </c>
      <c r="AX103" s="4">
        <v>0.59419999999999995</v>
      </c>
      <c r="AY103" s="4">
        <v>0.62219999999999998</v>
      </c>
      <c r="AZ103" s="4">
        <v>0.20080000000000001</v>
      </c>
      <c r="BA103" s="4">
        <v>2.7099999999999999E-2</v>
      </c>
      <c r="BB103" s="4">
        <v>0.84350000000000003</v>
      </c>
      <c r="BC103" s="4">
        <v>0.36149999999999999</v>
      </c>
      <c r="BD103" s="4">
        <v>0.88100000000000001</v>
      </c>
      <c r="BE103" s="4">
        <v>0.1045</v>
      </c>
      <c r="BF103" s="5">
        <v>0.60440000000000005</v>
      </c>
      <c r="BG103" s="5">
        <v>0.64229999999999998</v>
      </c>
      <c r="BH103" s="5">
        <v>0.18129999999999999</v>
      </c>
      <c r="BI103" s="5">
        <v>5.7299999999999997E-2</v>
      </c>
      <c r="BJ103" s="5">
        <v>0.79979999999999996</v>
      </c>
      <c r="BK103" s="5">
        <v>0.2334</v>
      </c>
      <c r="BL103" s="5">
        <v>0.81779999999999997</v>
      </c>
      <c r="BM103" s="5">
        <v>3.2599999999999997E-2</v>
      </c>
      <c r="BN103" s="4">
        <v>0.63349999999999995</v>
      </c>
      <c r="BO103" s="4">
        <v>0.72340000000000004</v>
      </c>
      <c r="BP103" s="4">
        <v>0.13869999999999999</v>
      </c>
      <c r="BQ103" s="4">
        <v>0.18940000000000001</v>
      </c>
      <c r="BR103" s="4">
        <v>0.72829999999999995</v>
      </c>
      <c r="BS103" s="4">
        <v>0.1046</v>
      </c>
      <c r="BT103" s="4">
        <v>0.67969999999999997</v>
      </c>
      <c r="BU103" s="4">
        <v>2.0199999999999999E-2</v>
      </c>
      <c r="BV103" s="5">
        <v>0.56720000000000004</v>
      </c>
      <c r="BW103" s="5">
        <v>0.56379999999999997</v>
      </c>
      <c r="BX103" s="5">
        <v>0.21870000000000001</v>
      </c>
      <c r="BY103" s="5">
        <v>1.8E-3</v>
      </c>
      <c r="BZ103" s="5">
        <v>0.92310000000000003</v>
      </c>
      <c r="CA103" s="5">
        <v>0.72019999999999995</v>
      </c>
      <c r="CB103" s="5">
        <v>0.98939999999999995</v>
      </c>
      <c r="CC103" s="5">
        <v>0.23050000000000001</v>
      </c>
      <c r="CD103" s="4">
        <v>0.58089999999999997</v>
      </c>
      <c r="CE103" s="4">
        <v>0.59370000000000001</v>
      </c>
      <c r="CF103" s="4">
        <v>0.22939999999999999</v>
      </c>
      <c r="CG103" s="4">
        <v>5.0000000000000001E-3</v>
      </c>
      <c r="CH103" s="4">
        <v>0.90939999999999999</v>
      </c>
      <c r="CI103" s="4">
        <v>0.65459999999999996</v>
      </c>
      <c r="CJ103" s="4">
        <v>0.97040000000000004</v>
      </c>
      <c r="CK103" s="4">
        <v>0.2248</v>
      </c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>
        <v>0.59589999999999999</v>
      </c>
      <c r="CU103" s="4">
        <v>0.62609999999999999</v>
      </c>
      <c r="CV103" s="4">
        <v>0.19789999999999999</v>
      </c>
      <c r="CW103" s="4">
        <v>2.69E-2</v>
      </c>
      <c r="CX103" s="4">
        <v>0.84240000000000004</v>
      </c>
      <c r="CY103" s="4">
        <v>0.36699999999999999</v>
      </c>
      <c r="CZ103" s="4">
        <v>0.88190000000000002</v>
      </c>
      <c r="DA103" s="4">
        <v>7.5499999999999998E-2</v>
      </c>
      <c r="DB103" s="5">
        <v>0.63619999999999999</v>
      </c>
      <c r="DC103" s="5">
        <v>0.72729999999999995</v>
      </c>
      <c r="DD103" s="5">
        <v>0.13400000000000001</v>
      </c>
      <c r="DE103" s="5">
        <v>0.19639999999999999</v>
      </c>
      <c r="DF103" s="5">
        <v>0.72699999999999998</v>
      </c>
      <c r="DG103" s="5">
        <v>0.1026</v>
      </c>
      <c r="DH103" s="5">
        <v>0.67959999999999998</v>
      </c>
      <c r="DI103" s="5">
        <v>2.06E-2</v>
      </c>
      <c r="DJ103" s="4">
        <v>0.56469999999999998</v>
      </c>
      <c r="DK103" s="4">
        <v>0.56000000000000005</v>
      </c>
      <c r="DL103" s="4">
        <v>0.2104</v>
      </c>
      <c r="DM103" s="4">
        <v>1.8E-3</v>
      </c>
      <c r="DN103" s="4">
        <v>0.92069999999999996</v>
      </c>
      <c r="DO103" s="4">
        <v>0.72230000000000005</v>
      </c>
      <c r="DP103" s="4">
        <v>0.99129999999999996</v>
      </c>
      <c r="DQ103" s="4">
        <v>0.37730000000000002</v>
      </c>
      <c r="DR103" s="5">
        <v>0.58169999999999999</v>
      </c>
      <c r="DS103" s="5">
        <v>0.5978</v>
      </c>
      <c r="DT103" s="5">
        <v>0.23139999999999999</v>
      </c>
      <c r="DU103" s="5">
        <v>5.0000000000000001E-3</v>
      </c>
      <c r="DV103" s="5">
        <v>0.90800000000000003</v>
      </c>
      <c r="DW103" s="5">
        <v>0.65329999999999999</v>
      </c>
      <c r="DX103" s="5">
        <v>0.96899999999999997</v>
      </c>
      <c r="DY103" s="5">
        <v>0.1668</v>
      </c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>
        <v>0.59450000000000003</v>
      </c>
      <c r="EI103" s="5">
        <v>0.62390000000000001</v>
      </c>
      <c r="EJ103" s="5">
        <v>0.2009</v>
      </c>
      <c r="EK103" s="5">
        <v>2.6700000000000002E-2</v>
      </c>
      <c r="EL103" s="5">
        <v>0.84309999999999996</v>
      </c>
      <c r="EM103" s="5">
        <v>0.88039999999999996</v>
      </c>
      <c r="EN103" s="5">
        <v>0.36770000000000003</v>
      </c>
      <c r="EO103" s="5">
        <v>9.64E-2</v>
      </c>
      <c r="EP103" s="4">
        <v>0.63639999999999997</v>
      </c>
      <c r="EQ103" s="4">
        <v>0.72419999999999995</v>
      </c>
      <c r="ER103" s="4">
        <v>0.1326</v>
      </c>
      <c r="ES103" s="4">
        <v>0.1903</v>
      </c>
      <c r="ET103" s="4">
        <v>0.72829999999999995</v>
      </c>
      <c r="EU103" s="4">
        <v>0.1048</v>
      </c>
      <c r="EV103" s="4">
        <v>0.67959999999999998</v>
      </c>
      <c r="EW103" s="4">
        <v>1.61E-2</v>
      </c>
      <c r="EX103" s="5">
        <v>0.57110000000000005</v>
      </c>
      <c r="EY103" s="5">
        <v>0.57189999999999996</v>
      </c>
      <c r="EZ103" s="5">
        <v>0.2069</v>
      </c>
      <c r="FA103" s="5">
        <v>1.8E-3</v>
      </c>
      <c r="FB103" s="5">
        <v>0.91769999999999996</v>
      </c>
      <c r="FC103" s="5">
        <v>0.72040000000000004</v>
      </c>
      <c r="FD103" s="5">
        <v>0.98929999999999996</v>
      </c>
      <c r="FE103" s="5">
        <v>0.32950000000000002</v>
      </c>
      <c r="FF103" s="4">
        <v>0.58420000000000005</v>
      </c>
      <c r="FG103" s="4">
        <v>0.60009999999999997</v>
      </c>
      <c r="FH103" s="4">
        <v>0.2233</v>
      </c>
      <c r="FI103" s="4">
        <v>5.0000000000000001E-3</v>
      </c>
      <c r="FJ103" s="4">
        <v>0.90739999999999998</v>
      </c>
      <c r="FK103" s="4">
        <v>0.65300000000000002</v>
      </c>
      <c r="FL103" s="4">
        <v>0.96830000000000005</v>
      </c>
      <c r="FM103" s="4">
        <v>0.28129999999999999</v>
      </c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>
        <v>0.59509999999999996</v>
      </c>
      <c r="FW103" s="4">
        <v>0.62560000000000004</v>
      </c>
      <c r="FX103" s="4">
        <v>0.20300000000000001</v>
      </c>
      <c r="FY103" s="4">
        <v>2.6700000000000002E-2</v>
      </c>
      <c r="FZ103" s="4">
        <v>0.84450000000000003</v>
      </c>
      <c r="GA103" s="4">
        <v>0.36809999999999998</v>
      </c>
      <c r="GB103" s="4">
        <v>0.87960000000000005</v>
      </c>
      <c r="GC103" s="4">
        <v>8.2799999999999999E-2</v>
      </c>
      <c r="GD103" s="5">
        <v>0.63280000000000003</v>
      </c>
      <c r="GE103" s="5">
        <v>0.71619999999999995</v>
      </c>
      <c r="GF103" s="5">
        <v>0.1348</v>
      </c>
      <c r="GG103" s="5">
        <v>0.19070000000000001</v>
      </c>
      <c r="GH103" s="5">
        <v>0.72750000000000004</v>
      </c>
      <c r="GI103" s="5">
        <v>0.1053</v>
      </c>
      <c r="GJ103" s="5">
        <v>0.67979999999999996</v>
      </c>
      <c r="GK103" s="5">
        <v>1.9900000000000001E-2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>
        <v>0.59619999999999995</v>
      </c>
      <c r="HK103" s="5">
        <v>0.62729999999999997</v>
      </c>
      <c r="HL103" s="5">
        <v>0.19889999999999999</v>
      </c>
      <c r="HM103" s="5">
        <v>2.64E-2</v>
      </c>
      <c r="HN103" s="5">
        <v>0.84430000000000005</v>
      </c>
      <c r="HO103" s="5">
        <v>0.37169999999999997</v>
      </c>
      <c r="HP103" s="5">
        <v>0.88</v>
      </c>
      <c r="HQ103" s="5">
        <v>8.5800000000000001E-2</v>
      </c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>
        <v>0.59560000000000002</v>
      </c>
      <c r="IY103" s="4">
        <v>0.62580000000000002</v>
      </c>
      <c r="IZ103" s="4">
        <v>0.19850000000000001</v>
      </c>
      <c r="JA103" s="4">
        <v>2.6599999999999999E-2</v>
      </c>
      <c r="JB103" s="4">
        <v>0.84389999999999998</v>
      </c>
      <c r="JC103" s="4">
        <v>0.36899999999999999</v>
      </c>
      <c r="JD103" s="4">
        <v>0.88070000000000004</v>
      </c>
      <c r="JE103" s="4">
        <v>7.3899999999999993E-2</v>
      </c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0.59287499999999993</v>
      </c>
      <c r="JO103" s="4">
        <f t="shared" ref="JO103" si="41">AVERAGEIFS(B103:JM103,metrics.rec,"MSE")</f>
        <v>0.6212928571428572</v>
      </c>
      <c r="JP103" s="4">
        <f t="shared" ref="JP103" si="42">AVERAGEIFS(B103:JM103,metrics.rec,"R")</f>
        <v>0.20448928571428573</v>
      </c>
      <c r="JQ103" s="4">
        <f t="shared" ref="JQ103" si="43">AVERAGEIFS(B103:JM103,metrics.rec,"Precision")</f>
        <v>3.9332142857142864E-2</v>
      </c>
      <c r="JR103" s="4">
        <f t="shared" ref="JR103" si="44">AVERAGEIFS(B103:JM103,metrics.rec,"Recall")</f>
        <v>0.86089642857142856</v>
      </c>
      <c r="JS103" s="4">
        <f t="shared" ref="JS103" si="45">AVERAGEIFS(B103:JM103,metrics.rec,"Coverage")</f>
        <v>0.49857142857142855</v>
      </c>
      <c r="JT103" s="4">
        <f t="shared" ref="JT103" si="46">AVERAGEIFS(B103:JM103,metrics.rec,"Recatio")</f>
        <v>0.87966071428571424</v>
      </c>
      <c r="JU103" s="4">
        <f t="shared" ref="JU103" si="47">AVERAGEIFS(B103:JM103,metrics.rec,"Time")</f>
        <v>0.16503928571428569</v>
      </c>
      <c r="JV103" s="1" t="e" cm="1">
        <f t="array" aca="1" ref="JV103" ca="1">CONCATENATE(INDIRECT(ADDRESS(1,MATCH(_xlfn.MINIFS(B103:JM103,metrics.rec,"MAE"),B103:JM103,0)+1)), ", ", INDIRECT(ADDRESS(2,MATCH(_xlfn.MINIFS(B103:JM103,metrics.rec,"MAE"),B103:JM103,0)+1)))</f>
        <v>#NAME?</v>
      </c>
      <c r="JW103" s="1" t="e" cm="1">
        <f t="array" aca="1" ref="JW103" ca="1">CONCATENATE(INDIRECT(ADDRESS(1,MATCH(_xlfn.MINIFS(B103:JM103,metrics.rec,"MSE"),B103:JM103,0)+1)), ", ", INDIRECT(ADDRESS(2,MATCH(_xlfn.MINIFS(B103:JM103,metrics.rec,"MSE"),B103:JM103,0)+1)))</f>
        <v>#NAME?</v>
      </c>
      <c r="JX103" s="1" t="e" cm="1">
        <f t="array" aca="1" ref="JX103" ca="1">CONCATENATE(INDIRECT(ADDRESS(1,MATCH(_xlfn.MAXIFS(B103:JM103,metrics.rec,"R"),B103:JM103,0)+1)), ", ", INDIRECT(ADDRESS(2,MATCH(_xlfn.MAXIFS(B103:JM103,metrics.rec,"R"),B103:JM103,0)+1)))</f>
        <v>#NAME?</v>
      </c>
      <c r="JY103" s="1" t="e" cm="1">
        <f t="array" aca="1" ref="JY103" ca="1">CONCATENATE(INDIRECT(ADDRESS(1,MATCH(_xlfn.MAXIFS(B103:JM103,metrics.rec,"Precision"),B103:JM103,0)+1)), ", ", INDIRECT(ADDRESS(2,MATCH(_xlfn.MAXIFS(B103:JM103,metrics.rec,"Precision"),B103:JM103,0)+1)))</f>
        <v>#NAME?</v>
      </c>
      <c r="JZ103" s="1" t="e" cm="1">
        <f t="array" aca="1" ref="JZ103" ca="1">CONCATENATE(INDIRECT(ADDRESS(1,MATCH(_xlfn.MAXIFS(B103:JM103,metrics.rec,"Recall"),B103:JM103,0)+1)), ", ", INDIRECT(ADDRESS(2,MATCH(_xlfn.MAXIFS(B103:JM103,metrics.rec,"Recall"),B103:JM103,0)+1)))</f>
        <v>#NAME?</v>
      </c>
      <c r="KA103" s="1" t="e" cm="1">
        <f t="array" aca="1" ref="KA103" ca="1">CONCATENATE(INDIRECT(ADDRESS(1,MATCH(_xlfn.MAXIFS(B103:JM103,metrics.rec,"Coverage"),B103:JM103,0)+1)), ", ", INDIRECT(ADDRESS(2,MATCH(_xlfn.MAXIFS(B103:JM103,metrics.rec,"Coverage"),B103:JM103,0)+1)))</f>
        <v>#NAME?</v>
      </c>
      <c r="KB103" s="1" t="e" cm="1">
        <f t="array" aca="1" ref="KB103" ca="1">CONCATENATE(INDIRECT(ADDRESS(1,MATCH(_xlfn.MAXIFS(B103:JM103,metrics.rec,"Recatio"),B103:JM103,0)+1)), ", ", INDIRECT(ADDRESS(2,MATCH(_xlfn.MAXIFS(B103:JM103,metrics.rec,"Recatio"),B103:JM103,0)+1)))</f>
        <v>#NAME?</v>
      </c>
      <c r="KC103" s="1" t="e" cm="1">
        <f t="array" aca="1" ref="KC103" ca="1">CONCATENATE(INDIRECT(ADDRESS(1,MATCH(_xlfn.MINIFS(B103:JM103,metrics.rec,"Time"),B103:JM103,0)+1)), ", ", INDIRECT(ADDRESS(2,MATCH(_xlfn.MINIFS(B103:JM103,metrics.rec,"Time"),B103:JM103,0)+1)))</f>
        <v>#NAME?</v>
      </c>
    </row>
    <row r="104" spans="1:289" x14ac:dyDescent="0.3">
      <c r="A104" s="1" t="s">
        <v>225</v>
      </c>
      <c r="B104" s="4">
        <v>0.58399999999999996</v>
      </c>
      <c r="C104" s="4">
        <v>0.58740000000000003</v>
      </c>
      <c r="D104" s="4">
        <v>0.1888</v>
      </c>
      <c r="E104" s="4">
        <v>1.8E-3</v>
      </c>
      <c r="F104" s="4">
        <v>0.92800000000000005</v>
      </c>
      <c r="G104" s="4">
        <v>0.72870000000000001</v>
      </c>
      <c r="H104" s="4">
        <v>0.98960000000000004</v>
      </c>
      <c r="I104" s="4">
        <v>0.45169999999999999</v>
      </c>
      <c r="J104" s="5">
        <v>0.58850000000000002</v>
      </c>
      <c r="K104" s="5">
        <v>0.60009999999999997</v>
      </c>
      <c r="L104" s="5">
        <v>0.21229999999999999</v>
      </c>
      <c r="M104" s="5">
        <v>3.3E-3</v>
      </c>
      <c r="N104" s="5">
        <v>0.92269999999999996</v>
      </c>
      <c r="O104" s="5">
        <v>0.69520000000000004</v>
      </c>
      <c r="P104" s="5">
        <v>0.97940000000000005</v>
      </c>
      <c r="Q104" s="5">
        <v>0.38179999999999997</v>
      </c>
      <c r="R104" s="4">
        <v>0.58979999999999999</v>
      </c>
      <c r="S104" s="4">
        <v>0.60360000000000003</v>
      </c>
      <c r="T104" s="4">
        <v>0.2165</v>
      </c>
      <c r="U104" s="4">
        <v>5.0000000000000001E-3</v>
      </c>
      <c r="V104" s="4">
        <v>0.91339999999999999</v>
      </c>
      <c r="W104" s="4">
        <v>0.65969999999999995</v>
      </c>
      <c r="X104" s="4">
        <v>0.96799999999999997</v>
      </c>
      <c r="Y104" s="4">
        <v>0.33879999999999999</v>
      </c>
      <c r="Z104" s="5">
        <v>0.59370000000000001</v>
      </c>
      <c r="AA104" s="5">
        <v>0.61619999999999997</v>
      </c>
      <c r="AB104" s="5">
        <v>0.21110000000000001</v>
      </c>
      <c r="AC104" s="5">
        <v>7.3000000000000001E-3</v>
      </c>
      <c r="AD104" s="5">
        <v>0.90380000000000005</v>
      </c>
      <c r="AE104" s="5">
        <v>0.61209999999999998</v>
      </c>
      <c r="AF104" s="5">
        <v>0.95279999999999998</v>
      </c>
      <c r="AG104" s="5">
        <v>0.27200000000000002</v>
      </c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>
        <v>0.59519999999999995</v>
      </c>
      <c r="AQ104" s="5">
        <v>0.61829999999999996</v>
      </c>
      <c r="AR104" s="5">
        <v>0.2109</v>
      </c>
      <c r="AS104" s="5">
        <v>1.5800000000000002E-2</v>
      </c>
      <c r="AT104" s="5">
        <v>0.876</v>
      </c>
      <c r="AU104" s="5">
        <v>0.47939999999999999</v>
      </c>
      <c r="AV104" s="5">
        <v>0.91679999999999995</v>
      </c>
      <c r="AW104" s="5">
        <v>0.15440000000000001</v>
      </c>
      <c r="AX104" s="4">
        <v>0.59630000000000005</v>
      </c>
      <c r="AY104" s="4">
        <v>0.62190000000000001</v>
      </c>
      <c r="AZ104" s="4">
        <v>0.20419999999999999</v>
      </c>
      <c r="BA104" s="4">
        <v>2.7099999999999999E-2</v>
      </c>
      <c r="BB104" s="4">
        <v>0.84899999999999998</v>
      </c>
      <c r="BC104" s="4">
        <v>0.36320000000000002</v>
      </c>
      <c r="BD104" s="4">
        <v>0.88090000000000002</v>
      </c>
      <c r="BE104" s="4">
        <v>0.1024</v>
      </c>
      <c r="BF104" s="5">
        <v>0.60250000000000004</v>
      </c>
      <c r="BG104" s="5">
        <v>0.63239999999999996</v>
      </c>
      <c r="BH104" s="5">
        <v>0.1915</v>
      </c>
      <c r="BI104" s="5">
        <v>5.7700000000000001E-2</v>
      </c>
      <c r="BJ104" s="5">
        <v>0.80869999999999997</v>
      </c>
      <c r="BK104" s="5">
        <v>0.23449999999999999</v>
      </c>
      <c r="BL104" s="5">
        <v>0.81779999999999997</v>
      </c>
      <c r="BM104" s="5">
        <v>3.3000000000000002E-2</v>
      </c>
      <c r="BN104" s="4">
        <v>0.62050000000000005</v>
      </c>
      <c r="BO104" s="4">
        <v>0.68049999999999999</v>
      </c>
      <c r="BP104" s="4">
        <v>0.16569999999999999</v>
      </c>
      <c r="BQ104" s="4">
        <v>0.19220000000000001</v>
      </c>
      <c r="BR104" s="4">
        <v>0.74570000000000003</v>
      </c>
      <c r="BS104" s="4">
        <v>0.1056</v>
      </c>
      <c r="BT104" s="4">
        <v>0.67969999999999997</v>
      </c>
      <c r="BU104" s="4">
        <v>0.02</v>
      </c>
      <c r="BV104" s="5">
        <v>0.57620000000000005</v>
      </c>
      <c r="BW104" s="5">
        <v>0.57530000000000003</v>
      </c>
      <c r="BX104" s="5">
        <v>0.18759999999999999</v>
      </c>
      <c r="BY104" s="5">
        <v>1.8E-3</v>
      </c>
      <c r="BZ104" s="5">
        <v>0.92589999999999995</v>
      </c>
      <c r="CA104" s="5">
        <v>0.72350000000000003</v>
      </c>
      <c r="CB104" s="5">
        <v>0.98939999999999995</v>
      </c>
      <c r="CC104" s="5">
        <v>0.27279999999999999</v>
      </c>
      <c r="CD104" s="4">
        <v>0.58830000000000005</v>
      </c>
      <c r="CE104" s="4">
        <v>0.60050000000000003</v>
      </c>
      <c r="CF104" s="4">
        <v>0.20399999999999999</v>
      </c>
      <c r="CG104" s="4">
        <v>5.0000000000000001E-3</v>
      </c>
      <c r="CH104" s="4">
        <v>0.9133</v>
      </c>
      <c r="CI104" s="4">
        <v>0.65800000000000003</v>
      </c>
      <c r="CJ104" s="4">
        <v>0.97040000000000004</v>
      </c>
      <c r="CK104" s="4">
        <v>0.26029999999999998</v>
      </c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>
        <v>0.5978</v>
      </c>
      <c r="CU104" s="4">
        <v>0.62450000000000006</v>
      </c>
      <c r="CV104" s="4">
        <v>0.19839999999999999</v>
      </c>
      <c r="CW104" s="4">
        <v>2.69E-2</v>
      </c>
      <c r="CX104" s="4">
        <v>0.8478</v>
      </c>
      <c r="CY104" s="4">
        <v>0.36899999999999999</v>
      </c>
      <c r="CZ104" s="4">
        <v>0.88180000000000003</v>
      </c>
      <c r="DA104" s="4">
        <v>7.0800000000000002E-2</v>
      </c>
      <c r="DB104" s="5">
        <v>0.62080000000000002</v>
      </c>
      <c r="DC104" s="5">
        <v>0.68030000000000002</v>
      </c>
      <c r="DD104" s="5">
        <v>0.16170000000000001</v>
      </c>
      <c r="DE104" s="5">
        <v>0.19900000000000001</v>
      </c>
      <c r="DF104" s="5">
        <v>0.7429</v>
      </c>
      <c r="DG104" s="5">
        <v>0.10349999999999999</v>
      </c>
      <c r="DH104" s="5">
        <v>0.67959999999999998</v>
      </c>
      <c r="DI104" s="5">
        <v>2.06E-2</v>
      </c>
      <c r="DJ104" s="4">
        <v>0.57479999999999998</v>
      </c>
      <c r="DK104" s="4">
        <v>0.57250000000000001</v>
      </c>
      <c r="DL104" s="4">
        <v>0.18310000000000001</v>
      </c>
      <c r="DM104" s="4">
        <v>1.8E-3</v>
      </c>
      <c r="DN104" s="4">
        <v>0.92449999999999999</v>
      </c>
      <c r="DO104" s="4">
        <v>0.72519999999999996</v>
      </c>
      <c r="DP104" s="4">
        <v>0.99109999999999998</v>
      </c>
      <c r="DQ104" s="4">
        <v>0.3614</v>
      </c>
      <c r="DR104" s="5">
        <v>0.58950000000000002</v>
      </c>
      <c r="DS104" s="5">
        <v>0.60699999999999998</v>
      </c>
      <c r="DT104" s="5">
        <v>0.20860000000000001</v>
      </c>
      <c r="DU104" s="5">
        <v>5.0000000000000001E-3</v>
      </c>
      <c r="DV104" s="5">
        <v>0.91180000000000005</v>
      </c>
      <c r="DW104" s="5">
        <v>0.65659999999999996</v>
      </c>
      <c r="DX104" s="5">
        <v>0.96899999999999997</v>
      </c>
      <c r="DY104" s="5">
        <v>0.16470000000000001</v>
      </c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>
        <v>0.5968</v>
      </c>
      <c r="EI104" s="5">
        <v>0.623</v>
      </c>
      <c r="EJ104" s="5">
        <v>0.2019</v>
      </c>
      <c r="EK104" s="5">
        <v>2.6800000000000001E-2</v>
      </c>
      <c r="EL104" s="5">
        <v>0.84860000000000002</v>
      </c>
      <c r="EM104" s="5">
        <v>0.88039999999999996</v>
      </c>
      <c r="EN104" s="5">
        <v>0.36959999999999998</v>
      </c>
      <c r="EO104" s="5">
        <v>9.64E-2</v>
      </c>
      <c r="EP104" s="4">
        <v>0.62209999999999999</v>
      </c>
      <c r="EQ104" s="4">
        <v>0.67859999999999998</v>
      </c>
      <c r="ER104" s="4">
        <v>0.16239999999999999</v>
      </c>
      <c r="ES104" s="4">
        <v>0.193</v>
      </c>
      <c r="ET104" s="4">
        <v>0.74570000000000003</v>
      </c>
      <c r="EU104" s="4">
        <v>0.1057</v>
      </c>
      <c r="EV104" s="4">
        <v>0.67959999999999998</v>
      </c>
      <c r="EW104" s="4">
        <v>1.55E-2</v>
      </c>
      <c r="EX104" s="5">
        <v>0.57989999999999997</v>
      </c>
      <c r="EY104" s="5">
        <v>0.58189999999999997</v>
      </c>
      <c r="EZ104" s="5">
        <v>0.18</v>
      </c>
      <c r="FA104" s="5">
        <v>1.8E-3</v>
      </c>
      <c r="FB104" s="5">
        <v>0.9214</v>
      </c>
      <c r="FC104" s="5">
        <v>0.72340000000000004</v>
      </c>
      <c r="FD104" s="5">
        <v>0.98929999999999996</v>
      </c>
      <c r="FE104" s="5">
        <v>0.27160000000000001</v>
      </c>
      <c r="FF104" s="4">
        <v>0.59189999999999998</v>
      </c>
      <c r="FG104" s="4">
        <v>0.60860000000000003</v>
      </c>
      <c r="FH104" s="4">
        <v>0.20419999999999999</v>
      </c>
      <c r="FI104" s="4">
        <v>5.0000000000000001E-3</v>
      </c>
      <c r="FJ104" s="4">
        <v>0.91159999999999997</v>
      </c>
      <c r="FK104" s="4">
        <v>0.65639999999999998</v>
      </c>
      <c r="FL104" s="4">
        <v>0.96819999999999995</v>
      </c>
      <c r="FM104" s="4">
        <v>0.2621</v>
      </c>
      <c r="FN104" s="5">
        <v>0.59399999999999997</v>
      </c>
      <c r="FO104" s="5">
        <v>0.61519999999999997</v>
      </c>
      <c r="FP104" s="5">
        <v>0.21210000000000001</v>
      </c>
      <c r="FQ104" s="5">
        <v>1.06E-2</v>
      </c>
      <c r="FR104" s="5">
        <v>0.89239999999999997</v>
      </c>
      <c r="FS104" s="5">
        <v>0.55600000000000005</v>
      </c>
      <c r="FT104" s="5">
        <v>0.9395</v>
      </c>
      <c r="FU104" s="5">
        <v>0.23150000000000001</v>
      </c>
      <c r="FV104" s="4">
        <v>0.59699999999999998</v>
      </c>
      <c r="FW104" s="4">
        <v>0.62450000000000006</v>
      </c>
      <c r="FX104" s="4">
        <v>0.20200000000000001</v>
      </c>
      <c r="FY104" s="4">
        <v>2.6700000000000002E-2</v>
      </c>
      <c r="FZ104" s="4">
        <v>0.85009999999999997</v>
      </c>
      <c r="GA104" s="4">
        <v>0.37009999999999998</v>
      </c>
      <c r="GB104" s="4">
        <v>0.87960000000000005</v>
      </c>
      <c r="GC104" s="4">
        <v>8.77E-2</v>
      </c>
      <c r="GD104" s="5">
        <v>0.61929999999999996</v>
      </c>
      <c r="GE104" s="5">
        <v>0.67379999999999995</v>
      </c>
      <c r="GF104" s="5">
        <v>0.16500000000000001</v>
      </c>
      <c r="GG104" s="5">
        <v>0.19320000000000001</v>
      </c>
      <c r="GH104" s="5">
        <v>0.74319999999999997</v>
      </c>
      <c r="GI104" s="5">
        <v>0.1062</v>
      </c>
      <c r="GJ104" s="5">
        <v>0.67979999999999996</v>
      </c>
      <c r="GK104" s="5">
        <v>1.9599999999999999E-2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>
        <v>0.59819999999999995</v>
      </c>
      <c r="HK104" s="5">
        <v>0.626</v>
      </c>
      <c r="HL104" s="5">
        <v>0.20069999999999999</v>
      </c>
      <c r="HM104" s="5">
        <v>2.6499999999999999E-2</v>
      </c>
      <c r="HN104" s="5">
        <v>0.85009999999999997</v>
      </c>
      <c r="HO104" s="5">
        <v>0.37359999999999999</v>
      </c>
      <c r="HP104" s="5">
        <v>0.88</v>
      </c>
      <c r="HQ104" s="5">
        <v>8.3500000000000005E-2</v>
      </c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>
        <v>0.59760000000000002</v>
      </c>
      <c r="IY104" s="4">
        <v>0.62460000000000004</v>
      </c>
      <c r="IZ104" s="4">
        <v>0.1993</v>
      </c>
      <c r="JA104" s="4">
        <v>2.6599999999999999E-2</v>
      </c>
      <c r="JB104" s="4">
        <v>0.84960000000000002</v>
      </c>
      <c r="JC104" s="4">
        <v>0.37090000000000001</v>
      </c>
      <c r="JD104" s="4">
        <v>0.88060000000000005</v>
      </c>
      <c r="JE104" s="4">
        <v>7.3099999999999998E-2</v>
      </c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0.59574814814814814</v>
      </c>
      <c r="JO104" s="4">
        <f t="shared" si="17"/>
        <v>0.61947407407407395</v>
      </c>
      <c r="JP104" s="4">
        <f t="shared" si="18"/>
        <v>0.19651481481481486</v>
      </c>
      <c r="JQ104" s="4">
        <f t="shared" si="19"/>
        <v>4.0818518518518525E-2</v>
      </c>
      <c r="JR104" s="4">
        <f t="shared" si="20"/>
        <v>0.86654814814814829</v>
      </c>
      <c r="JS104" s="4">
        <f t="shared" si="21"/>
        <v>0.49902222222222226</v>
      </c>
      <c r="JT104" s="4">
        <f t="shared" si="22"/>
        <v>0.87748148148148131</v>
      </c>
      <c r="JU104" s="4">
        <f t="shared" si="23"/>
        <v>0.18068148148148147</v>
      </c>
      <c r="JV104" s="1" t="e" cm="1">
        <f t="array" aca="1" ref="JV104" ca="1">CONCATENATE(INDIRECT(ADDRESS(1,MATCH(_xlfn.MINIFS(B104:JM104,metrics.rec,"MAE"),B104:JM104,0)+1)), ", ", INDIRECT(ADDRESS(2,MATCH(_xlfn.MINIFS(B104:JM104,metrics.rec,"MAE"),B104:JM104,0)+1)))</f>
        <v>#NAME?</v>
      </c>
      <c r="JW104" s="1" t="e" cm="1">
        <f t="array" aca="1" ref="JW104" ca="1">CONCATENATE(INDIRECT(ADDRESS(1,MATCH(_xlfn.MINIFS(B104:JM104,metrics.rec,"MSE"),B104:JM104,0)+1)), ", ", INDIRECT(ADDRESS(2,MATCH(_xlfn.MINIFS(B104:JM104,metrics.rec,"MSE"),B104:JM104,0)+1)))</f>
        <v>#NAME?</v>
      </c>
      <c r="JX104" s="1" t="e" cm="1">
        <f t="array" aca="1" ref="JX104" ca="1">CONCATENATE(INDIRECT(ADDRESS(1,MATCH(_xlfn.MAXIFS(B104:JM104,metrics.rec,"R"),B104:JM104,0)+1)), ", ", INDIRECT(ADDRESS(2,MATCH(_xlfn.MAXIFS(B104:JM104,metrics.rec,"R"),B104:JM104,0)+1)))</f>
        <v>#NAME?</v>
      </c>
      <c r="JY104" s="1" t="e" cm="1">
        <f t="array" aca="1" ref="JY104" ca="1">CONCATENATE(INDIRECT(ADDRESS(1,MATCH(_xlfn.MAXIFS(B104:JM104,metrics.rec,"Precision"),B104:JM104,0)+1)), ", ", INDIRECT(ADDRESS(2,MATCH(_xlfn.MAXIFS(B104:JM104,metrics.rec,"Precision"),B104:JM104,0)+1)))</f>
        <v>#NAME?</v>
      </c>
      <c r="JZ104" s="1" t="e" cm="1">
        <f t="array" aca="1" ref="JZ104" ca="1">CONCATENATE(INDIRECT(ADDRESS(1,MATCH(_xlfn.MAXIFS(B104:JM104,metrics.rec,"Recall"),B104:JM104,0)+1)), ", ", INDIRECT(ADDRESS(2,MATCH(_xlfn.MAXIFS(B104:JM104,metrics.rec,"Recall"),B104:JM104,0)+1)))</f>
        <v>#NAME?</v>
      </c>
      <c r="KA104" s="1" t="e" cm="1">
        <f t="array" aca="1" ref="KA104" ca="1">CONCATENATE(INDIRECT(ADDRESS(1,MATCH(_xlfn.MAXIFS(B104:JM104,metrics.rec,"Coverage"),B104:JM104,0)+1)), ", ", INDIRECT(ADDRESS(2,MATCH(_xlfn.MAXIFS(B104:JM104,metrics.rec,"Coverage"),B104:JM104,0)+1)))</f>
        <v>#NAME?</v>
      </c>
      <c r="KB104" s="1" t="e" cm="1">
        <f t="array" aca="1" ref="KB104" ca="1">CONCATENATE(INDIRECT(ADDRESS(1,MATCH(_xlfn.MAXIFS(B104:JM104,metrics.rec,"Recatio"),B104:JM104,0)+1)), ", ", INDIRECT(ADDRESS(2,MATCH(_xlfn.MAXIFS(B104:JM104,metrics.rec,"Recatio"),B104:JM104,0)+1)))</f>
        <v>#NAME?</v>
      </c>
      <c r="KC104" s="1" t="e" cm="1">
        <f t="array" aca="1" ref="KC104" ca="1">CONCATENATE(INDIRECT(ADDRESS(1,MATCH(_xlfn.MINIFS(B104:JM104,metrics.rec,"Time"),B104:JM104,0)+1)), ", ", INDIRECT(ADDRESS(2,MATCH(_xlfn.MINIFS(B104:JM104,metrics.rec,"Time"),B104:JM104,0)+1)))</f>
        <v>#NAME?</v>
      </c>
    </row>
    <row r="105" spans="1:289" x14ac:dyDescent="0.3">
      <c r="A105" s="1" t="s">
        <v>94</v>
      </c>
      <c r="B105" s="4">
        <v>0.57569999999999999</v>
      </c>
      <c r="C105" s="4">
        <v>0.57350000000000001</v>
      </c>
      <c r="D105" s="4">
        <v>0.2112</v>
      </c>
      <c r="E105" s="4">
        <v>1.8E-3</v>
      </c>
      <c r="F105" s="4">
        <v>0.92669999999999997</v>
      </c>
      <c r="G105" s="4">
        <v>0.72950000000000004</v>
      </c>
      <c r="H105" s="4">
        <v>0.98960000000000004</v>
      </c>
      <c r="I105" s="4">
        <v>0.47270000000000001</v>
      </c>
      <c r="J105" s="5">
        <v>0.58250000000000002</v>
      </c>
      <c r="K105" s="5">
        <v>0.59140000000000004</v>
      </c>
      <c r="L105" s="5">
        <v>0.21970000000000001</v>
      </c>
      <c r="M105" s="5">
        <v>3.3E-3</v>
      </c>
      <c r="N105" s="5">
        <v>0.9214</v>
      </c>
      <c r="O105" s="5">
        <v>0.69599999999999995</v>
      </c>
      <c r="P105" s="5">
        <v>0.97940000000000005</v>
      </c>
      <c r="Q105" s="5">
        <v>0.38400000000000001</v>
      </c>
      <c r="R105" s="4">
        <v>0.5847</v>
      </c>
      <c r="S105" s="4">
        <v>0.59670000000000001</v>
      </c>
      <c r="T105" s="4">
        <v>0.22739999999999999</v>
      </c>
      <c r="U105" s="4">
        <v>5.0000000000000001E-3</v>
      </c>
      <c r="V105" s="4">
        <v>0.91120000000000001</v>
      </c>
      <c r="W105" s="4">
        <v>0.66</v>
      </c>
      <c r="X105" s="4">
        <v>0.96799999999999997</v>
      </c>
      <c r="Y105" s="4">
        <v>0.34589999999999999</v>
      </c>
      <c r="Z105" s="5">
        <v>0.58840000000000003</v>
      </c>
      <c r="AA105" s="5">
        <v>0.60819999999999996</v>
      </c>
      <c r="AB105" s="5">
        <v>0.219</v>
      </c>
      <c r="AC105" s="5">
        <v>7.3000000000000001E-3</v>
      </c>
      <c r="AD105" s="5">
        <v>0.90159999999999996</v>
      </c>
      <c r="AE105" s="5">
        <v>0.61219999999999997</v>
      </c>
      <c r="AF105" s="5">
        <v>0.95299999999999996</v>
      </c>
      <c r="AG105" s="5">
        <v>0.27739999999999998</v>
      </c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>
        <v>0.59219999999999995</v>
      </c>
      <c r="AQ105" s="5">
        <v>0.61480000000000001</v>
      </c>
      <c r="AR105" s="5">
        <v>0.2155</v>
      </c>
      <c r="AS105" s="5">
        <v>1.5699999999999999E-2</v>
      </c>
      <c r="AT105" s="5">
        <v>0.87380000000000002</v>
      </c>
      <c r="AU105" s="5">
        <v>0.47910000000000003</v>
      </c>
      <c r="AV105" s="5">
        <v>0.91679999999999995</v>
      </c>
      <c r="AW105" s="5">
        <v>0.15670000000000001</v>
      </c>
      <c r="AX105" s="4">
        <v>0.59399999999999997</v>
      </c>
      <c r="AY105" s="4">
        <v>0.61899999999999999</v>
      </c>
      <c r="AZ105" s="4">
        <v>0.20630000000000001</v>
      </c>
      <c r="BA105" s="4">
        <v>2.7099999999999999E-2</v>
      </c>
      <c r="BB105" s="4">
        <v>0.84760000000000002</v>
      </c>
      <c r="BC105" s="4">
        <v>0.3629</v>
      </c>
      <c r="BD105" s="4">
        <v>0.88090000000000002</v>
      </c>
      <c r="BE105" s="4">
        <v>0.10299999999999999</v>
      </c>
      <c r="BF105" s="5">
        <v>0.60140000000000005</v>
      </c>
      <c r="BG105" s="5">
        <v>0.63160000000000005</v>
      </c>
      <c r="BH105" s="5">
        <v>0.1968</v>
      </c>
      <c r="BI105" s="5">
        <v>5.7599999999999998E-2</v>
      </c>
      <c r="BJ105" s="5">
        <v>0.80640000000000001</v>
      </c>
      <c r="BK105" s="5">
        <v>0.23430000000000001</v>
      </c>
      <c r="BL105" s="5">
        <v>0.81779999999999997</v>
      </c>
      <c r="BM105" s="5">
        <v>3.2800000000000003E-2</v>
      </c>
      <c r="BN105" s="4">
        <v>0.623</v>
      </c>
      <c r="BO105" s="4">
        <v>0.6885</v>
      </c>
      <c r="BP105" s="4">
        <v>0.15629999999999999</v>
      </c>
      <c r="BQ105" s="4">
        <v>0.19159999999999999</v>
      </c>
      <c r="BR105" s="4">
        <v>0.74199999999999999</v>
      </c>
      <c r="BS105" s="4">
        <v>0.10539999999999999</v>
      </c>
      <c r="BT105" s="4">
        <v>0.67969999999999997</v>
      </c>
      <c r="BU105" s="4">
        <v>2.0500000000000001E-2</v>
      </c>
      <c r="BV105" s="5">
        <v>0.56950000000000001</v>
      </c>
      <c r="BW105" s="5">
        <v>0.56569999999999998</v>
      </c>
      <c r="BX105" s="5">
        <v>0.2026</v>
      </c>
      <c r="BY105" s="5">
        <v>1.8E-3</v>
      </c>
      <c r="BZ105" s="5">
        <v>0.92520000000000002</v>
      </c>
      <c r="CA105" s="5">
        <v>0.72440000000000004</v>
      </c>
      <c r="CB105" s="5">
        <v>0.98939999999999995</v>
      </c>
      <c r="CC105" s="5">
        <v>0.2278</v>
      </c>
      <c r="CD105" s="4">
        <v>0.58330000000000004</v>
      </c>
      <c r="CE105" s="4">
        <v>0.59489999999999998</v>
      </c>
      <c r="CF105" s="4">
        <v>0.2198</v>
      </c>
      <c r="CG105" s="4">
        <v>5.0000000000000001E-3</v>
      </c>
      <c r="CH105" s="4">
        <v>0.91249999999999998</v>
      </c>
      <c r="CI105" s="4">
        <v>0.65859999999999996</v>
      </c>
      <c r="CJ105" s="4">
        <v>0.97040000000000004</v>
      </c>
      <c r="CK105" s="4">
        <v>0.215</v>
      </c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>
        <v>0.59599999999999997</v>
      </c>
      <c r="CU105" s="4">
        <v>0.623</v>
      </c>
      <c r="CV105" s="4">
        <v>0.20280000000000001</v>
      </c>
      <c r="CW105" s="4">
        <v>2.69E-2</v>
      </c>
      <c r="CX105" s="4">
        <v>0.84630000000000005</v>
      </c>
      <c r="CY105" s="4">
        <v>0.36859999999999998</v>
      </c>
      <c r="CZ105" s="4">
        <v>0.88190000000000002</v>
      </c>
      <c r="DA105" s="4">
        <v>7.2900000000000006E-2</v>
      </c>
      <c r="DB105" s="5">
        <v>0.62360000000000004</v>
      </c>
      <c r="DC105" s="5">
        <v>0.68959999999999999</v>
      </c>
      <c r="DD105" s="5">
        <v>0.1525</v>
      </c>
      <c r="DE105" s="5">
        <v>0.19839999999999999</v>
      </c>
      <c r="DF105" s="5">
        <v>0.73929999999999996</v>
      </c>
      <c r="DG105" s="5">
        <v>0.1033</v>
      </c>
      <c r="DH105" s="5">
        <v>0.67959999999999998</v>
      </c>
      <c r="DI105" s="5">
        <v>1.9599999999999999E-2</v>
      </c>
      <c r="DJ105" s="4">
        <v>0.56759999999999999</v>
      </c>
      <c r="DK105" s="4">
        <v>0.56189999999999996</v>
      </c>
      <c r="DL105" s="4">
        <v>0.20219999999999999</v>
      </c>
      <c r="DM105" s="4">
        <v>1.8E-3</v>
      </c>
      <c r="DN105" s="4">
        <v>0.92430000000000001</v>
      </c>
      <c r="DO105" s="4">
        <v>0.72629999999999995</v>
      </c>
      <c r="DP105" s="4">
        <v>0.99129999999999996</v>
      </c>
      <c r="DQ105" s="4">
        <v>0.37440000000000001</v>
      </c>
      <c r="DR105" s="5">
        <v>0.58399999999999996</v>
      </c>
      <c r="DS105" s="5">
        <v>0.59899999999999998</v>
      </c>
      <c r="DT105" s="5">
        <v>0.22389999999999999</v>
      </c>
      <c r="DU105" s="5">
        <v>5.0000000000000001E-3</v>
      </c>
      <c r="DV105" s="5">
        <v>0.91110000000000002</v>
      </c>
      <c r="DW105" s="5">
        <v>0.65710000000000002</v>
      </c>
      <c r="DX105" s="5">
        <v>0.96899999999999997</v>
      </c>
      <c r="DY105" s="5">
        <v>0.16600000000000001</v>
      </c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>
        <v>0.59489999999999998</v>
      </c>
      <c r="EI105" s="5">
        <v>0.62150000000000005</v>
      </c>
      <c r="EJ105" s="5">
        <v>0.2072</v>
      </c>
      <c r="EK105" s="5">
        <v>2.6700000000000002E-2</v>
      </c>
      <c r="EL105" s="5">
        <v>0.84730000000000005</v>
      </c>
      <c r="EM105" s="5">
        <v>0.88039999999999996</v>
      </c>
      <c r="EN105" s="5">
        <v>0.36930000000000002</v>
      </c>
      <c r="EO105" s="5">
        <v>9.6600000000000005E-2</v>
      </c>
      <c r="EP105" s="4">
        <v>0.62460000000000004</v>
      </c>
      <c r="EQ105" s="4">
        <v>0.68759999999999999</v>
      </c>
      <c r="ER105" s="4">
        <v>0.15359999999999999</v>
      </c>
      <c r="ES105" s="4">
        <v>0.1923</v>
      </c>
      <c r="ET105" s="4">
        <v>0.74129999999999996</v>
      </c>
      <c r="EU105" s="4">
        <v>0.1055</v>
      </c>
      <c r="EV105" s="4">
        <v>0.67959999999999998</v>
      </c>
      <c r="EW105" s="4">
        <v>1.5900000000000001E-2</v>
      </c>
      <c r="EX105" s="5">
        <v>0.57350000000000001</v>
      </c>
      <c r="EY105" s="5">
        <v>0.57330000000000003</v>
      </c>
      <c r="EZ105" s="5">
        <v>0.19589999999999999</v>
      </c>
      <c r="FA105" s="5">
        <v>1.8E-3</v>
      </c>
      <c r="FB105" s="5">
        <v>0.92059999999999997</v>
      </c>
      <c r="FC105" s="5">
        <v>0.72460000000000002</v>
      </c>
      <c r="FD105" s="5">
        <v>0.98929999999999996</v>
      </c>
      <c r="FE105" s="5">
        <v>0.33610000000000001</v>
      </c>
      <c r="FF105" s="4">
        <v>0.58609999999999995</v>
      </c>
      <c r="FG105" s="4">
        <v>0.60029999999999994</v>
      </c>
      <c r="FH105" s="4">
        <v>0.21629999999999999</v>
      </c>
      <c r="FI105" s="4">
        <v>5.0000000000000001E-3</v>
      </c>
      <c r="FJ105" s="4">
        <v>0.91020000000000001</v>
      </c>
      <c r="FK105" s="4">
        <v>0.65690000000000004</v>
      </c>
      <c r="FL105" s="4">
        <v>0.96830000000000005</v>
      </c>
      <c r="FM105" s="4">
        <v>0.26950000000000002</v>
      </c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>
        <v>0.59499999999999997</v>
      </c>
      <c r="FW105" s="4">
        <v>0.62239999999999995</v>
      </c>
      <c r="FX105" s="4">
        <v>0.21</v>
      </c>
      <c r="FY105" s="4">
        <v>2.6700000000000002E-2</v>
      </c>
      <c r="FZ105" s="4">
        <v>0.84860000000000002</v>
      </c>
      <c r="GA105" s="4">
        <v>0.36980000000000002</v>
      </c>
      <c r="GB105" s="4">
        <v>0.87960000000000005</v>
      </c>
      <c r="GC105" s="4">
        <v>8.6599999999999996E-2</v>
      </c>
      <c r="GD105" s="5">
        <v>0.62119999999999997</v>
      </c>
      <c r="GE105" s="5">
        <v>0.68120000000000003</v>
      </c>
      <c r="GF105" s="5">
        <v>0.1545</v>
      </c>
      <c r="GG105" s="5">
        <v>0.19259999999999999</v>
      </c>
      <c r="GH105" s="5">
        <v>0.73960000000000004</v>
      </c>
      <c r="GI105" s="5">
        <v>0.10589999999999999</v>
      </c>
      <c r="GJ105" s="5">
        <v>0.67979999999999996</v>
      </c>
      <c r="GK105" s="5">
        <v>0.02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>
        <v>0.59619999999999995</v>
      </c>
      <c r="HK105" s="5">
        <v>0.62429999999999997</v>
      </c>
      <c r="HL105" s="5">
        <v>0.20549999999999999</v>
      </c>
      <c r="HM105" s="5">
        <v>2.64E-2</v>
      </c>
      <c r="HN105" s="5">
        <v>0.84840000000000004</v>
      </c>
      <c r="HO105" s="5">
        <v>0.37330000000000002</v>
      </c>
      <c r="HP105" s="5">
        <v>0.88</v>
      </c>
      <c r="HQ105" s="5">
        <v>9.4899999999999998E-2</v>
      </c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>
        <v>0.59560000000000002</v>
      </c>
      <c r="IY105" s="4">
        <v>0.62290000000000001</v>
      </c>
      <c r="IZ105" s="4">
        <v>0.2046</v>
      </c>
      <c r="JA105" s="4">
        <v>2.6599999999999999E-2</v>
      </c>
      <c r="JB105" s="4">
        <v>0.84789999999999999</v>
      </c>
      <c r="JC105" s="4">
        <v>0.37059999999999998</v>
      </c>
      <c r="JD105" s="4">
        <v>0.88070000000000004</v>
      </c>
      <c r="JE105" s="4">
        <v>7.3800000000000004E-2</v>
      </c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0.5923964285714286</v>
      </c>
      <c r="JO105" s="4">
        <f t="shared" si="17"/>
        <v>0.61571785714285721</v>
      </c>
      <c r="JP105" s="4">
        <f t="shared" si="18"/>
        <v>0.20434642857142854</v>
      </c>
      <c r="JQ105" s="4">
        <f t="shared" si="19"/>
        <v>3.9624999999999987E-2</v>
      </c>
      <c r="JR105" s="4">
        <f t="shared" si="20"/>
        <v>0.86566428571428555</v>
      </c>
      <c r="JS105" s="4">
        <f t="shared" si="21"/>
        <v>0.49707692307692297</v>
      </c>
      <c r="JT105" s="4">
        <f t="shared" si="22"/>
        <v>0.87971428571428578</v>
      </c>
      <c r="JU105" s="4">
        <f t="shared" si="23"/>
        <v>0.16579999999999995</v>
      </c>
      <c r="JV105" s="1" t="e" cm="1">
        <f t="array" aca="1" ref="JV105" ca="1">CONCATENATE(INDIRECT(ADDRESS(1,MATCH(_xlfn.MINIFS(B105:JM105,metrics.rec,"MAE"),B105:JM105,0)+1)), ", ", INDIRECT(ADDRESS(2,MATCH(_xlfn.MINIFS(B105:JM105,metrics.rec,"MAE"),B105:JM105,0)+1)))</f>
        <v>#NAME?</v>
      </c>
      <c r="JW105" s="1" t="e" cm="1">
        <f t="array" aca="1" ref="JW105" ca="1">CONCATENATE(INDIRECT(ADDRESS(1,MATCH(_xlfn.MINIFS(B105:JM105,metrics.rec,"MSE"),B105:JM105,0)+1)), ", ", INDIRECT(ADDRESS(2,MATCH(_xlfn.MINIFS(B105:JM105,metrics.rec,"MSE"),B105:JM105,0)+1)))</f>
        <v>#NAME?</v>
      </c>
      <c r="JX105" s="1" t="e" cm="1">
        <f t="array" aca="1" ref="JX105" ca="1">CONCATENATE(INDIRECT(ADDRESS(1,MATCH(_xlfn.MAXIFS(B105:JM105,metrics.rec,"R"),B105:JM105,0)+1)), ", ", INDIRECT(ADDRESS(2,MATCH(_xlfn.MAXIFS(B105:JM105,metrics.rec,"R"),B105:JM105,0)+1)))</f>
        <v>#NAME?</v>
      </c>
      <c r="JY105" s="1" t="e" cm="1">
        <f t="array" aca="1" ref="JY105" ca="1">CONCATENATE(INDIRECT(ADDRESS(1,MATCH(_xlfn.MAXIFS(B105:JM105,metrics.rec,"Precision"),B105:JM105,0)+1)), ", ", INDIRECT(ADDRESS(2,MATCH(_xlfn.MAXIFS(B105:JM105,metrics.rec,"Precision"),B105:JM105,0)+1)))</f>
        <v>#NAME?</v>
      </c>
      <c r="JZ105" s="1" t="e" cm="1">
        <f t="array" aca="1" ref="JZ105" ca="1">CONCATENATE(INDIRECT(ADDRESS(1,MATCH(_xlfn.MAXIFS(B105:JM105,metrics.rec,"Recall"),B105:JM105,0)+1)), ", ", INDIRECT(ADDRESS(2,MATCH(_xlfn.MAXIFS(B105:JM105,metrics.rec,"Recall"),B105:JM105,0)+1)))</f>
        <v>#NAME?</v>
      </c>
      <c r="KA105" s="1" t="e" cm="1">
        <f t="array" aca="1" ref="KA105" ca="1">CONCATENATE(INDIRECT(ADDRESS(1,MATCH(_xlfn.MAXIFS(B105:JM105,metrics.rec,"Coverage"),B105:JM105,0)+1)), ", ", INDIRECT(ADDRESS(2,MATCH(_xlfn.MAXIFS(B105:JM105,metrics.rec,"Coverage"),B105:JM105,0)+1)))</f>
        <v>#NAME?</v>
      </c>
      <c r="KB105" s="1" t="e" cm="1">
        <f t="array" aca="1" ref="KB105" ca="1">CONCATENATE(INDIRECT(ADDRESS(1,MATCH(_xlfn.MAXIFS(B105:JM105,metrics.rec,"Recatio"),B105:JM105,0)+1)), ", ", INDIRECT(ADDRESS(2,MATCH(_xlfn.MAXIFS(B105:JM105,metrics.rec,"Recatio"),B105:JM105,0)+1)))</f>
        <v>#NAME?</v>
      </c>
      <c r="KC105" s="1" t="e" cm="1">
        <f t="array" aca="1" ref="KC105" ca="1">CONCATENATE(INDIRECT(ADDRESS(1,MATCH(_xlfn.MINIFS(B105:JM105,metrics.rec,"Time"),B105:JM105,0)+1)), ", ", INDIRECT(ADDRESS(2,MATCH(_xlfn.MINIFS(B105:JM105,metrics.rec,"Time"),B105:JM105,0)+1)))</f>
        <v>#NAME?</v>
      </c>
    </row>
    <row r="106" spans="1:289" x14ac:dyDescent="0.3">
      <c r="A106" s="1" t="s">
        <v>95</v>
      </c>
      <c r="B106" s="4">
        <v>0.58330000000000004</v>
      </c>
      <c r="C106" s="4">
        <v>0.58430000000000004</v>
      </c>
      <c r="D106" s="4">
        <v>0.2049</v>
      </c>
      <c r="E106" s="4">
        <v>1.8E-3</v>
      </c>
      <c r="F106" s="4">
        <v>0.92759999999999998</v>
      </c>
      <c r="G106" s="4">
        <v>0.72209999999999996</v>
      </c>
      <c r="H106" s="4">
        <v>0.99119999999999997</v>
      </c>
      <c r="I106" s="4">
        <v>0.4627</v>
      </c>
      <c r="J106" s="5">
        <v>0.58799999999999997</v>
      </c>
      <c r="K106" s="5">
        <v>0.59850000000000003</v>
      </c>
      <c r="L106" s="5">
        <v>0.22159999999999999</v>
      </c>
      <c r="M106" s="5">
        <v>3.3E-3</v>
      </c>
      <c r="N106" s="5">
        <v>0.92310000000000003</v>
      </c>
      <c r="O106" s="5">
        <v>0.69040000000000001</v>
      </c>
      <c r="P106" s="5">
        <v>0.98050000000000004</v>
      </c>
      <c r="Q106" s="5">
        <v>0.38419999999999999</v>
      </c>
      <c r="R106" s="4">
        <v>0.5897</v>
      </c>
      <c r="S106" s="4">
        <v>0.60170000000000001</v>
      </c>
      <c r="T106" s="4">
        <v>0.23069999999999999</v>
      </c>
      <c r="U106" s="4">
        <v>5.0000000000000001E-3</v>
      </c>
      <c r="V106" s="4">
        <v>0.91369999999999996</v>
      </c>
      <c r="W106" s="4">
        <v>0.65529999999999999</v>
      </c>
      <c r="X106" s="4">
        <v>0.97019999999999995</v>
      </c>
      <c r="Y106" s="4">
        <v>0.33610000000000001</v>
      </c>
      <c r="Z106" s="5">
        <v>0.59309999999999996</v>
      </c>
      <c r="AA106" s="5">
        <v>0.61429999999999996</v>
      </c>
      <c r="AB106" s="5">
        <v>0.22209999999999999</v>
      </c>
      <c r="AC106" s="5">
        <v>7.4000000000000003E-3</v>
      </c>
      <c r="AD106" s="5">
        <v>0.90400000000000003</v>
      </c>
      <c r="AE106" s="5">
        <v>0.60680000000000001</v>
      </c>
      <c r="AF106" s="5">
        <v>0.95609999999999995</v>
      </c>
      <c r="AG106" s="5">
        <v>0.27510000000000001</v>
      </c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>
        <v>0.5948</v>
      </c>
      <c r="AQ106" s="5">
        <v>0.6169</v>
      </c>
      <c r="AR106" s="5">
        <v>0.21299999999999999</v>
      </c>
      <c r="AS106" s="5">
        <v>1.5900000000000001E-2</v>
      </c>
      <c r="AT106" s="5">
        <v>0.87419999999999998</v>
      </c>
      <c r="AU106" s="5">
        <v>0.47510000000000002</v>
      </c>
      <c r="AV106" s="5">
        <v>0.92169999999999996</v>
      </c>
      <c r="AW106" s="5">
        <v>0.1547</v>
      </c>
      <c r="AX106" s="4">
        <v>0.5968</v>
      </c>
      <c r="AY106" s="4">
        <v>0.62229999999999996</v>
      </c>
      <c r="AZ106" s="4">
        <v>0.19869999999999999</v>
      </c>
      <c r="BA106" s="4">
        <v>2.7300000000000001E-2</v>
      </c>
      <c r="BB106" s="4">
        <v>0.84589999999999999</v>
      </c>
      <c r="BC106" s="4">
        <v>0.35920000000000002</v>
      </c>
      <c r="BD106" s="4">
        <v>0.88619999999999999</v>
      </c>
      <c r="BE106" s="4">
        <v>0.1016</v>
      </c>
      <c r="BF106" s="5">
        <v>0.60699999999999998</v>
      </c>
      <c r="BG106" s="5">
        <v>0.6431</v>
      </c>
      <c r="BH106" s="5">
        <v>0.17050000000000001</v>
      </c>
      <c r="BI106" s="5">
        <v>5.8000000000000003E-2</v>
      </c>
      <c r="BJ106" s="5">
        <v>0.80159999999999998</v>
      </c>
      <c r="BK106" s="5">
        <v>0.23180000000000001</v>
      </c>
      <c r="BL106" s="5">
        <v>0.82620000000000005</v>
      </c>
      <c r="BM106" s="5">
        <v>3.2300000000000002E-2</v>
      </c>
      <c r="BN106" s="4">
        <v>0.65439999999999998</v>
      </c>
      <c r="BO106" s="4">
        <v>0.75070000000000003</v>
      </c>
      <c r="BP106" s="4">
        <v>0.1182</v>
      </c>
      <c r="BQ106" s="4">
        <v>0.19159999999999999</v>
      </c>
      <c r="BR106" s="4">
        <v>0.73370000000000002</v>
      </c>
      <c r="BS106" s="4">
        <v>0.10489999999999999</v>
      </c>
      <c r="BT106" s="4">
        <v>0.69010000000000005</v>
      </c>
      <c r="BU106" s="4">
        <v>2.0199999999999999E-2</v>
      </c>
      <c r="BV106" s="5">
        <v>0.57640000000000002</v>
      </c>
      <c r="BW106" s="5">
        <v>0.57410000000000005</v>
      </c>
      <c r="BX106" s="5">
        <v>0.2077</v>
      </c>
      <c r="BY106" s="5">
        <v>1.8E-3</v>
      </c>
      <c r="BZ106" s="5">
        <v>0.92669999999999997</v>
      </c>
      <c r="CA106" s="5">
        <v>0.71889999999999998</v>
      </c>
      <c r="CB106" s="5">
        <v>0.99019999999999997</v>
      </c>
      <c r="CC106" s="5">
        <v>0.22070000000000001</v>
      </c>
      <c r="CD106" s="4">
        <v>0.58699999999999997</v>
      </c>
      <c r="CE106" s="4">
        <v>0.59650000000000003</v>
      </c>
      <c r="CF106" s="4">
        <v>0.2215</v>
      </c>
      <c r="CG106" s="4">
        <v>5.0000000000000001E-3</v>
      </c>
      <c r="CH106" s="4">
        <v>0.91369999999999996</v>
      </c>
      <c r="CI106" s="4">
        <v>0.65329999999999999</v>
      </c>
      <c r="CJ106" s="4">
        <v>0.97250000000000003</v>
      </c>
      <c r="CK106" s="4">
        <v>0.20830000000000001</v>
      </c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>
        <v>0.59889999999999999</v>
      </c>
      <c r="CU106" s="4">
        <v>0.62619999999999998</v>
      </c>
      <c r="CV106" s="4">
        <v>0.1951</v>
      </c>
      <c r="CW106" s="4">
        <v>2.7099999999999999E-2</v>
      </c>
      <c r="CX106" s="4">
        <v>0.84370000000000001</v>
      </c>
      <c r="CY106" s="4">
        <v>0.36549999999999999</v>
      </c>
      <c r="CZ106" s="4">
        <v>0.88800000000000001</v>
      </c>
      <c r="DA106" s="4">
        <v>7.0499999999999993E-2</v>
      </c>
      <c r="DB106" s="5">
        <v>0.65149999999999997</v>
      </c>
      <c r="DC106" s="5">
        <v>0.74319999999999997</v>
      </c>
      <c r="DD106" s="5">
        <v>0.1144</v>
      </c>
      <c r="DE106" s="5">
        <v>0.19900000000000001</v>
      </c>
      <c r="DF106" s="5">
        <v>0.73180000000000001</v>
      </c>
      <c r="DG106" s="5">
        <v>0.10249999999999999</v>
      </c>
      <c r="DH106" s="5">
        <v>0.6905</v>
      </c>
      <c r="DI106" s="5">
        <v>1.84E-2</v>
      </c>
      <c r="DJ106" s="4">
        <v>0.57340000000000002</v>
      </c>
      <c r="DK106" s="4">
        <v>0.56879999999999997</v>
      </c>
      <c r="DL106" s="4">
        <v>0.20349999999999999</v>
      </c>
      <c r="DM106" s="4">
        <v>1.8E-3</v>
      </c>
      <c r="DN106" s="4">
        <v>0.92689999999999995</v>
      </c>
      <c r="DO106" s="4">
        <v>0.72109999999999996</v>
      </c>
      <c r="DP106" s="4">
        <v>0.99170000000000003</v>
      </c>
      <c r="DQ106" s="4">
        <v>0.36520000000000002</v>
      </c>
      <c r="DR106" s="5">
        <v>0.58830000000000005</v>
      </c>
      <c r="DS106" s="5">
        <v>0.60370000000000001</v>
      </c>
      <c r="DT106" s="5">
        <v>0.22309999999999999</v>
      </c>
      <c r="DU106" s="5">
        <v>5.0000000000000001E-3</v>
      </c>
      <c r="DV106" s="5">
        <v>0.91220000000000001</v>
      </c>
      <c r="DW106" s="5">
        <v>0.65149999999999997</v>
      </c>
      <c r="DX106" s="5">
        <v>0.97119999999999995</v>
      </c>
      <c r="DY106" s="5">
        <v>0.20050000000000001</v>
      </c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>
        <v>0.59760000000000002</v>
      </c>
      <c r="EI106" s="5">
        <v>0.62460000000000004</v>
      </c>
      <c r="EJ106" s="5">
        <v>0.2001</v>
      </c>
      <c r="EK106" s="5">
        <v>2.7E-2</v>
      </c>
      <c r="EL106" s="5">
        <v>0.84489999999999998</v>
      </c>
      <c r="EM106" s="5">
        <v>0.8861</v>
      </c>
      <c r="EN106" s="5">
        <v>0.3654</v>
      </c>
      <c r="EO106" s="5">
        <v>9.5600000000000004E-2</v>
      </c>
      <c r="EP106" s="4">
        <v>0.65510000000000002</v>
      </c>
      <c r="EQ106" s="4">
        <v>0.74680000000000002</v>
      </c>
      <c r="ER106" s="4">
        <v>0.11600000000000001</v>
      </c>
      <c r="ES106" s="4">
        <v>0.19320000000000001</v>
      </c>
      <c r="ET106" s="4">
        <v>0.73309999999999997</v>
      </c>
      <c r="EU106" s="4">
        <v>0.1046</v>
      </c>
      <c r="EV106" s="4">
        <v>0.69040000000000001</v>
      </c>
      <c r="EW106" s="4">
        <v>1.5699999999999999E-2</v>
      </c>
      <c r="EX106" s="5">
        <v>0.57840000000000003</v>
      </c>
      <c r="EY106" s="5">
        <v>0.57779999999999998</v>
      </c>
      <c r="EZ106" s="5">
        <v>0.19889999999999999</v>
      </c>
      <c r="FA106" s="5">
        <v>1.8E-3</v>
      </c>
      <c r="FB106" s="5">
        <v>0.92259999999999998</v>
      </c>
      <c r="FC106" s="5">
        <v>0.71950000000000003</v>
      </c>
      <c r="FD106" s="5">
        <v>0.99019999999999997</v>
      </c>
      <c r="FE106" s="5">
        <v>0.35260000000000002</v>
      </c>
      <c r="FF106" s="4">
        <v>0.59089999999999998</v>
      </c>
      <c r="FG106" s="4">
        <v>0.60509999999999997</v>
      </c>
      <c r="FH106" s="4">
        <v>0.21690000000000001</v>
      </c>
      <c r="FI106" s="4">
        <v>5.0000000000000001E-3</v>
      </c>
      <c r="FJ106" s="4">
        <v>0.91249999999999998</v>
      </c>
      <c r="FK106" s="4">
        <v>0.65139999999999998</v>
      </c>
      <c r="FL106" s="4">
        <v>0.9708</v>
      </c>
      <c r="FM106" s="4">
        <v>0.2656</v>
      </c>
      <c r="FN106" s="5">
        <v>0.59319999999999995</v>
      </c>
      <c r="FO106" s="5">
        <v>0.61240000000000006</v>
      </c>
      <c r="FP106" s="5">
        <v>0.22170000000000001</v>
      </c>
      <c r="FQ106" s="5">
        <v>1.0699999999999999E-2</v>
      </c>
      <c r="FR106" s="5">
        <v>0.89219999999999999</v>
      </c>
      <c r="FS106" s="5">
        <v>0.55069999999999997</v>
      </c>
      <c r="FT106" s="5">
        <v>0.9425</v>
      </c>
      <c r="FU106" s="5">
        <v>0.23569999999999999</v>
      </c>
      <c r="FV106" s="4">
        <v>0.59750000000000003</v>
      </c>
      <c r="FW106" s="4">
        <v>0.62519999999999998</v>
      </c>
      <c r="FX106" s="4">
        <v>0.19750000000000001</v>
      </c>
      <c r="FY106" s="4">
        <v>2.69E-2</v>
      </c>
      <c r="FZ106" s="4">
        <v>0.84599999999999997</v>
      </c>
      <c r="GA106" s="4">
        <v>0.36599999999999999</v>
      </c>
      <c r="GB106" s="4">
        <v>0.88580000000000003</v>
      </c>
      <c r="GC106" s="4">
        <v>8.1199999999999994E-2</v>
      </c>
      <c r="GD106" s="5">
        <v>0.65039999999999998</v>
      </c>
      <c r="GE106" s="5">
        <v>0.73850000000000005</v>
      </c>
      <c r="GF106" s="5">
        <v>0.1115</v>
      </c>
      <c r="GG106" s="5">
        <v>0.19359999999999999</v>
      </c>
      <c r="GH106" s="5">
        <v>0.73260000000000003</v>
      </c>
      <c r="GI106" s="5">
        <v>0.1052</v>
      </c>
      <c r="GJ106" s="5">
        <v>0.6905</v>
      </c>
      <c r="GK106" s="5">
        <v>1.9699999999999999E-2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>
        <v>0.5988</v>
      </c>
      <c r="HK106" s="5">
        <v>0.62719999999999998</v>
      </c>
      <c r="HL106" s="5">
        <v>0.19350000000000001</v>
      </c>
      <c r="HM106" s="5">
        <v>2.6700000000000002E-2</v>
      </c>
      <c r="HN106" s="5">
        <v>0.84599999999999997</v>
      </c>
      <c r="HO106" s="5">
        <v>0.36959999999999998</v>
      </c>
      <c r="HP106" s="5">
        <v>0.88529999999999998</v>
      </c>
      <c r="HQ106" s="5">
        <v>8.6199999999999999E-2</v>
      </c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>
        <v>0.59860000000000002</v>
      </c>
      <c r="IY106" s="4">
        <v>0.62629999999999997</v>
      </c>
      <c r="IZ106" s="4">
        <v>0.19350000000000001</v>
      </c>
      <c r="JA106" s="4">
        <v>2.6800000000000001E-2</v>
      </c>
      <c r="JB106" s="4">
        <v>0.84560000000000002</v>
      </c>
      <c r="JC106" s="4">
        <v>0.3669</v>
      </c>
      <c r="JD106" s="4">
        <v>0.88649999999999995</v>
      </c>
      <c r="JE106" s="4">
        <v>7.2800000000000004E-2</v>
      </c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0.60047407407407405</v>
      </c>
      <c r="JO106" s="4">
        <f t="shared" si="17"/>
        <v>0.62854444444444446</v>
      </c>
      <c r="JP106" s="4">
        <f t="shared" si="18"/>
        <v>0.19500000000000003</v>
      </c>
      <c r="JQ106" s="4">
        <f t="shared" si="19"/>
        <v>4.0899999999999999E-2</v>
      </c>
      <c r="JR106" s="4">
        <f t="shared" si="20"/>
        <v>0.86377407407407403</v>
      </c>
      <c r="JS106" s="4">
        <f t="shared" si="21"/>
        <v>0.49534814814814809</v>
      </c>
      <c r="JT106" s="4">
        <f t="shared" si="22"/>
        <v>0.88184444444444454</v>
      </c>
      <c r="JU106" s="4">
        <f t="shared" si="23"/>
        <v>0.18173703703703706</v>
      </c>
      <c r="JV106" s="1" t="e" cm="1">
        <f t="array" aca="1" ref="JV106" ca="1">CONCATENATE(INDIRECT(ADDRESS(1,MATCH(_xlfn.MINIFS(B106:JM106,metrics.rec,"MAE"),B106:JM106,0)+1)), ", ", INDIRECT(ADDRESS(2,MATCH(_xlfn.MINIFS(B106:JM106,metrics.rec,"MAE"),B106:JM106,0)+1)))</f>
        <v>#NAME?</v>
      </c>
      <c r="JW106" s="1" t="e" cm="1">
        <f t="array" aca="1" ref="JW106" ca="1">CONCATENATE(INDIRECT(ADDRESS(1,MATCH(_xlfn.MINIFS(B106:JM106,metrics.rec,"MSE"),B106:JM106,0)+1)), ", ", INDIRECT(ADDRESS(2,MATCH(_xlfn.MINIFS(B106:JM106,metrics.rec,"MSE"),B106:JM106,0)+1)))</f>
        <v>#NAME?</v>
      </c>
      <c r="JX106" s="1" t="e" cm="1">
        <f t="array" aca="1" ref="JX106" ca="1">CONCATENATE(INDIRECT(ADDRESS(1,MATCH(_xlfn.MAXIFS(B106:JM106,metrics.rec,"R"),B106:JM106,0)+1)), ", ", INDIRECT(ADDRESS(2,MATCH(_xlfn.MAXIFS(B106:JM106,metrics.rec,"R"),B106:JM106,0)+1)))</f>
        <v>#NAME?</v>
      </c>
      <c r="JY106" s="1" t="e" cm="1">
        <f t="array" aca="1" ref="JY106" ca="1">CONCATENATE(INDIRECT(ADDRESS(1,MATCH(_xlfn.MAXIFS(B106:JM106,metrics.rec,"Precision"),B106:JM106,0)+1)), ", ", INDIRECT(ADDRESS(2,MATCH(_xlfn.MAXIFS(B106:JM106,metrics.rec,"Precision"),B106:JM106,0)+1)))</f>
        <v>#NAME?</v>
      </c>
      <c r="JZ106" s="1" t="e" cm="1">
        <f t="array" aca="1" ref="JZ106" ca="1">CONCATENATE(INDIRECT(ADDRESS(1,MATCH(_xlfn.MAXIFS(B106:JM106,metrics.rec,"Recall"),B106:JM106,0)+1)), ", ", INDIRECT(ADDRESS(2,MATCH(_xlfn.MAXIFS(B106:JM106,metrics.rec,"Recall"),B106:JM106,0)+1)))</f>
        <v>#NAME?</v>
      </c>
      <c r="KA106" s="1" t="e" cm="1">
        <f t="array" aca="1" ref="KA106" ca="1">CONCATENATE(INDIRECT(ADDRESS(1,MATCH(_xlfn.MAXIFS(B106:JM106,metrics.rec,"Coverage"),B106:JM106,0)+1)), ", ", INDIRECT(ADDRESS(2,MATCH(_xlfn.MAXIFS(B106:JM106,metrics.rec,"Coverage"),B106:JM106,0)+1)))</f>
        <v>#NAME?</v>
      </c>
      <c r="KB106" s="1" t="e" cm="1">
        <f t="array" aca="1" ref="KB106" ca="1">CONCATENATE(INDIRECT(ADDRESS(1,MATCH(_xlfn.MAXIFS(B106:JM106,metrics.rec,"Recatio"),B106:JM106,0)+1)), ", ", INDIRECT(ADDRESS(2,MATCH(_xlfn.MAXIFS(B106:JM106,metrics.rec,"Recatio"),B106:JM106,0)+1)))</f>
        <v>#NAME?</v>
      </c>
      <c r="KC106" s="1" t="e" cm="1">
        <f t="array" aca="1" ref="KC106" ca="1">CONCATENATE(INDIRECT(ADDRESS(1,MATCH(_xlfn.MINIFS(B106:JM106,metrics.rec,"Time"),B106:JM106,0)+1)), ", ", INDIRECT(ADDRESS(2,MATCH(_xlfn.MINIFS(B106:JM106,metrics.rec,"Time"),B106:JM106,0)+1)))</f>
        <v>#NAME?</v>
      </c>
    </row>
    <row r="107" spans="1:289" x14ac:dyDescent="0.3">
      <c r="A107" s="1" t="s">
        <v>96</v>
      </c>
      <c r="B107" s="4">
        <v>0.57350000000000001</v>
      </c>
      <c r="C107" s="4">
        <v>0.56769999999999998</v>
      </c>
      <c r="D107" s="4">
        <v>0.22819999999999999</v>
      </c>
      <c r="E107" s="4">
        <v>1.8E-3</v>
      </c>
      <c r="F107" s="4">
        <v>0.92520000000000002</v>
      </c>
      <c r="G107" s="4">
        <v>0.71879999999999999</v>
      </c>
      <c r="H107" s="4">
        <v>0.99119999999999997</v>
      </c>
      <c r="I107" s="4">
        <v>0.4672</v>
      </c>
      <c r="J107" s="5">
        <v>0.58050000000000002</v>
      </c>
      <c r="K107" s="5">
        <v>0.58579999999999999</v>
      </c>
      <c r="L107" s="5">
        <v>0.2364</v>
      </c>
      <c r="M107" s="5">
        <v>3.3E-3</v>
      </c>
      <c r="N107" s="5">
        <v>0.92049999999999998</v>
      </c>
      <c r="O107" s="5">
        <v>0.68759999999999999</v>
      </c>
      <c r="P107" s="5">
        <v>0.98050000000000004</v>
      </c>
      <c r="Q107" s="5">
        <v>0.39169999999999999</v>
      </c>
      <c r="R107" s="4">
        <v>0.5837</v>
      </c>
      <c r="S107" s="4">
        <v>0.59330000000000005</v>
      </c>
      <c r="T107" s="4">
        <v>0.24360000000000001</v>
      </c>
      <c r="U107" s="4">
        <v>5.0000000000000001E-3</v>
      </c>
      <c r="V107" s="4">
        <v>0.91090000000000004</v>
      </c>
      <c r="W107" s="4">
        <v>0.65269999999999995</v>
      </c>
      <c r="X107" s="4">
        <v>0.97019999999999995</v>
      </c>
      <c r="Y107" s="4">
        <v>0.34260000000000002</v>
      </c>
      <c r="Z107" s="5">
        <v>0.5867</v>
      </c>
      <c r="AA107" s="5">
        <v>0.60450000000000004</v>
      </c>
      <c r="AB107" s="5">
        <v>0.23280000000000001</v>
      </c>
      <c r="AC107" s="5">
        <v>7.4000000000000003E-3</v>
      </c>
      <c r="AD107" s="5">
        <v>0.9012</v>
      </c>
      <c r="AE107" s="5">
        <v>0.60470000000000002</v>
      </c>
      <c r="AF107" s="5">
        <v>0.95609999999999995</v>
      </c>
      <c r="AG107" s="5">
        <v>0.28349999999999997</v>
      </c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>
        <v>0.59060000000000001</v>
      </c>
      <c r="AQ107" s="5">
        <v>0.61150000000000004</v>
      </c>
      <c r="AR107" s="5">
        <v>0.22090000000000001</v>
      </c>
      <c r="AS107" s="5">
        <v>1.5900000000000001E-2</v>
      </c>
      <c r="AT107" s="5">
        <v>0.87119999999999997</v>
      </c>
      <c r="AU107" s="5">
        <v>0.47399999999999998</v>
      </c>
      <c r="AV107" s="5">
        <v>0.92169999999999996</v>
      </c>
      <c r="AW107" s="5">
        <v>0.15770000000000001</v>
      </c>
      <c r="AX107" s="4">
        <v>0.59409999999999996</v>
      </c>
      <c r="AY107" s="4">
        <v>0.61960000000000004</v>
      </c>
      <c r="AZ107" s="4">
        <v>0.2051</v>
      </c>
      <c r="BA107" s="4">
        <v>2.7300000000000001E-2</v>
      </c>
      <c r="BB107" s="4">
        <v>0.84350000000000003</v>
      </c>
      <c r="BC107" s="4">
        <v>0.35859999999999997</v>
      </c>
      <c r="BD107" s="4">
        <v>0.88619999999999999</v>
      </c>
      <c r="BE107" s="4">
        <v>0.1031</v>
      </c>
      <c r="BF107" s="5">
        <v>0.60609999999999997</v>
      </c>
      <c r="BG107" s="5">
        <v>0.64280000000000004</v>
      </c>
      <c r="BH107" s="5">
        <v>0.1774</v>
      </c>
      <c r="BI107" s="5">
        <v>5.79E-2</v>
      </c>
      <c r="BJ107" s="5">
        <v>0.8</v>
      </c>
      <c r="BK107" s="5">
        <v>0.2316</v>
      </c>
      <c r="BL107" s="5">
        <v>0.82620000000000005</v>
      </c>
      <c r="BM107" s="5">
        <v>3.32E-2</v>
      </c>
      <c r="BN107" s="4">
        <v>0.64970000000000006</v>
      </c>
      <c r="BO107" s="4">
        <v>0.74329999999999996</v>
      </c>
      <c r="BP107" s="4">
        <v>0.1231</v>
      </c>
      <c r="BQ107" s="4">
        <v>0.1913</v>
      </c>
      <c r="BR107" s="4">
        <v>0.73180000000000001</v>
      </c>
      <c r="BS107" s="4">
        <v>0.1048</v>
      </c>
      <c r="BT107" s="4">
        <v>0.69010000000000005</v>
      </c>
      <c r="BU107" s="4">
        <v>2.0799999999999999E-2</v>
      </c>
      <c r="BV107" s="5">
        <v>0.56810000000000005</v>
      </c>
      <c r="BW107" s="5">
        <v>0.5605</v>
      </c>
      <c r="BX107" s="5">
        <v>0.22670000000000001</v>
      </c>
      <c r="BY107" s="5">
        <v>1.8E-3</v>
      </c>
      <c r="BZ107" s="5">
        <v>0.92420000000000002</v>
      </c>
      <c r="CA107" s="5">
        <v>0.71550000000000002</v>
      </c>
      <c r="CB107" s="5">
        <v>0.99019999999999997</v>
      </c>
      <c r="CC107" s="5">
        <v>0.2263</v>
      </c>
      <c r="CD107" s="4">
        <v>0.5806</v>
      </c>
      <c r="CE107" s="4">
        <v>0.58799999999999997</v>
      </c>
      <c r="CF107" s="4">
        <v>0.23569999999999999</v>
      </c>
      <c r="CG107" s="4">
        <v>5.0000000000000001E-3</v>
      </c>
      <c r="CH107" s="4">
        <v>0.91080000000000005</v>
      </c>
      <c r="CI107" s="4">
        <v>0.65090000000000003</v>
      </c>
      <c r="CJ107" s="4">
        <v>0.97250000000000003</v>
      </c>
      <c r="CK107" s="4">
        <v>0.24579999999999999</v>
      </c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>
        <v>0.59619999999999995</v>
      </c>
      <c r="CU107" s="4">
        <v>0.62350000000000005</v>
      </c>
      <c r="CV107" s="4">
        <v>0.1971</v>
      </c>
      <c r="CW107" s="4">
        <v>2.7E-2</v>
      </c>
      <c r="CX107" s="4">
        <v>0.84189999999999998</v>
      </c>
      <c r="CY107" s="4">
        <v>0.36480000000000001</v>
      </c>
      <c r="CZ107" s="4">
        <v>0.88800000000000001</v>
      </c>
      <c r="DA107" s="4">
        <v>7.8100000000000003E-2</v>
      </c>
      <c r="DB107" s="5">
        <v>0.64870000000000005</v>
      </c>
      <c r="DC107" s="5">
        <v>0.73909999999999998</v>
      </c>
      <c r="DD107" s="5">
        <v>0.1153</v>
      </c>
      <c r="DE107" s="5">
        <v>0.19869999999999999</v>
      </c>
      <c r="DF107" s="5">
        <v>0.7298</v>
      </c>
      <c r="DG107" s="5">
        <v>0.1024</v>
      </c>
      <c r="DH107" s="5">
        <v>0.6905</v>
      </c>
      <c r="DI107" s="5">
        <v>1.7999999999999999E-2</v>
      </c>
      <c r="DJ107" s="4">
        <v>0.56479999999999997</v>
      </c>
      <c r="DK107" s="4">
        <v>0.55420000000000003</v>
      </c>
      <c r="DL107" s="4">
        <v>0.22220000000000001</v>
      </c>
      <c r="DM107" s="4">
        <v>1.8E-3</v>
      </c>
      <c r="DN107" s="4">
        <v>0.92449999999999999</v>
      </c>
      <c r="DO107" s="4">
        <v>0.7177</v>
      </c>
      <c r="DP107" s="4">
        <v>0.99170000000000003</v>
      </c>
      <c r="DQ107" s="4">
        <v>0.37540000000000001</v>
      </c>
      <c r="DR107" s="5">
        <v>0.58230000000000004</v>
      </c>
      <c r="DS107" s="5">
        <v>0.59460000000000002</v>
      </c>
      <c r="DT107" s="5">
        <v>0.23769999999999999</v>
      </c>
      <c r="DU107" s="5">
        <v>5.0000000000000001E-3</v>
      </c>
      <c r="DV107" s="5">
        <v>0.90959999999999996</v>
      </c>
      <c r="DW107" s="5">
        <v>0.64910000000000001</v>
      </c>
      <c r="DX107" s="5">
        <v>0.97119999999999995</v>
      </c>
      <c r="DY107" s="5">
        <v>0.16170000000000001</v>
      </c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>
        <v>0.59489999999999998</v>
      </c>
      <c r="EI107" s="5">
        <v>0.62150000000000005</v>
      </c>
      <c r="EJ107" s="5">
        <v>0.2051</v>
      </c>
      <c r="EK107" s="5">
        <v>2.7E-2</v>
      </c>
      <c r="EL107" s="5">
        <v>0.8427</v>
      </c>
      <c r="EM107" s="5">
        <v>0.8861</v>
      </c>
      <c r="EN107" s="5">
        <v>0.36480000000000001</v>
      </c>
      <c r="EO107" s="5">
        <v>9.7100000000000006E-2</v>
      </c>
      <c r="EP107" s="4">
        <v>0.65139999999999998</v>
      </c>
      <c r="EQ107" s="4">
        <v>0.74129999999999996</v>
      </c>
      <c r="ER107" s="4">
        <v>0.1154</v>
      </c>
      <c r="ES107" s="4">
        <v>0.193</v>
      </c>
      <c r="ET107" s="4">
        <v>0.73129999999999995</v>
      </c>
      <c r="EU107" s="4">
        <v>0.10440000000000001</v>
      </c>
      <c r="EV107" s="4">
        <v>0.69040000000000001</v>
      </c>
      <c r="EW107" s="4">
        <v>1.61E-2</v>
      </c>
      <c r="EX107" s="5">
        <v>0.57069999999999999</v>
      </c>
      <c r="EY107" s="5">
        <v>0.56659999999999999</v>
      </c>
      <c r="EZ107" s="5">
        <v>0.215</v>
      </c>
      <c r="FA107" s="5">
        <v>1.8E-3</v>
      </c>
      <c r="FB107" s="5">
        <v>0.9204</v>
      </c>
      <c r="FC107" s="5">
        <v>0.71619999999999995</v>
      </c>
      <c r="FD107" s="5">
        <v>0.99019999999999997</v>
      </c>
      <c r="FE107" s="5">
        <v>0.31330000000000002</v>
      </c>
      <c r="FF107" s="4">
        <v>0.58399999999999996</v>
      </c>
      <c r="FG107" s="4">
        <v>0.59450000000000003</v>
      </c>
      <c r="FH107" s="4">
        <v>0.2319</v>
      </c>
      <c r="FI107" s="4">
        <v>5.0000000000000001E-3</v>
      </c>
      <c r="FJ107" s="4">
        <v>0.9093</v>
      </c>
      <c r="FK107" s="4">
        <v>0.64910000000000001</v>
      </c>
      <c r="FL107" s="4">
        <v>0.9708</v>
      </c>
      <c r="FM107" s="4">
        <v>0.2747</v>
      </c>
      <c r="FN107" s="5">
        <v>0.58799999999999997</v>
      </c>
      <c r="FO107" s="5">
        <v>0.60509999999999997</v>
      </c>
      <c r="FP107" s="5">
        <v>0.23350000000000001</v>
      </c>
      <c r="FQ107" s="5">
        <v>1.0699999999999999E-2</v>
      </c>
      <c r="FR107" s="5">
        <v>0.88929999999999998</v>
      </c>
      <c r="FS107" s="5">
        <v>0.54910000000000003</v>
      </c>
      <c r="FT107" s="5">
        <v>0.9425</v>
      </c>
      <c r="FU107" s="5">
        <v>0.25069999999999998</v>
      </c>
      <c r="FV107" s="4">
        <v>0.59460000000000002</v>
      </c>
      <c r="FW107" s="4">
        <v>0.62160000000000004</v>
      </c>
      <c r="FX107" s="4">
        <v>0.2046</v>
      </c>
      <c r="FY107" s="4">
        <v>2.69E-2</v>
      </c>
      <c r="FZ107" s="4">
        <v>0.84419999999999995</v>
      </c>
      <c r="GA107" s="4">
        <v>0.3654</v>
      </c>
      <c r="GB107" s="4">
        <v>0.88580000000000003</v>
      </c>
      <c r="GC107" s="4">
        <v>8.2600000000000007E-2</v>
      </c>
      <c r="GD107" s="5">
        <v>0.64659999999999995</v>
      </c>
      <c r="GE107" s="5">
        <v>0.73280000000000001</v>
      </c>
      <c r="GF107" s="5">
        <v>0.1152</v>
      </c>
      <c r="GG107" s="5">
        <v>0.1933</v>
      </c>
      <c r="GH107" s="5">
        <v>0.73029999999999995</v>
      </c>
      <c r="GI107" s="5">
        <v>0.105</v>
      </c>
      <c r="GJ107" s="5">
        <v>0.6905</v>
      </c>
      <c r="GK107" s="5">
        <v>1.9800000000000002E-2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>
        <v>0.59609999999999996</v>
      </c>
      <c r="HK107" s="5">
        <v>0.62439999999999996</v>
      </c>
      <c r="HL107" s="5">
        <v>0.20039999999999999</v>
      </c>
      <c r="HM107" s="5">
        <v>2.6599999999999999E-2</v>
      </c>
      <c r="HN107" s="5">
        <v>0.84419999999999995</v>
      </c>
      <c r="HO107" s="5">
        <v>0.36899999999999999</v>
      </c>
      <c r="HP107" s="5">
        <v>0.88529999999999998</v>
      </c>
      <c r="HQ107" s="5">
        <v>9.2799999999999994E-2</v>
      </c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>
        <v>0.59560000000000002</v>
      </c>
      <c r="IY107" s="4">
        <v>0.62290000000000001</v>
      </c>
      <c r="IZ107" s="4">
        <v>0.2</v>
      </c>
      <c r="JA107" s="4">
        <v>2.6800000000000001E-2</v>
      </c>
      <c r="JB107" s="4">
        <v>0.84360000000000002</v>
      </c>
      <c r="JC107" s="4">
        <v>0.36630000000000001</v>
      </c>
      <c r="JD107" s="4">
        <v>0.88649999999999995</v>
      </c>
      <c r="JE107" s="4">
        <v>7.3999999999999996E-2</v>
      </c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0.59540740740740727</v>
      </c>
      <c r="JO107" s="4">
        <f t="shared" si="17"/>
        <v>0.62124074074074087</v>
      </c>
      <c r="JP107" s="4">
        <f t="shared" si="18"/>
        <v>0.20542962962962966</v>
      </c>
      <c r="JQ107" s="4">
        <f t="shared" si="19"/>
        <v>4.0848148148148147E-2</v>
      </c>
      <c r="JR107" s="4">
        <f t="shared" si="20"/>
        <v>0.86137407407407407</v>
      </c>
      <c r="JS107" s="4">
        <f t="shared" si="21"/>
        <v>0.49382962962962973</v>
      </c>
      <c r="JT107" s="4">
        <f t="shared" si="22"/>
        <v>0.8818222222222224</v>
      </c>
      <c r="JU107" s="4">
        <f t="shared" si="23"/>
        <v>0.18401111111111115</v>
      </c>
      <c r="JV107" s="1" t="e" cm="1">
        <f t="array" aca="1" ref="JV107" ca="1">CONCATENATE(INDIRECT(ADDRESS(1,MATCH(_xlfn.MINIFS(B107:JM107,metrics.rec,"MAE"),B107:JM107,0)+1)), ", ", INDIRECT(ADDRESS(2,MATCH(_xlfn.MINIFS(B107:JM107,metrics.rec,"MAE"),B107:JM107,0)+1)))</f>
        <v>#NAME?</v>
      </c>
      <c r="JW107" s="1" t="e" cm="1">
        <f t="array" aca="1" ref="JW107" ca="1">CONCATENATE(INDIRECT(ADDRESS(1,MATCH(_xlfn.MINIFS(B107:JM107,metrics.rec,"MSE"),B107:JM107,0)+1)), ", ", INDIRECT(ADDRESS(2,MATCH(_xlfn.MINIFS(B107:JM107,metrics.rec,"MSE"),B107:JM107,0)+1)))</f>
        <v>#NAME?</v>
      </c>
      <c r="JX107" s="1" t="e" cm="1">
        <f t="array" aca="1" ref="JX107" ca="1">CONCATENATE(INDIRECT(ADDRESS(1,MATCH(_xlfn.MAXIFS(B107:JM107,metrics.rec,"R"),B107:JM107,0)+1)), ", ", INDIRECT(ADDRESS(2,MATCH(_xlfn.MAXIFS(B107:JM107,metrics.rec,"R"),B107:JM107,0)+1)))</f>
        <v>#NAME?</v>
      </c>
      <c r="JY107" s="1" t="e" cm="1">
        <f t="array" aca="1" ref="JY107" ca="1">CONCATENATE(INDIRECT(ADDRESS(1,MATCH(_xlfn.MAXIFS(B107:JM107,metrics.rec,"Precision"),B107:JM107,0)+1)), ", ", INDIRECT(ADDRESS(2,MATCH(_xlfn.MAXIFS(B107:JM107,metrics.rec,"Precision"),B107:JM107,0)+1)))</f>
        <v>#NAME?</v>
      </c>
      <c r="JZ107" s="1" t="e" cm="1">
        <f t="array" aca="1" ref="JZ107" ca="1">CONCATENATE(INDIRECT(ADDRESS(1,MATCH(_xlfn.MAXIFS(B107:JM107,metrics.rec,"Recall"),B107:JM107,0)+1)), ", ", INDIRECT(ADDRESS(2,MATCH(_xlfn.MAXIFS(B107:JM107,metrics.rec,"Recall"),B107:JM107,0)+1)))</f>
        <v>#NAME?</v>
      </c>
      <c r="KA107" s="1" t="e" cm="1">
        <f t="array" aca="1" ref="KA107" ca="1">CONCATENATE(INDIRECT(ADDRESS(1,MATCH(_xlfn.MAXIFS(B107:JM107,metrics.rec,"Coverage"),B107:JM107,0)+1)), ", ", INDIRECT(ADDRESS(2,MATCH(_xlfn.MAXIFS(B107:JM107,metrics.rec,"Coverage"),B107:JM107,0)+1)))</f>
        <v>#NAME?</v>
      </c>
      <c r="KB107" s="1" t="e" cm="1">
        <f t="array" aca="1" ref="KB107" ca="1">CONCATENATE(INDIRECT(ADDRESS(1,MATCH(_xlfn.MAXIFS(B107:JM107,metrics.rec,"Recatio"),B107:JM107,0)+1)), ", ", INDIRECT(ADDRESS(2,MATCH(_xlfn.MAXIFS(B107:JM107,metrics.rec,"Recatio"),B107:JM107,0)+1)))</f>
        <v>#NAME?</v>
      </c>
      <c r="KC107" s="1" t="e" cm="1">
        <f t="array" aca="1" ref="KC107" ca="1">CONCATENATE(INDIRECT(ADDRESS(1,MATCH(_xlfn.MINIFS(B107:JM107,metrics.rec,"Time"),B107:JM107,0)+1)), ", ", INDIRECT(ADDRESS(2,MATCH(_xlfn.MINIFS(B107:JM107,metrics.rec,"Time"),B107:JM107,0)+1)))</f>
        <v>#NAME?</v>
      </c>
    </row>
    <row r="108" spans="1:289" x14ac:dyDescent="0.3">
      <c r="A108" s="1" t="s">
        <v>97</v>
      </c>
      <c r="B108" s="4">
        <v>0.58040000000000003</v>
      </c>
      <c r="C108" s="4">
        <v>0.5766</v>
      </c>
      <c r="D108" s="4">
        <v>0.20810000000000001</v>
      </c>
      <c r="E108" s="4">
        <v>2.8E-3</v>
      </c>
      <c r="F108" s="4">
        <v>0.89729999999999999</v>
      </c>
      <c r="G108" s="4">
        <v>0.45269999999999999</v>
      </c>
      <c r="H108" s="4">
        <v>0.99080000000000001</v>
      </c>
      <c r="I108" s="4">
        <v>0.46739999999999998</v>
      </c>
      <c r="J108" s="5">
        <v>0.58540000000000003</v>
      </c>
      <c r="K108" s="5">
        <v>0.59160000000000001</v>
      </c>
      <c r="L108" s="5">
        <v>0.20899999999999999</v>
      </c>
      <c r="M108" s="5">
        <v>5.3E-3</v>
      </c>
      <c r="N108" s="5">
        <v>0.89170000000000005</v>
      </c>
      <c r="O108" s="5">
        <v>0.41249999999999998</v>
      </c>
      <c r="P108" s="5">
        <v>0.98029999999999995</v>
      </c>
      <c r="Q108" s="5">
        <v>0.39029999999999998</v>
      </c>
      <c r="R108" s="4">
        <v>0.58679999999999999</v>
      </c>
      <c r="S108" s="4">
        <v>0.59409999999999996</v>
      </c>
      <c r="T108" s="4">
        <v>0.2145</v>
      </c>
      <c r="U108" s="4">
        <v>8.6E-3</v>
      </c>
      <c r="V108" s="4">
        <v>0.88139999999999996</v>
      </c>
      <c r="W108" s="4">
        <v>0.37069999999999997</v>
      </c>
      <c r="X108" s="4">
        <v>0.96940000000000004</v>
      </c>
      <c r="Y108" s="4">
        <v>0.33889999999999998</v>
      </c>
      <c r="Z108" s="5">
        <v>0.59309999999999996</v>
      </c>
      <c r="AA108" s="5">
        <v>0.6129</v>
      </c>
      <c r="AB108" s="5">
        <v>0.20330000000000001</v>
      </c>
      <c r="AC108" s="5">
        <v>1.29E-2</v>
      </c>
      <c r="AD108" s="5">
        <v>0.87319999999999998</v>
      </c>
      <c r="AE108" s="5">
        <v>0.33500000000000002</v>
      </c>
      <c r="AF108" s="5">
        <v>0.95520000000000005</v>
      </c>
      <c r="AG108" s="5">
        <v>0.24979999999999999</v>
      </c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>
        <v>0.59770000000000001</v>
      </c>
      <c r="AQ108" s="5">
        <v>0.62190000000000001</v>
      </c>
      <c r="AR108" s="5">
        <v>0.1835</v>
      </c>
      <c r="AS108" s="5">
        <v>3.04E-2</v>
      </c>
      <c r="AT108" s="5">
        <v>0.84309999999999996</v>
      </c>
      <c r="AU108" s="5">
        <v>0.2397</v>
      </c>
      <c r="AV108" s="5">
        <v>0.91969999999999996</v>
      </c>
      <c r="AW108" s="5">
        <v>0.15190000000000001</v>
      </c>
      <c r="AX108" s="4">
        <v>0.60650000000000004</v>
      </c>
      <c r="AY108" s="4">
        <v>0.64300000000000002</v>
      </c>
      <c r="AZ108" s="4">
        <v>0.1638</v>
      </c>
      <c r="BA108" s="4">
        <v>5.0999999999999997E-2</v>
      </c>
      <c r="BB108" s="4">
        <v>0.81830000000000003</v>
      </c>
      <c r="BC108" s="4">
        <v>0.18609999999999999</v>
      </c>
      <c r="BD108" s="4">
        <v>0.88500000000000001</v>
      </c>
      <c r="BE108" s="4">
        <v>0.11119999999999999</v>
      </c>
      <c r="BF108" s="5">
        <v>0.63260000000000005</v>
      </c>
      <c r="BG108" s="5">
        <v>0.69550000000000001</v>
      </c>
      <c r="BH108" s="5">
        <v>0.12690000000000001</v>
      </c>
      <c r="BI108" s="5">
        <v>0.1057</v>
      </c>
      <c r="BJ108" s="5">
        <v>0.77880000000000005</v>
      </c>
      <c r="BK108" s="5">
        <v>0.1234</v>
      </c>
      <c r="BL108" s="5">
        <v>0.82499999999999996</v>
      </c>
      <c r="BM108" s="5">
        <v>6.6900000000000001E-2</v>
      </c>
      <c r="BN108" s="4">
        <v>0.70479999999999998</v>
      </c>
      <c r="BO108" s="4">
        <v>0.85729999999999995</v>
      </c>
      <c r="BP108" s="4">
        <v>7.6899999999999996E-2</v>
      </c>
      <c r="BQ108" s="4">
        <v>0.2954</v>
      </c>
      <c r="BR108" s="4">
        <v>0.73150000000000004</v>
      </c>
      <c r="BS108" s="4">
        <v>6.7699999999999996E-2</v>
      </c>
      <c r="BT108" s="4">
        <v>0.68600000000000005</v>
      </c>
      <c r="BU108" s="4">
        <v>2.7099999999999999E-2</v>
      </c>
      <c r="BV108" s="5">
        <v>0.57440000000000002</v>
      </c>
      <c r="BW108" s="5">
        <v>0.57010000000000005</v>
      </c>
      <c r="BX108" s="5">
        <v>0.2026</v>
      </c>
      <c r="BY108" s="5">
        <v>2.8E-3</v>
      </c>
      <c r="BZ108" s="5">
        <v>0.89600000000000002</v>
      </c>
      <c r="CA108" s="5">
        <v>0.4481</v>
      </c>
      <c r="CB108" s="5">
        <v>0.99</v>
      </c>
      <c r="CC108" s="5">
        <v>0.21970000000000001</v>
      </c>
      <c r="CD108" s="4">
        <v>0.58479999999999999</v>
      </c>
      <c r="CE108" s="4">
        <v>0.5907</v>
      </c>
      <c r="CF108" s="4">
        <v>0.21299999999999999</v>
      </c>
      <c r="CG108" s="4">
        <v>8.5000000000000006E-3</v>
      </c>
      <c r="CH108" s="4">
        <v>0.88260000000000005</v>
      </c>
      <c r="CI108" s="4">
        <v>0.374</v>
      </c>
      <c r="CJ108" s="4">
        <v>0.97219999999999995</v>
      </c>
      <c r="CK108" s="4">
        <v>0.29139999999999999</v>
      </c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>
        <v>0.60740000000000005</v>
      </c>
      <c r="CU108" s="4">
        <v>0.64539999999999997</v>
      </c>
      <c r="CV108" s="4">
        <v>0.1613</v>
      </c>
      <c r="CW108" s="4">
        <v>5.1499999999999997E-2</v>
      </c>
      <c r="CX108" s="4">
        <v>0.81710000000000005</v>
      </c>
      <c r="CY108" s="4">
        <v>0.1862</v>
      </c>
      <c r="CZ108" s="4">
        <v>0.88629999999999998</v>
      </c>
      <c r="DA108" s="4">
        <v>0.1145</v>
      </c>
      <c r="DB108" s="5">
        <v>0.69869999999999999</v>
      </c>
      <c r="DC108" s="5">
        <v>0.84250000000000003</v>
      </c>
      <c r="DD108" s="5">
        <v>8.4400000000000003E-2</v>
      </c>
      <c r="DE108" s="5">
        <v>0.30380000000000001</v>
      </c>
      <c r="DF108" s="5">
        <v>0.73009999999999997</v>
      </c>
      <c r="DG108" s="5">
        <v>6.6799999999999998E-2</v>
      </c>
      <c r="DH108" s="5">
        <v>0.68679999999999997</v>
      </c>
      <c r="DI108" s="5">
        <v>1.7899999999999999E-2</v>
      </c>
      <c r="DJ108" s="4">
        <v>0.57079999999999997</v>
      </c>
      <c r="DK108" s="4">
        <v>0.5615</v>
      </c>
      <c r="DL108" s="4">
        <v>0.19700000000000001</v>
      </c>
      <c r="DM108" s="4">
        <v>2.8E-3</v>
      </c>
      <c r="DN108" s="4">
        <v>0.89770000000000005</v>
      </c>
      <c r="DO108" s="4">
        <v>0.45</v>
      </c>
      <c r="DP108" s="4">
        <v>0.99160000000000004</v>
      </c>
      <c r="DQ108" s="4">
        <v>0.36070000000000002</v>
      </c>
      <c r="DR108" s="5">
        <v>0.58650000000000002</v>
      </c>
      <c r="DS108" s="5">
        <v>0.59870000000000001</v>
      </c>
      <c r="DT108" s="5">
        <v>0.21199999999999999</v>
      </c>
      <c r="DU108" s="5">
        <v>8.5000000000000006E-3</v>
      </c>
      <c r="DV108" s="5">
        <v>0.88170000000000004</v>
      </c>
      <c r="DW108" s="5">
        <v>0.37459999999999999</v>
      </c>
      <c r="DX108" s="5">
        <v>0.97070000000000001</v>
      </c>
      <c r="DY108" s="5">
        <v>0.15620000000000001</v>
      </c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>
        <v>0.60629999999999995</v>
      </c>
      <c r="EI108" s="5">
        <v>0.6421</v>
      </c>
      <c r="EJ108" s="5">
        <v>0.16159999999999999</v>
      </c>
      <c r="EK108" s="5">
        <v>5.1299999999999998E-2</v>
      </c>
      <c r="EL108" s="5">
        <v>0.81710000000000005</v>
      </c>
      <c r="EM108" s="5">
        <v>0.88470000000000004</v>
      </c>
      <c r="EN108" s="5">
        <v>0.18609999999999999</v>
      </c>
      <c r="EO108" s="5">
        <v>9.7000000000000003E-2</v>
      </c>
      <c r="EP108" s="4">
        <v>0.7006</v>
      </c>
      <c r="EQ108" s="4">
        <v>0.84350000000000003</v>
      </c>
      <c r="ER108" s="4">
        <v>9.06E-2</v>
      </c>
      <c r="ES108" s="4">
        <v>0.3019</v>
      </c>
      <c r="ET108" s="4">
        <v>0.73209999999999997</v>
      </c>
      <c r="EU108" s="4">
        <v>6.6400000000000001E-2</v>
      </c>
      <c r="EV108" s="4">
        <v>0.68630000000000002</v>
      </c>
      <c r="EW108" s="4">
        <v>2.1700000000000001E-2</v>
      </c>
      <c r="EX108" s="5">
        <v>0.57440000000000002</v>
      </c>
      <c r="EY108" s="5">
        <v>0.56720000000000004</v>
      </c>
      <c r="EZ108" s="5">
        <v>0.19259999999999999</v>
      </c>
      <c r="FA108" s="5">
        <v>2.8E-3</v>
      </c>
      <c r="FB108" s="5">
        <v>0.89290000000000003</v>
      </c>
      <c r="FC108" s="5">
        <v>0.44850000000000001</v>
      </c>
      <c r="FD108" s="5">
        <v>0.99019999999999997</v>
      </c>
      <c r="FE108" s="5">
        <v>0.30580000000000002</v>
      </c>
      <c r="FF108" s="4">
        <v>0.5887</v>
      </c>
      <c r="FG108" s="4">
        <v>0.5998</v>
      </c>
      <c r="FH108" s="4">
        <v>0.2089</v>
      </c>
      <c r="FI108" s="4">
        <v>8.5000000000000006E-3</v>
      </c>
      <c r="FJ108" s="4">
        <v>0.88049999999999995</v>
      </c>
      <c r="FK108" s="4">
        <v>0.37169999999999997</v>
      </c>
      <c r="FL108" s="4">
        <v>0.97030000000000005</v>
      </c>
      <c r="FM108" s="4">
        <v>0.19719999999999999</v>
      </c>
      <c r="FN108" s="5">
        <v>0.59289999999999998</v>
      </c>
      <c r="FO108" s="5">
        <v>0.61160000000000003</v>
      </c>
      <c r="FP108" s="5">
        <v>0.1983</v>
      </c>
      <c r="FQ108" s="5">
        <v>1.9300000000000001E-2</v>
      </c>
      <c r="FR108" s="5">
        <v>0.86060000000000003</v>
      </c>
      <c r="FS108" s="5">
        <v>0.29370000000000002</v>
      </c>
      <c r="FT108" s="5">
        <v>0.94169999999999998</v>
      </c>
      <c r="FU108" s="5">
        <v>0.24390000000000001</v>
      </c>
      <c r="FV108" s="4">
        <v>0.60680000000000001</v>
      </c>
      <c r="FW108" s="4">
        <v>0.64359999999999995</v>
      </c>
      <c r="FX108" s="4">
        <v>0.1583</v>
      </c>
      <c r="FY108" s="4">
        <v>5.2200000000000003E-2</v>
      </c>
      <c r="FZ108" s="4">
        <v>0.81720000000000004</v>
      </c>
      <c r="GA108" s="4">
        <v>0.18229999999999999</v>
      </c>
      <c r="GB108" s="4">
        <v>0.88419999999999999</v>
      </c>
      <c r="GC108" s="4">
        <v>8.2199999999999995E-2</v>
      </c>
      <c r="GD108" s="5">
        <v>0.69830000000000003</v>
      </c>
      <c r="GE108" s="5">
        <v>0.84060000000000001</v>
      </c>
      <c r="GF108" s="5">
        <v>8.5900000000000004E-2</v>
      </c>
      <c r="GG108" s="5">
        <v>0.30049999999999999</v>
      </c>
      <c r="GH108" s="5">
        <v>0.73060000000000003</v>
      </c>
      <c r="GI108" s="5">
        <v>6.7299999999999999E-2</v>
      </c>
      <c r="GJ108" s="5">
        <v>0.6865</v>
      </c>
      <c r="GK108" s="5">
        <v>1.9900000000000001E-2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>
        <v>0.60809999999999997</v>
      </c>
      <c r="HK108" s="5">
        <v>0.64590000000000003</v>
      </c>
      <c r="HL108" s="5">
        <v>0.1583</v>
      </c>
      <c r="HM108" s="5">
        <v>5.16E-2</v>
      </c>
      <c r="HN108" s="5">
        <v>0.81759999999999999</v>
      </c>
      <c r="HO108" s="5">
        <v>0.18440000000000001</v>
      </c>
      <c r="HP108" s="5">
        <v>0.88380000000000003</v>
      </c>
      <c r="HQ108" s="5">
        <v>6.88E-2</v>
      </c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>
        <v>0.60750000000000004</v>
      </c>
      <c r="IY108" s="4">
        <v>0.64470000000000005</v>
      </c>
      <c r="IZ108" s="4">
        <v>0.1573</v>
      </c>
      <c r="JA108" s="4">
        <v>5.1799999999999999E-2</v>
      </c>
      <c r="JB108" s="4">
        <v>0.81699999999999995</v>
      </c>
      <c r="JC108" s="4">
        <v>0.18340000000000001</v>
      </c>
      <c r="JD108" s="4">
        <v>0.88490000000000002</v>
      </c>
      <c r="JE108" s="4">
        <v>6.6799999999999998E-2</v>
      </c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0.60970000000000002</v>
      </c>
      <c r="JO108" s="4">
        <f t="shared" si="17"/>
        <v>0.64722222222222225</v>
      </c>
      <c r="JP108" s="4">
        <f t="shared" si="18"/>
        <v>0.17204814814814812</v>
      </c>
      <c r="JQ108" s="4">
        <f t="shared" si="19"/>
        <v>6.695555555555556E-2</v>
      </c>
      <c r="JR108" s="4">
        <f t="shared" si="20"/>
        <v>0.83803333333333341</v>
      </c>
      <c r="JS108" s="4">
        <f t="shared" si="21"/>
        <v>0.29366666666666669</v>
      </c>
      <c r="JT108" s="4">
        <f t="shared" si="22"/>
        <v>0.87390370370370385</v>
      </c>
      <c r="JU108" s="4">
        <f t="shared" si="23"/>
        <v>0.18112222222222221</v>
      </c>
      <c r="JV108" s="1" t="e" cm="1">
        <f t="array" aca="1" ref="JV108" ca="1">CONCATENATE(INDIRECT(ADDRESS(1,MATCH(_xlfn.MINIFS(B108:JM108,metrics.rec,"MAE"),B108:JM108,0)+1)), ", ", INDIRECT(ADDRESS(2,MATCH(_xlfn.MINIFS(B108:JM108,metrics.rec,"MAE"),B108:JM108,0)+1)))</f>
        <v>#NAME?</v>
      </c>
      <c r="JW108" s="1" t="e" cm="1">
        <f t="array" aca="1" ref="JW108" ca="1">CONCATENATE(INDIRECT(ADDRESS(1,MATCH(_xlfn.MINIFS(B108:JM108,metrics.rec,"MSE"),B108:JM108,0)+1)), ", ", INDIRECT(ADDRESS(2,MATCH(_xlfn.MINIFS(B108:JM108,metrics.rec,"MSE"),B108:JM108,0)+1)))</f>
        <v>#NAME?</v>
      </c>
      <c r="JX108" s="1" t="e" cm="1">
        <f t="array" aca="1" ref="JX108" ca="1">CONCATENATE(INDIRECT(ADDRESS(1,MATCH(_xlfn.MAXIFS(B108:JM108,metrics.rec,"R"),B108:JM108,0)+1)), ", ", INDIRECT(ADDRESS(2,MATCH(_xlfn.MAXIFS(B108:JM108,metrics.rec,"R"),B108:JM108,0)+1)))</f>
        <v>#NAME?</v>
      </c>
      <c r="JY108" s="1" t="e" cm="1">
        <f t="array" aca="1" ref="JY108" ca="1">CONCATENATE(INDIRECT(ADDRESS(1,MATCH(_xlfn.MAXIFS(B108:JM108,metrics.rec,"Precision"),B108:JM108,0)+1)), ", ", INDIRECT(ADDRESS(2,MATCH(_xlfn.MAXIFS(B108:JM108,metrics.rec,"Precision"),B108:JM108,0)+1)))</f>
        <v>#NAME?</v>
      </c>
      <c r="JZ108" s="1" t="e" cm="1">
        <f t="array" aca="1" ref="JZ108" ca="1">CONCATENATE(INDIRECT(ADDRESS(1,MATCH(_xlfn.MAXIFS(B108:JM108,metrics.rec,"Recall"),B108:JM108,0)+1)), ", ", INDIRECT(ADDRESS(2,MATCH(_xlfn.MAXIFS(B108:JM108,metrics.rec,"Recall"),B108:JM108,0)+1)))</f>
        <v>#NAME?</v>
      </c>
      <c r="KA108" s="1" t="e" cm="1">
        <f t="array" aca="1" ref="KA108" ca="1">CONCATENATE(INDIRECT(ADDRESS(1,MATCH(_xlfn.MAXIFS(B108:JM108,metrics.rec,"Coverage"),B108:JM108,0)+1)), ", ", INDIRECT(ADDRESS(2,MATCH(_xlfn.MAXIFS(B108:JM108,metrics.rec,"Coverage"),B108:JM108,0)+1)))</f>
        <v>#NAME?</v>
      </c>
      <c r="KB108" s="1" t="e" cm="1">
        <f t="array" aca="1" ref="KB108" ca="1">CONCATENATE(INDIRECT(ADDRESS(1,MATCH(_xlfn.MAXIFS(B108:JM108,metrics.rec,"Recatio"),B108:JM108,0)+1)), ", ", INDIRECT(ADDRESS(2,MATCH(_xlfn.MAXIFS(B108:JM108,metrics.rec,"Recatio"),B108:JM108,0)+1)))</f>
        <v>#NAME?</v>
      </c>
      <c r="KC108" s="1" t="e" cm="1">
        <f t="array" aca="1" ref="KC108" ca="1">CONCATENATE(INDIRECT(ADDRESS(1,MATCH(_xlfn.MINIFS(B108:JM108,metrics.rec,"Time"),B108:JM108,0)+1)), ", ", INDIRECT(ADDRESS(2,MATCH(_xlfn.MINIFS(B108:JM108,metrics.rec,"Time"),B108:JM108,0)+1)))</f>
        <v>#NAME?</v>
      </c>
    </row>
    <row r="109" spans="1:289" x14ac:dyDescent="0.3">
      <c r="A109" s="1" t="s">
        <v>98</v>
      </c>
      <c r="B109" s="4">
        <v>0.5776</v>
      </c>
      <c r="C109" s="4">
        <v>0.57440000000000002</v>
      </c>
      <c r="D109" s="4">
        <v>0.20530000000000001</v>
      </c>
      <c r="E109" s="4">
        <v>2.8E-3</v>
      </c>
      <c r="F109" s="4">
        <v>0.89990000000000003</v>
      </c>
      <c r="G109" s="4">
        <v>0.45329999999999998</v>
      </c>
      <c r="H109" s="4">
        <v>0.99080000000000001</v>
      </c>
      <c r="I109" s="4">
        <v>0.46200000000000002</v>
      </c>
      <c r="J109" s="5">
        <v>0.58350000000000002</v>
      </c>
      <c r="K109" s="5">
        <v>0.5897</v>
      </c>
      <c r="L109" s="5">
        <v>0.21990000000000001</v>
      </c>
      <c r="M109" s="5">
        <v>5.3E-3</v>
      </c>
      <c r="N109" s="5">
        <v>0.89359999999999995</v>
      </c>
      <c r="O109" s="5">
        <v>0.41349999999999998</v>
      </c>
      <c r="P109" s="5">
        <v>0.98029999999999995</v>
      </c>
      <c r="Q109" s="5">
        <v>0.38069999999999998</v>
      </c>
      <c r="R109" s="4">
        <v>0.58589999999999998</v>
      </c>
      <c r="S109" s="4">
        <v>0.59430000000000005</v>
      </c>
      <c r="T109" s="4">
        <v>0.22159999999999999</v>
      </c>
      <c r="U109" s="4">
        <v>8.6E-3</v>
      </c>
      <c r="V109" s="4">
        <v>0.88370000000000004</v>
      </c>
      <c r="W109" s="4">
        <v>0.37180000000000002</v>
      </c>
      <c r="X109" s="4">
        <v>0.96940000000000004</v>
      </c>
      <c r="Y109" s="4">
        <v>0.34279999999999999</v>
      </c>
      <c r="Z109" s="5">
        <v>0.59</v>
      </c>
      <c r="AA109" s="5">
        <v>0.60870000000000002</v>
      </c>
      <c r="AB109" s="5">
        <v>0.21959999999999999</v>
      </c>
      <c r="AC109" s="5">
        <v>1.29E-2</v>
      </c>
      <c r="AD109" s="5">
        <v>0.876</v>
      </c>
      <c r="AE109" s="5">
        <v>0.33579999999999999</v>
      </c>
      <c r="AF109" s="5">
        <v>0.95520000000000005</v>
      </c>
      <c r="AG109" s="5">
        <v>0.24679999999999999</v>
      </c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>
        <v>0.59660000000000002</v>
      </c>
      <c r="AQ109" s="5">
        <v>0.61819999999999997</v>
      </c>
      <c r="AR109" s="5">
        <v>0.19450000000000001</v>
      </c>
      <c r="AS109" s="5">
        <v>3.0499999999999999E-2</v>
      </c>
      <c r="AT109" s="5">
        <v>0.8488</v>
      </c>
      <c r="AU109" s="5">
        <v>0.2407</v>
      </c>
      <c r="AV109" s="5">
        <v>0.91969999999999996</v>
      </c>
      <c r="AW109" s="5">
        <v>0.15310000000000001</v>
      </c>
      <c r="AX109" s="4">
        <v>0.60780000000000001</v>
      </c>
      <c r="AY109" s="4">
        <v>0.63880000000000003</v>
      </c>
      <c r="AZ109" s="4">
        <v>0.1671</v>
      </c>
      <c r="BA109" s="4">
        <v>5.1499999999999997E-2</v>
      </c>
      <c r="BB109" s="4">
        <v>0.82820000000000005</v>
      </c>
      <c r="BC109" s="4">
        <v>0.18679999999999999</v>
      </c>
      <c r="BD109" s="4">
        <v>0.88500000000000001</v>
      </c>
      <c r="BE109" s="4">
        <v>0.10929999999999999</v>
      </c>
      <c r="BF109" s="5">
        <v>0.64290000000000003</v>
      </c>
      <c r="BG109" s="5">
        <v>0.70569999999999999</v>
      </c>
      <c r="BH109" s="5">
        <v>0.12609999999999999</v>
      </c>
      <c r="BI109" s="5">
        <v>0.1072</v>
      </c>
      <c r="BJ109" s="5">
        <v>0.79490000000000005</v>
      </c>
      <c r="BK109" s="5">
        <v>0.1242</v>
      </c>
      <c r="BL109" s="5">
        <v>0.82509999999999994</v>
      </c>
      <c r="BM109" s="5">
        <v>6.7400000000000002E-2</v>
      </c>
      <c r="BN109" s="4">
        <v>0.72540000000000004</v>
      </c>
      <c r="BO109" s="4">
        <v>0.89680000000000004</v>
      </c>
      <c r="BP109" s="4">
        <v>7.2300000000000003E-2</v>
      </c>
      <c r="BQ109" s="4">
        <v>0.2954</v>
      </c>
      <c r="BR109" s="4">
        <v>0.73550000000000004</v>
      </c>
      <c r="BS109" s="4">
        <v>6.8000000000000005E-2</v>
      </c>
      <c r="BT109" s="4">
        <v>0.68600000000000005</v>
      </c>
      <c r="BU109" s="4">
        <v>2.8400000000000002E-2</v>
      </c>
      <c r="BV109" s="5">
        <v>0.57310000000000005</v>
      </c>
      <c r="BW109" s="5">
        <v>0.57079999999999997</v>
      </c>
      <c r="BX109" s="5">
        <v>0.2097</v>
      </c>
      <c r="BY109" s="5">
        <v>2.8E-3</v>
      </c>
      <c r="BZ109" s="5">
        <v>0.89880000000000004</v>
      </c>
      <c r="CA109" s="5">
        <v>0.44890000000000002</v>
      </c>
      <c r="CB109" s="5">
        <v>0.99</v>
      </c>
      <c r="CC109" s="5">
        <v>0.22109999999999999</v>
      </c>
      <c r="CD109" s="4">
        <v>0.5837</v>
      </c>
      <c r="CE109" s="4">
        <v>0.59050000000000002</v>
      </c>
      <c r="CF109" s="4">
        <v>0.214</v>
      </c>
      <c r="CG109" s="4">
        <v>8.5000000000000006E-3</v>
      </c>
      <c r="CH109" s="4">
        <v>0.88539999999999996</v>
      </c>
      <c r="CI109" s="4">
        <v>0.375</v>
      </c>
      <c r="CJ109" s="4">
        <v>0.97219999999999995</v>
      </c>
      <c r="CK109" s="4">
        <v>0.2117</v>
      </c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>
        <v>0.60870000000000002</v>
      </c>
      <c r="CU109" s="4">
        <v>0.63990000000000002</v>
      </c>
      <c r="CV109" s="4">
        <v>0.1726</v>
      </c>
      <c r="CW109" s="4">
        <v>5.1900000000000002E-2</v>
      </c>
      <c r="CX109" s="4">
        <v>0.82669999999999999</v>
      </c>
      <c r="CY109" s="4">
        <v>0.18679999999999999</v>
      </c>
      <c r="CZ109" s="4">
        <v>0.88629999999999998</v>
      </c>
      <c r="DA109" s="4">
        <v>8.9300000000000004E-2</v>
      </c>
      <c r="DB109" s="5">
        <v>0.71850000000000003</v>
      </c>
      <c r="DC109" s="5">
        <v>0.87960000000000005</v>
      </c>
      <c r="DD109" s="5">
        <v>8.0100000000000005E-2</v>
      </c>
      <c r="DE109" s="5">
        <v>0.30449999999999999</v>
      </c>
      <c r="DF109" s="5">
        <v>0.73570000000000002</v>
      </c>
      <c r="DG109" s="5">
        <v>6.7100000000000007E-2</v>
      </c>
      <c r="DH109" s="5">
        <v>0.68700000000000006</v>
      </c>
      <c r="DI109" s="5">
        <v>1.78E-2</v>
      </c>
      <c r="DJ109" s="4">
        <v>0.56930000000000003</v>
      </c>
      <c r="DK109" s="4">
        <v>0.56200000000000006</v>
      </c>
      <c r="DL109" s="4">
        <v>0.20619999999999999</v>
      </c>
      <c r="DM109" s="4">
        <v>2.8E-3</v>
      </c>
      <c r="DN109" s="4">
        <v>0.89910000000000001</v>
      </c>
      <c r="DO109" s="4">
        <v>0.45079999999999998</v>
      </c>
      <c r="DP109" s="4">
        <v>0.99160000000000004</v>
      </c>
      <c r="DQ109" s="4">
        <v>0.3402</v>
      </c>
      <c r="DR109" s="5">
        <v>0.58389999999999997</v>
      </c>
      <c r="DS109" s="5">
        <v>0.59619999999999995</v>
      </c>
      <c r="DT109" s="5">
        <v>0.21579999999999999</v>
      </c>
      <c r="DU109" s="5">
        <v>8.5000000000000006E-3</v>
      </c>
      <c r="DV109" s="5">
        <v>0.88390000000000002</v>
      </c>
      <c r="DW109" s="5">
        <v>0.37540000000000001</v>
      </c>
      <c r="DX109" s="5">
        <v>0.97070000000000001</v>
      </c>
      <c r="DY109" s="5">
        <v>0.15310000000000001</v>
      </c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>
        <v>0.60770000000000002</v>
      </c>
      <c r="EI109" s="5">
        <v>0.63780000000000003</v>
      </c>
      <c r="EJ109" s="5">
        <v>0.16769999999999999</v>
      </c>
      <c r="EK109" s="5">
        <v>5.1700000000000003E-2</v>
      </c>
      <c r="EL109" s="5">
        <v>0.82730000000000004</v>
      </c>
      <c r="EM109" s="5">
        <v>0.88470000000000004</v>
      </c>
      <c r="EN109" s="5">
        <v>0.18679999999999999</v>
      </c>
      <c r="EO109" s="5">
        <v>9.7199999999999995E-2</v>
      </c>
      <c r="EP109" s="4">
        <v>0.72060000000000002</v>
      </c>
      <c r="EQ109" s="4">
        <v>0.88290000000000002</v>
      </c>
      <c r="ER109" s="4">
        <v>8.4900000000000003E-2</v>
      </c>
      <c r="ES109" s="4">
        <v>0.30159999999999998</v>
      </c>
      <c r="ET109" s="4">
        <v>0.73550000000000004</v>
      </c>
      <c r="EU109" s="4">
        <v>6.6799999999999998E-2</v>
      </c>
      <c r="EV109" s="4">
        <v>0.68640000000000001</v>
      </c>
      <c r="EW109" s="4">
        <v>2.18E-2</v>
      </c>
      <c r="EX109" s="5">
        <v>0.57269999999999999</v>
      </c>
      <c r="EY109" s="5">
        <v>0.56599999999999995</v>
      </c>
      <c r="EZ109" s="5">
        <v>0.2034</v>
      </c>
      <c r="FA109" s="5">
        <v>2.8E-3</v>
      </c>
      <c r="FB109" s="5">
        <v>0.89480000000000004</v>
      </c>
      <c r="FC109" s="5">
        <v>0.44929999999999998</v>
      </c>
      <c r="FD109" s="5">
        <v>0.99019999999999997</v>
      </c>
      <c r="FE109" s="5">
        <v>0.30599999999999999</v>
      </c>
      <c r="FF109" s="4">
        <v>0.58730000000000004</v>
      </c>
      <c r="FG109" s="4">
        <v>0.59930000000000005</v>
      </c>
      <c r="FH109" s="4">
        <v>0.21560000000000001</v>
      </c>
      <c r="FI109" s="4">
        <v>8.5000000000000006E-3</v>
      </c>
      <c r="FJ109" s="4">
        <v>0.88270000000000004</v>
      </c>
      <c r="FK109" s="4">
        <v>0.37259999999999999</v>
      </c>
      <c r="FL109" s="4">
        <v>0.97030000000000005</v>
      </c>
      <c r="FM109" s="4">
        <v>0.19739999999999999</v>
      </c>
      <c r="FN109" s="5">
        <v>0.59140000000000004</v>
      </c>
      <c r="FO109" s="5">
        <v>0.60809999999999997</v>
      </c>
      <c r="FP109" s="5">
        <v>0.2087</v>
      </c>
      <c r="FQ109" s="5">
        <v>1.9300000000000001E-2</v>
      </c>
      <c r="FR109" s="5">
        <v>0.86519999999999997</v>
      </c>
      <c r="FS109" s="5">
        <v>0.29459999999999997</v>
      </c>
      <c r="FT109" s="5">
        <v>0.94169999999999998</v>
      </c>
      <c r="FU109" s="5">
        <v>0.24490000000000001</v>
      </c>
      <c r="FV109" s="4">
        <v>0.60760000000000003</v>
      </c>
      <c r="FW109" s="4">
        <v>0.63870000000000005</v>
      </c>
      <c r="FX109" s="4">
        <v>0.1656</v>
      </c>
      <c r="FY109" s="4">
        <v>5.2600000000000001E-2</v>
      </c>
      <c r="FZ109" s="4">
        <v>0.82679999999999998</v>
      </c>
      <c r="GA109" s="4">
        <v>0.18310000000000001</v>
      </c>
      <c r="GB109" s="4">
        <v>0.88419999999999999</v>
      </c>
      <c r="GC109" s="4">
        <v>8.3900000000000002E-2</v>
      </c>
      <c r="GD109" s="5">
        <v>0.72009999999999996</v>
      </c>
      <c r="GE109" s="5">
        <v>0.88109999999999999</v>
      </c>
      <c r="GF109" s="5">
        <v>8.1199999999999994E-2</v>
      </c>
      <c r="GG109" s="5">
        <v>0.3004</v>
      </c>
      <c r="GH109" s="5">
        <v>0.73540000000000005</v>
      </c>
      <c r="GI109" s="5">
        <v>6.7699999999999996E-2</v>
      </c>
      <c r="GJ109" s="5">
        <v>0.68659999999999999</v>
      </c>
      <c r="GK109" s="5">
        <v>0.02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>
        <v>0.60899999999999999</v>
      </c>
      <c r="HK109" s="5">
        <v>0.64119999999999999</v>
      </c>
      <c r="HL109" s="5">
        <v>0.1663</v>
      </c>
      <c r="HM109" s="5">
        <v>5.21E-2</v>
      </c>
      <c r="HN109" s="5">
        <v>0.82779999999999998</v>
      </c>
      <c r="HO109" s="5">
        <v>0.1852</v>
      </c>
      <c r="HP109" s="5">
        <v>0.88380000000000003</v>
      </c>
      <c r="HQ109" s="5">
        <v>0.12970000000000001</v>
      </c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>
        <v>0.6089</v>
      </c>
      <c r="IY109" s="4">
        <v>0.64059999999999995</v>
      </c>
      <c r="IZ109" s="4">
        <v>0.16500000000000001</v>
      </c>
      <c r="JA109" s="4">
        <v>5.2200000000000003E-2</v>
      </c>
      <c r="JB109" s="4">
        <v>0.82740000000000002</v>
      </c>
      <c r="JC109" s="4">
        <v>0.1842</v>
      </c>
      <c r="JD109" s="4">
        <v>0.88490000000000002</v>
      </c>
      <c r="JE109" s="4">
        <v>6.6900000000000001E-2</v>
      </c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0.61236666666666661</v>
      </c>
      <c r="JO109" s="4">
        <f t="shared" si="17"/>
        <v>0.65128518518518508</v>
      </c>
      <c r="JP109" s="4">
        <f t="shared" si="18"/>
        <v>0.17809629629629631</v>
      </c>
      <c r="JQ109" s="4">
        <f t="shared" si="19"/>
        <v>6.7122222222222222E-2</v>
      </c>
      <c r="JR109" s="4">
        <f t="shared" si="20"/>
        <v>0.84324444444444446</v>
      </c>
      <c r="JS109" s="4">
        <f t="shared" si="21"/>
        <v>0.2944074074074074</v>
      </c>
      <c r="JT109" s="4">
        <f t="shared" si="22"/>
        <v>0.87394814814814825</v>
      </c>
      <c r="JU109" s="4">
        <f t="shared" si="23"/>
        <v>0.1787444444444444</v>
      </c>
      <c r="JV109" s="1" t="e" cm="1">
        <f t="array" aca="1" ref="JV109" ca="1">CONCATENATE(INDIRECT(ADDRESS(1,MATCH(_xlfn.MINIFS(B109:JM109,metrics.rec,"MAE"),B109:JM109,0)+1)), ", ", INDIRECT(ADDRESS(2,MATCH(_xlfn.MINIFS(B109:JM109,metrics.rec,"MAE"),B109:JM109,0)+1)))</f>
        <v>#NAME?</v>
      </c>
      <c r="JW109" s="1" t="e" cm="1">
        <f t="array" aca="1" ref="JW109" ca="1">CONCATENATE(INDIRECT(ADDRESS(1,MATCH(_xlfn.MINIFS(B109:JM109,metrics.rec,"MSE"),B109:JM109,0)+1)), ", ", INDIRECT(ADDRESS(2,MATCH(_xlfn.MINIFS(B109:JM109,metrics.rec,"MSE"),B109:JM109,0)+1)))</f>
        <v>#NAME?</v>
      </c>
      <c r="JX109" s="1" t="e" cm="1">
        <f t="array" aca="1" ref="JX109" ca="1">CONCATENATE(INDIRECT(ADDRESS(1,MATCH(_xlfn.MAXIFS(B109:JM109,metrics.rec,"R"),B109:JM109,0)+1)), ", ", INDIRECT(ADDRESS(2,MATCH(_xlfn.MAXIFS(B109:JM109,metrics.rec,"R"),B109:JM109,0)+1)))</f>
        <v>#NAME?</v>
      </c>
      <c r="JY109" s="1" t="e" cm="1">
        <f t="array" aca="1" ref="JY109" ca="1">CONCATENATE(INDIRECT(ADDRESS(1,MATCH(_xlfn.MAXIFS(B109:JM109,metrics.rec,"Precision"),B109:JM109,0)+1)), ", ", INDIRECT(ADDRESS(2,MATCH(_xlfn.MAXIFS(B109:JM109,metrics.rec,"Precision"),B109:JM109,0)+1)))</f>
        <v>#NAME?</v>
      </c>
      <c r="JZ109" s="1" t="e" cm="1">
        <f t="array" aca="1" ref="JZ109" ca="1">CONCATENATE(INDIRECT(ADDRESS(1,MATCH(_xlfn.MAXIFS(B109:JM109,metrics.rec,"Recall"),B109:JM109,0)+1)), ", ", INDIRECT(ADDRESS(2,MATCH(_xlfn.MAXIFS(B109:JM109,metrics.rec,"Recall"),B109:JM109,0)+1)))</f>
        <v>#NAME?</v>
      </c>
      <c r="KA109" s="1" t="e" cm="1">
        <f t="array" aca="1" ref="KA109" ca="1">CONCATENATE(INDIRECT(ADDRESS(1,MATCH(_xlfn.MAXIFS(B109:JM109,metrics.rec,"Coverage"),B109:JM109,0)+1)), ", ", INDIRECT(ADDRESS(2,MATCH(_xlfn.MAXIFS(B109:JM109,metrics.rec,"Coverage"),B109:JM109,0)+1)))</f>
        <v>#NAME?</v>
      </c>
      <c r="KB109" s="1" t="e" cm="1">
        <f t="array" aca="1" ref="KB109" ca="1">CONCATENATE(INDIRECT(ADDRESS(1,MATCH(_xlfn.MAXIFS(B109:JM109,metrics.rec,"Recatio"),B109:JM109,0)+1)), ", ", INDIRECT(ADDRESS(2,MATCH(_xlfn.MAXIFS(B109:JM109,metrics.rec,"Recatio"),B109:JM109,0)+1)))</f>
        <v>#NAME?</v>
      </c>
      <c r="KC109" s="1" t="e" cm="1">
        <f t="array" aca="1" ref="KC109" ca="1">CONCATENATE(INDIRECT(ADDRESS(1,MATCH(_xlfn.MINIFS(B109:JM109,metrics.rec,"Time"),B109:JM109,0)+1)), ", ", INDIRECT(ADDRESS(2,MATCH(_xlfn.MINIFS(B109:JM109,metrics.rec,"Time"),B109:JM109,0)+1)))</f>
        <v>#NAME?</v>
      </c>
    </row>
    <row r="110" spans="1:289" x14ac:dyDescent="0.3">
      <c r="A110" s="1" t="s">
        <v>99</v>
      </c>
      <c r="B110" s="4">
        <v>0.90690000000000004</v>
      </c>
      <c r="C110" s="4">
        <v>1.4128000000000001</v>
      </c>
      <c r="D110" s="4">
        <v>2.6499999999999999E-2</v>
      </c>
      <c r="E110" s="4">
        <v>8.0000000000000004E-4</v>
      </c>
      <c r="F110" s="4">
        <v>0.18310000000000001</v>
      </c>
      <c r="G110" s="4">
        <v>0.25740000000000002</v>
      </c>
      <c r="H110" s="4">
        <v>0.40360000000000001</v>
      </c>
      <c r="I110" s="4">
        <v>0.64149999999999996</v>
      </c>
      <c r="J110" s="5">
        <v>0.59530000000000005</v>
      </c>
      <c r="K110" s="5">
        <v>0.61480000000000001</v>
      </c>
      <c r="L110" s="5">
        <v>0.21160000000000001</v>
      </c>
      <c r="M110" s="5">
        <v>2.8999999999999998E-3</v>
      </c>
      <c r="N110" s="5">
        <v>0.92100000000000004</v>
      </c>
      <c r="O110" s="5">
        <v>0.77129999999999999</v>
      </c>
      <c r="P110" s="5">
        <v>0.97609999999999997</v>
      </c>
      <c r="Q110" s="5">
        <v>0.51349999999999996</v>
      </c>
      <c r="R110" s="4">
        <v>0.7752</v>
      </c>
      <c r="S110" s="4">
        <v>1.0956999999999999</v>
      </c>
      <c r="T110" s="4">
        <v>0.1066</v>
      </c>
      <c r="U110" s="4">
        <v>2.3999999999999998E-3</v>
      </c>
      <c r="V110" s="4">
        <v>0.40889999999999999</v>
      </c>
      <c r="W110" s="4">
        <v>0.41689999999999999</v>
      </c>
      <c r="X110" s="4">
        <v>0.61750000000000005</v>
      </c>
      <c r="Y110" s="4">
        <v>0.4163</v>
      </c>
      <c r="Z110" s="5">
        <v>0.81979999999999997</v>
      </c>
      <c r="AA110" s="5">
        <v>1.2385999999999999</v>
      </c>
      <c r="AB110" s="5">
        <v>9.11E-2</v>
      </c>
      <c r="AC110" s="5">
        <v>4.7999999999999996E-3</v>
      </c>
      <c r="AD110" s="5">
        <v>0.4098</v>
      </c>
      <c r="AE110" s="5">
        <v>0.30590000000000001</v>
      </c>
      <c r="AF110" s="5">
        <v>0.41199999999999998</v>
      </c>
      <c r="AG110" s="5">
        <v>0.3271</v>
      </c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>
        <v>0.9405</v>
      </c>
      <c r="AQ110" s="5">
        <v>1.6493</v>
      </c>
      <c r="AR110" s="5">
        <v>8.6900000000000005E-2</v>
      </c>
      <c r="AS110" s="5">
        <v>8.6999999999999994E-3</v>
      </c>
      <c r="AT110" s="5">
        <v>6.3299999999999995E-2</v>
      </c>
      <c r="AU110" s="5">
        <v>5.4000000000000003E-3</v>
      </c>
      <c r="AV110" s="5">
        <v>2.8500000000000001E-2</v>
      </c>
      <c r="AW110" s="5">
        <v>0.1714</v>
      </c>
      <c r="AX110" s="4">
        <v>0.92190000000000005</v>
      </c>
      <c r="AY110" s="4">
        <v>1.4866999999999999</v>
      </c>
      <c r="AZ110" s="4">
        <v>9.6500000000000002E-2</v>
      </c>
      <c r="BA110" s="4">
        <v>1.24E-2</v>
      </c>
      <c r="BB110" s="4">
        <v>0.21779999999999999</v>
      </c>
      <c r="BC110" s="4">
        <v>0.1394</v>
      </c>
      <c r="BD110" s="4">
        <v>0.19819999999999999</v>
      </c>
      <c r="BE110" s="4">
        <v>0.113</v>
      </c>
      <c r="BF110" s="5">
        <v>0.95579999999999998</v>
      </c>
      <c r="BG110" s="5">
        <v>1.56</v>
      </c>
      <c r="BH110" s="5">
        <v>9.9500000000000005E-2</v>
      </c>
      <c r="BI110" s="5">
        <v>1.9599999999999999E-2</v>
      </c>
      <c r="BJ110" s="5">
        <v>3.44E-2</v>
      </c>
      <c r="BK110" s="5">
        <v>2E-3</v>
      </c>
      <c r="BL110" s="5">
        <v>1.5299999999999999E-2</v>
      </c>
      <c r="BM110" s="5">
        <v>3.5099999999999999E-2</v>
      </c>
      <c r="BN110" s="4">
        <v>0.90580000000000005</v>
      </c>
      <c r="BO110" s="4">
        <v>1.6174999999999999</v>
      </c>
      <c r="BP110" s="4">
        <v>0.29559999999999997</v>
      </c>
      <c r="BQ110" s="4">
        <v>7.9899999999999999E-2</v>
      </c>
      <c r="BR110" s="4">
        <v>1.9199999999999998E-2</v>
      </c>
      <c r="BS110" s="4">
        <v>2.9999999999999997E-4</v>
      </c>
      <c r="BT110" s="4">
        <v>4.7000000000000002E-3</v>
      </c>
      <c r="BU110" s="4">
        <v>2.18E-2</v>
      </c>
      <c r="BV110" s="5">
        <v>0.80800000000000005</v>
      </c>
      <c r="BW110" s="5">
        <v>1.141</v>
      </c>
      <c r="BX110" s="5">
        <v>2.0199999999999999E-2</v>
      </c>
      <c r="BY110" s="5">
        <v>5.0000000000000001E-4</v>
      </c>
      <c r="BZ110" s="5">
        <v>0.1225</v>
      </c>
      <c r="CA110" s="5">
        <v>0.2283</v>
      </c>
      <c r="CB110" s="5">
        <v>0.40639999999999998</v>
      </c>
      <c r="CC110" s="5">
        <v>0.30420000000000003</v>
      </c>
      <c r="CD110" s="4">
        <v>0.75680000000000003</v>
      </c>
      <c r="CE110" s="4">
        <v>1.0585</v>
      </c>
      <c r="CF110" s="4">
        <v>0.10059999999999999</v>
      </c>
      <c r="CG110" s="4">
        <v>2.3E-3</v>
      </c>
      <c r="CH110" s="4">
        <v>0.37659999999999999</v>
      </c>
      <c r="CI110" s="4">
        <v>0.38679999999999998</v>
      </c>
      <c r="CJ110" s="4">
        <v>0.57679999999999998</v>
      </c>
      <c r="CK110" s="4">
        <v>0.25430000000000003</v>
      </c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>
        <v>0.99050000000000005</v>
      </c>
      <c r="CU110" s="4">
        <v>1.6233</v>
      </c>
      <c r="CV110" s="4">
        <v>0.14860000000000001</v>
      </c>
      <c r="CW110" s="4">
        <v>1.23E-2</v>
      </c>
      <c r="CX110" s="4">
        <v>4.4699999999999997E-2</v>
      </c>
      <c r="CY110" s="4">
        <v>3.5999999999999999E-3</v>
      </c>
      <c r="CZ110" s="4">
        <v>2.2499999999999999E-2</v>
      </c>
      <c r="DA110" s="4">
        <v>9.64E-2</v>
      </c>
      <c r="DB110" s="5">
        <v>0.71479999999999999</v>
      </c>
      <c r="DC110" s="5">
        <v>0.94289999999999996</v>
      </c>
      <c r="DD110" s="5">
        <v>9.5999999999999992E-3</v>
      </c>
      <c r="DE110" s="5">
        <v>3.3000000000000002E-2</v>
      </c>
      <c r="DF110" s="5">
        <v>0.13869999999999999</v>
      </c>
      <c r="DG110" s="5">
        <v>9.6799999999999997E-2</v>
      </c>
      <c r="DH110" s="5">
        <v>0.13750000000000001</v>
      </c>
      <c r="DI110" s="5">
        <v>1.9699999999999999E-2</v>
      </c>
      <c r="DJ110" s="4">
        <v>0.85909999999999997</v>
      </c>
      <c r="DK110" s="4">
        <v>1.3137000000000001</v>
      </c>
      <c r="DL110" s="4">
        <v>3.7400000000000003E-2</v>
      </c>
      <c r="DM110" s="4">
        <v>6.9999999999999999E-4</v>
      </c>
      <c r="DN110" s="4">
        <v>0.18729999999999999</v>
      </c>
      <c r="DO110" s="4">
        <v>0.25159999999999999</v>
      </c>
      <c r="DP110" s="4">
        <v>0.40379999999999999</v>
      </c>
      <c r="DQ110" s="4">
        <v>0.496</v>
      </c>
      <c r="DR110" s="5">
        <v>0.79630000000000001</v>
      </c>
      <c r="DS110" s="5">
        <v>1.1495</v>
      </c>
      <c r="DT110" s="5">
        <v>9.4700000000000006E-2</v>
      </c>
      <c r="DU110" s="5">
        <v>2.3999999999999998E-3</v>
      </c>
      <c r="DV110" s="5">
        <v>0.3296</v>
      </c>
      <c r="DW110" s="5">
        <v>0.31169999999999998</v>
      </c>
      <c r="DX110" s="5">
        <v>0.46550000000000002</v>
      </c>
      <c r="DY110" s="5">
        <v>0.24199999999999999</v>
      </c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>
        <v>0.98099999999999998</v>
      </c>
      <c r="EI110" s="5">
        <v>1.7012</v>
      </c>
      <c r="EJ110" s="5">
        <v>5.9499999999999997E-2</v>
      </c>
      <c r="EK110" s="5">
        <v>1.18E-2</v>
      </c>
      <c r="EL110" s="5">
        <v>4.6899999999999997E-2</v>
      </c>
      <c r="EM110" s="5">
        <v>2.2700000000000001E-2</v>
      </c>
      <c r="EN110" s="5">
        <v>3.5000000000000001E-3</v>
      </c>
      <c r="EO110" s="5">
        <v>0.1203</v>
      </c>
      <c r="EP110" s="4">
        <v>1.1498999999999999</v>
      </c>
      <c r="EQ110" s="4">
        <v>2.0621</v>
      </c>
      <c r="ER110" s="4">
        <v>8.2000000000000007E-3</v>
      </c>
      <c r="ES110" s="4">
        <v>3.4299999999999997E-2</v>
      </c>
      <c r="ET110" s="4">
        <v>6.0900000000000003E-2</v>
      </c>
      <c r="EU110" s="4">
        <v>3.4599999999999999E-2</v>
      </c>
      <c r="EV110" s="4">
        <v>5.1200000000000002E-2</v>
      </c>
      <c r="EW110" s="4">
        <v>1.6899999999999998E-2</v>
      </c>
      <c r="EX110" s="5">
        <v>0.90649999999999997</v>
      </c>
      <c r="EY110" s="5">
        <v>1.448</v>
      </c>
      <c r="EZ110" s="5">
        <v>1.83E-2</v>
      </c>
      <c r="FA110" s="5">
        <v>5.9999999999999995E-4</v>
      </c>
      <c r="FB110" s="5">
        <v>0.1196</v>
      </c>
      <c r="FC110" s="5">
        <v>0.1774</v>
      </c>
      <c r="FD110" s="5">
        <v>0.31879999999999997</v>
      </c>
      <c r="FE110" s="5">
        <v>0.47310000000000002</v>
      </c>
      <c r="FF110" s="4">
        <v>0.77490000000000003</v>
      </c>
      <c r="FG110" s="4">
        <v>1.1092</v>
      </c>
      <c r="FH110" s="4">
        <v>8.2000000000000003E-2</v>
      </c>
      <c r="FI110" s="4">
        <v>2.7000000000000001E-3</v>
      </c>
      <c r="FJ110" s="4">
        <v>0.36770000000000003</v>
      </c>
      <c r="FK110" s="4">
        <v>0.30980000000000002</v>
      </c>
      <c r="FL110" s="4">
        <v>0.44790000000000002</v>
      </c>
      <c r="FM110" s="4">
        <v>0.32779999999999998</v>
      </c>
      <c r="FN110" s="5">
        <v>0.87809999999999999</v>
      </c>
      <c r="FO110" s="5">
        <v>1.3968</v>
      </c>
      <c r="FP110" s="5">
        <v>7.8100000000000003E-2</v>
      </c>
      <c r="FQ110" s="5">
        <v>5.1999999999999998E-3</v>
      </c>
      <c r="FR110" s="5">
        <v>0.20080000000000001</v>
      </c>
      <c r="FS110" s="5">
        <v>0.13800000000000001</v>
      </c>
      <c r="FT110" s="5">
        <v>0.22020000000000001</v>
      </c>
      <c r="FU110" s="5">
        <v>0.29680000000000001</v>
      </c>
      <c r="FV110" s="4">
        <v>0.99439999999999995</v>
      </c>
      <c r="FW110" s="4">
        <v>1.7182999999999999</v>
      </c>
      <c r="FX110" s="4">
        <v>5.1299999999999998E-2</v>
      </c>
      <c r="FY110" s="4">
        <v>1.17E-2</v>
      </c>
      <c r="FZ110" s="4">
        <v>4.8300000000000003E-2</v>
      </c>
      <c r="GA110" s="4">
        <v>3.5999999999999999E-3</v>
      </c>
      <c r="GB110" s="4">
        <v>2.3300000000000001E-2</v>
      </c>
      <c r="GC110" s="4">
        <v>9.0999999999999998E-2</v>
      </c>
      <c r="GD110" s="5">
        <v>1.0495000000000001</v>
      </c>
      <c r="GE110" s="5">
        <v>1.9041999999999999</v>
      </c>
      <c r="GF110" s="5">
        <v>7.7799999999999994E-2</v>
      </c>
      <c r="GG110" s="5">
        <v>3.39E-2</v>
      </c>
      <c r="GH110" s="5">
        <v>5.11E-2</v>
      </c>
      <c r="GI110" s="5">
        <v>2.5600000000000001E-2</v>
      </c>
      <c r="GJ110" s="5">
        <v>4.1099999999999998E-2</v>
      </c>
      <c r="GK110" s="5">
        <v>2.1299999999999999E-2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>
        <v>0.96030000000000004</v>
      </c>
      <c r="HK110" s="5">
        <v>1.621</v>
      </c>
      <c r="HL110" s="5">
        <v>7.3400000000000007E-2</v>
      </c>
      <c r="HM110" s="5">
        <v>1.2500000000000001E-2</v>
      </c>
      <c r="HN110" s="5">
        <v>5.3900000000000003E-2</v>
      </c>
      <c r="HO110" s="5">
        <v>7.6E-3</v>
      </c>
      <c r="HP110" s="5">
        <v>3.1800000000000002E-2</v>
      </c>
      <c r="HQ110" s="5">
        <v>9.3700000000000006E-2</v>
      </c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>
        <v>0.93720000000000003</v>
      </c>
      <c r="IY110" s="4">
        <v>1.5654999999999999</v>
      </c>
      <c r="IZ110" s="4">
        <v>7.3400000000000007E-2</v>
      </c>
      <c r="JA110" s="4">
        <v>1.18E-2</v>
      </c>
      <c r="JB110" s="4">
        <v>7.3599999999999999E-2</v>
      </c>
      <c r="JC110" s="4">
        <v>2.3599999999999999E-2</v>
      </c>
      <c r="JD110" s="4">
        <v>5.2200000000000003E-2</v>
      </c>
      <c r="JE110" s="4">
        <v>8.1100000000000005E-2</v>
      </c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0.88769629629629643</v>
      </c>
      <c r="JO110" s="4">
        <f t="shared" ref="JO110:JO145" si="49">AVERAGEIFS(B110:JM110,metrics.rec,"MSE")</f>
        <v>1.4149555555555555</v>
      </c>
      <c r="JP110" s="4">
        <f t="shared" ref="JP110:JP145" si="50">AVERAGEIFS(B110:JM110,metrics.rec,"R")</f>
        <v>8.4137037037037038E-2</v>
      </c>
      <c r="JQ110" s="4">
        <f t="shared" ref="JQ110:JQ145" si="51">AVERAGEIFS(B110:JM110,metrics.rec,"Precision")</f>
        <v>1.2122222222222222E-2</v>
      </c>
      <c r="JR110" s="4">
        <f t="shared" ref="JR110:JR145" si="52">AVERAGEIFS(B110:JM110,metrics.rec,"Recall")</f>
        <v>0.19361851851851852</v>
      </c>
      <c r="JS110" s="4">
        <f t="shared" ref="JS110:JS145" si="53">AVERAGEIFS(B110:JM110,metrics.rec,"Coverage")</f>
        <v>0.16313703703703705</v>
      </c>
      <c r="JT110" s="4">
        <f t="shared" ref="JT110:JT145" si="54">AVERAGEIFS(B110:JM110,metrics.rec,"Recatio")</f>
        <v>0.24610370370370371</v>
      </c>
      <c r="JU110" s="4">
        <f t="shared" ref="JU110:JU145" si="55">AVERAGEIFS(B110:JM110,metrics.rec,"Time")</f>
        <v>0.22850000000000001</v>
      </c>
      <c r="JV110" s="1" t="e" cm="1">
        <f t="array" aca="1" ref="JV110" ca="1">CONCATENATE(INDIRECT(ADDRESS(1,MATCH(_xlfn.MINIFS(B110:JM110,metrics.rec,"MAE"),B110:JM110,0)+1)), ", ", INDIRECT(ADDRESS(2,MATCH(_xlfn.MINIFS(B110:JM110,metrics.rec,"MAE"),B110:JM110,0)+1)))</f>
        <v>#NAME?</v>
      </c>
      <c r="JW110" s="1" t="e" cm="1">
        <f t="array" aca="1" ref="JW110" ca="1">CONCATENATE(INDIRECT(ADDRESS(1,MATCH(_xlfn.MINIFS(B110:JM110,metrics.rec,"MSE"),B110:JM110,0)+1)), ", ", INDIRECT(ADDRESS(2,MATCH(_xlfn.MINIFS(B110:JM110,metrics.rec,"MSE"),B110:JM110,0)+1)))</f>
        <v>#NAME?</v>
      </c>
      <c r="JX110" s="1" t="e" cm="1">
        <f t="array" aca="1" ref="JX110" ca="1">CONCATENATE(INDIRECT(ADDRESS(1,MATCH(_xlfn.MAXIFS(B110:JM110,metrics.rec,"R"),B110:JM110,0)+1)), ", ", INDIRECT(ADDRESS(2,MATCH(_xlfn.MAXIFS(B110:JM110,metrics.rec,"R"),B110:JM110,0)+1)))</f>
        <v>#NAME?</v>
      </c>
      <c r="JY110" s="1" t="e" cm="1">
        <f t="array" aca="1" ref="JY110" ca="1">CONCATENATE(INDIRECT(ADDRESS(1,MATCH(_xlfn.MAXIFS(B110:JM110,metrics.rec,"Precision"),B110:JM110,0)+1)), ", ", INDIRECT(ADDRESS(2,MATCH(_xlfn.MAXIFS(B110:JM110,metrics.rec,"Precision"),B110:JM110,0)+1)))</f>
        <v>#NAME?</v>
      </c>
      <c r="JZ110" s="1" t="e" cm="1">
        <f t="array" aca="1" ref="JZ110" ca="1">CONCATENATE(INDIRECT(ADDRESS(1,MATCH(_xlfn.MAXIFS(B110:JM110,metrics.rec,"Recall"),B110:JM110,0)+1)), ", ", INDIRECT(ADDRESS(2,MATCH(_xlfn.MAXIFS(B110:JM110,metrics.rec,"Recall"),B110:JM110,0)+1)))</f>
        <v>#NAME?</v>
      </c>
      <c r="KA110" s="1" t="e" cm="1">
        <f t="array" aca="1" ref="KA110" ca="1">CONCATENATE(INDIRECT(ADDRESS(1,MATCH(_xlfn.MAXIFS(B110:JM110,metrics.rec,"Coverage"),B110:JM110,0)+1)), ", ", INDIRECT(ADDRESS(2,MATCH(_xlfn.MAXIFS(B110:JM110,metrics.rec,"Coverage"),B110:JM110,0)+1)))</f>
        <v>#NAME?</v>
      </c>
      <c r="KB110" s="1" t="e" cm="1">
        <f t="array" aca="1" ref="KB110" ca="1">CONCATENATE(INDIRECT(ADDRESS(1,MATCH(_xlfn.MAXIFS(B110:JM110,metrics.rec,"Recatio"),B110:JM110,0)+1)), ", ", INDIRECT(ADDRESS(2,MATCH(_xlfn.MAXIFS(B110:JM110,metrics.rec,"Recatio"),B110:JM110,0)+1)))</f>
        <v>#NAME?</v>
      </c>
      <c r="KC110" s="1" t="e" cm="1">
        <f t="array" aca="1" ref="KC110" ca="1">CONCATENATE(INDIRECT(ADDRESS(1,MATCH(_xlfn.MINIFS(B110:JM110,metrics.rec,"Time"),B110:JM110,0)+1)), ", ", INDIRECT(ADDRESS(2,MATCH(_xlfn.MINIFS(B110:JM110,metrics.rec,"Time"),B110:JM110,0)+1)))</f>
        <v>#NAME?</v>
      </c>
    </row>
    <row r="111" spans="1:289" x14ac:dyDescent="0.3">
      <c r="A111" s="1" t="s">
        <v>100</v>
      </c>
      <c r="B111" s="4">
        <v>0.58120000000000005</v>
      </c>
      <c r="C111" s="4">
        <v>0.57779999999999998</v>
      </c>
      <c r="D111" s="4">
        <v>0.1951</v>
      </c>
      <c r="E111" s="4">
        <v>3.5999999999999999E-3</v>
      </c>
      <c r="F111" s="4">
        <v>0.88349999999999995</v>
      </c>
      <c r="G111" s="4">
        <v>0.35630000000000001</v>
      </c>
      <c r="H111" s="4">
        <v>0.98980000000000001</v>
      </c>
      <c r="I111" s="4">
        <v>0.47699999999999998</v>
      </c>
      <c r="J111" s="5">
        <v>0.58819999999999995</v>
      </c>
      <c r="K111" s="5">
        <v>0.59770000000000001</v>
      </c>
      <c r="L111" s="5">
        <v>0.20830000000000001</v>
      </c>
      <c r="M111" s="5">
        <v>5.7000000000000002E-3</v>
      </c>
      <c r="N111" s="5">
        <v>0.88270000000000004</v>
      </c>
      <c r="O111" s="5">
        <v>0.38250000000000001</v>
      </c>
      <c r="P111" s="5">
        <v>0.97940000000000005</v>
      </c>
      <c r="Q111" s="5">
        <v>0.39700000000000002</v>
      </c>
      <c r="R111" s="4">
        <v>0.59399999999999997</v>
      </c>
      <c r="S111" s="4">
        <v>0.60860000000000003</v>
      </c>
      <c r="T111" s="4">
        <v>0.20799999999999999</v>
      </c>
      <c r="U111" s="4">
        <v>8.0000000000000002E-3</v>
      </c>
      <c r="V111" s="4">
        <v>0.87849999999999995</v>
      </c>
      <c r="W111" s="4">
        <v>0.39689999999999998</v>
      </c>
      <c r="X111" s="4">
        <v>0.96879999999999999</v>
      </c>
      <c r="Y111" s="4">
        <v>0.35920000000000002</v>
      </c>
      <c r="Z111" s="5">
        <v>0.59970000000000001</v>
      </c>
      <c r="AA111" s="5">
        <v>0.62509999999999999</v>
      </c>
      <c r="AB111" s="5">
        <v>0.2059</v>
      </c>
      <c r="AC111" s="5">
        <v>1.0200000000000001E-2</v>
      </c>
      <c r="AD111" s="5">
        <v>0.87670000000000003</v>
      </c>
      <c r="AE111" s="5">
        <v>0.4234</v>
      </c>
      <c r="AF111" s="5">
        <v>0.95369999999999999</v>
      </c>
      <c r="AG111" s="5">
        <v>0.28410000000000002</v>
      </c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>
        <v>0.60409999999999997</v>
      </c>
      <c r="AQ111" s="5">
        <v>0.63349999999999995</v>
      </c>
      <c r="AR111" s="5">
        <v>0.20610000000000001</v>
      </c>
      <c r="AS111" s="5">
        <v>1.5800000000000002E-2</v>
      </c>
      <c r="AT111" s="5">
        <v>0.8669</v>
      </c>
      <c r="AU111" s="5">
        <v>0.4733</v>
      </c>
      <c r="AV111" s="5">
        <v>0.92079999999999995</v>
      </c>
      <c r="AW111" s="5">
        <v>0.16189999999999999</v>
      </c>
      <c r="AX111" s="4">
        <v>0.61109999999999998</v>
      </c>
      <c r="AY111" s="4">
        <v>0.65139999999999998</v>
      </c>
      <c r="AZ111" s="4">
        <v>0.1956</v>
      </c>
      <c r="BA111" s="4">
        <v>1.95E-2</v>
      </c>
      <c r="BB111" s="4">
        <v>0.85909999999999997</v>
      </c>
      <c r="BC111" s="4">
        <v>0.51229999999999998</v>
      </c>
      <c r="BD111" s="4">
        <v>0.88529999999999998</v>
      </c>
      <c r="BE111" s="4">
        <v>0.1072</v>
      </c>
      <c r="BF111" s="5">
        <v>0.61760000000000004</v>
      </c>
      <c r="BG111" s="5">
        <v>0.66610000000000003</v>
      </c>
      <c r="BH111" s="5">
        <v>0.1908</v>
      </c>
      <c r="BI111" s="5">
        <v>2.63E-2</v>
      </c>
      <c r="BJ111" s="5">
        <v>0.8427</v>
      </c>
      <c r="BK111" s="5">
        <v>0.53790000000000004</v>
      </c>
      <c r="BL111" s="5">
        <v>0.82689999999999997</v>
      </c>
      <c r="BM111" s="5">
        <v>3.3799999999999997E-2</v>
      </c>
      <c r="BN111" s="4">
        <v>0.63260000000000005</v>
      </c>
      <c r="BO111" s="4">
        <v>0.71189999999999998</v>
      </c>
      <c r="BP111" s="4">
        <v>0.17230000000000001</v>
      </c>
      <c r="BQ111" s="4">
        <v>4.3799999999999999E-2</v>
      </c>
      <c r="BR111" s="4">
        <v>0.81140000000000001</v>
      </c>
      <c r="BS111" s="4">
        <v>0.51439999999999997</v>
      </c>
      <c r="BT111" s="4">
        <v>0.7016</v>
      </c>
      <c r="BU111" s="4">
        <v>2.18E-2</v>
      </c>
      <c r="BV111" s="5">
        <v>0.57499999999999996</v>
      </c>
      <c r="BW111" s="5">
        <v>0.57030000000000003</v>
      </c>
      <c r="BX111" s="5">
        <v>0.1908</v>
      </c>
      <c r="BY111" s="5">
        <v>3.5000000000000001E-3</v>
      </c>
      <c r="BZ111" s="5">
        <v>0.87970000000000004</v>
      </c>
      <c r="CA111" s="5">
        <v>0.3548</v>
      </c>
      <c r="CB111" s="5">
        <v>0.98919999999999997</v>
      </c>
      <c r="CC111" s="5">
        <v>0.2276</v>
      </c>
      <c r="CD111" s="4">
        <v>0.59389999999999998</v>
      </c>
      <c r="CE111" s="4">
        <v>0.60629999999999995</v>
      </c>
      <c r="CF111" s="4">
        <v>0.20469999999999999</v>
      </c>
      <c r="CG111" s="4">
        <v>7.7999999999999996E-3</v>
      </c>
      <c r="CH111" s="4">
        <v>0.87919999999999998</v>
      </c>
      <c r="CI111" s="4">
        <v>0.40600000000000003</v>
      </c>
      <c r="CJ111" s="4">
        <v>0.97030000000000005</v>
      </c>
      <c r="CK111" s="4">
        <v>0.2586</v>
      </c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>
        <v>0.61029999999999995</v>
      </c>
      <c r="CU111" s="4">
        <v>0.65</v>
      </c>
      <c r="CV111" s="4">
        <v>0.19289999999999999</v>
      </c>
      <c r="CW111" s="4">
        <v>1.9599999999999999E-2</v>
      </c>
      <c r="CX111" s="4">
        <v>0.85709999999999997</v>
      </c>
      <c r="CY111" s="4">
        <v>0.51270000000000004</v>
      </c>
      <c r="CZ111" s="4">
        <v>0.88670000000000004</v>
      </c>
      <c r="DA111" s="4">
        <v>8.9800000000000005E-2</v>
      </c>
      <c r="DB111" s="5">
        <v>0.63490000000000002</v>
      </c>
      <c r="DC111" s="5">
        <v>0.71379999999999999</v>
      </c>
      <c r="DD111" s="5">
        <v>0.17249999999999999</v>
      </c>
      <c r="DE111" s="5">
        <v>4.4400000000000002E-2</v>
      </c>
      <c r="DF111" s="5">
        <v>0.80920000000000003</v>
      </c>
      <c r="DG111" s="5">
        <v>0.51280000000000003</v>
      </c>
      <c r="DH111" s="5">
        <v>0.69989999999999997</v>
      </c>
      <c r="DI111" s="5">
        <v>1.9E-2</v>
      </c>
      <c r="DJ111" s="4">
        <v>0.57040000000000002</v>
      </c>
      <c r="DK111" s="4">
        <v>0.55989999999999995</v>
      </c>
      <c r="DL111" s="4">
        <v>0.19739999999999999</v>
      </c>
      <c r="DM111" s="4">
        <v>3.5999999999999999E-3</v>
      </c>
      <c r="DN111" s="4">
        <v>0.87860000000000005</v>
      </c>
      <c r="DO111" s="4">
        <v>0.35199999999999998</v>
      </c>
      <c r="DP111" s="4">
        <v>0.99050000000000005</v>
      </c>
      <c r="DQ111" s="4">
        <v>0.3528</v>
      </c>
      <c r="DR111" s="5">
        <v>0.59299999999999997</v>
      </c>
      <c r="DS111" s="5">
        <v>0.6099</v>
      </c>
      <c r="DT111" s="5">
        <v>0.20480000000000001</v>
      </c>
      <c r="DU111" s="5">
        <v>7.9000000000000008E-3</v>
      </c>
      <c r="DV111" s="5">
        <v>0.87790000000000001</v>
      </c>
      <c r="DW111" s="5">
        <v>0.40189999999999998</v>
      </c>
      <c r="DX111" s="5">
        <v>0.96960000000000002</v>
      </c>
      <c r="DY111" s="5">
        <v>0.1628</v>
      </c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>
        <v>0.60980000000000001</v>
      </c>
      <c r="EI111" s="5">
        <v>0.64929999999999999</v>
      </c>
      <c r="EJ111" s="5">
        <v>0.1976</v>
      </c>
      <c r="EK111" s="5">
        <v>1.95E-2</v>
      </c>
      <c r="EL111" s="5">
        <v>0.85860000000000003</v>
      </c>
      <c r="EM111" s="5">
        <v>0.88519999999999999</v>
      </c>
      <c r="EN111" s="5">
        <v>0.51329999999999998</v>
      </c>
      <c r="EO111" s="5">
        <v>0.1147</v>
      </c>
      <c r="EP111" s="4">
        <v>0.63380000000000003</v>
      </c>
      <c r="EQ111" s="4">
        <v>0.70689999999999997</v>
      </c>
      <c r="ER111" s="4">
        <v>0.17369999999999999</v>
      </c>
      <c r="ES111" s="4">
        <v>4.41E-2</v>
      </c>
      <c r="ET111" s="4">
        <v>0.80959999999999999</v>
      </c>
      <c r="EU111" s="4">
        <v>0.51080000000000003</v>
      </c>
      <c r="EV111" s="4">
        <v>0.7</v>
      </c>
      <c r="EW111" s="4">
        <v>1.7000000000000001E-2</v>
      </c>
      <c r="EX111" s="5">
        <v>0.57540000000000002</v>
      </c>
      <c r="EY111" s="5">
        <v>0.56850000000000001</v>
      </c>
      <c r="EZ111" s="5">
        <v>0.18629999999999999</v>
      </c>
      <c r="FA111" s="5">
        <v>3.5000000000000001E-3</v>
      </c>
      <c r="FB111" s="5">
        <v>0.87680000000000002</v>
      </c>
      <c r="FC111" s="5">
        <v>0.35449999999999998</v>
      </c>
      <c r="FD111" s="5">
        <v>0.98899999999999999</v>
      </c>
      <c r="FE111" s="5">
        <v>0.33069999999999999</v>
      </c>
      <c r="FF111" s="4">
        <v>0.59519999999999995</v>
      </c>
      <c r="FG111" s="4">
        <v>0.61040000000000005</v>
      </c>
      <c r="FH111" s="4">
        <v>0.20200000000000001</v>
      </c>
      <c r="FI111" s="4">
        <v>7.7999999999999996E-3</v>
      </c>
      <c r="FJ111" s="4">
        <v>0.87649999999999995</v>
      </c>
      <c r="FK111" s="4">
        <v>0.40200000000000002</v>
      </c>
      <c r="FL111" s="4">
        <v>0.96879999999999999</v>
      </c>
      <c r="FM111" s="4">
        <v>0.27339999999999998</v>
      </c>
      <c r="FN111" s="5">
        <v>0.60240000000000005</v>
      </c>
      <c r="FO111" s="5">
        <v>0.62829999999999997</v>
      </c>
      <c r="FP111" s="5">
        <v>0.20619999999999999</v>
      </c>
      <c r="FQ111" s="5">
        <v>1.2699999999999999E-2</v>
      </c>
      <c r="FR111" s="5">
        <v>0.87339999999999995</v>
      </c>
      <c r="FS111" s="5">
        <v>0.45229999999999998</v>
      </c>
      <c r="FT111" s="5">
        <v>0.94140000000000001</v>
      </c>
      <c r="FU111" s="5">
        <v>0.25729999999999997</v>
      </c>
      <c r="FV111" s="4">
        <v>0.61019999999999996</v>
      </c>
      <c r="FW111" s="4">
        <v>0.65049999999999997</v>
      </c>
      <c r="FX111" s="4">
        <v>0.19600000000000001</v>
      </c>
      <c r="FY111" s="4">
        <v>1.95E-2</v>
      </c>
      <c r="FZ111" s="4">
        <v>0.85980000000000001</v>
      </c>
      <c r="GA111" s="4">
        <v>0.51249999999999996</v>
      </c>
      <c r="GB111" s="4">
        <v>0.88429999999999997</v>
      </c>
      <c r="GC111" s="4">
        <v>8.6300000000000002E-2</v>
      </c>
      <c r="GD111" s="5">
        <v>0.6331</v>
      </c>
      <c r="GE111" s="5">
        <v>0.70589999999999997</v>
      </c>
      <c r="GF111" s="5">
        <v>0.17249999999999999</v>
      </c>
      <c r="GG111" s="5">
        <v>4.4499999999999998E-2</v>
      </c>
      <c r="GH111" s="5">
        <v>0.80710000000000004</v>
      </c>
      <c r="GI111" s="5">
        <v>0.50929999999999997</v>
      </c>
      <c r="GJ111" s="5">
        <v>0.70179999999999998</v>
      </c>
      <c r="GK111" s="5">
        <v>1.9900000000000001E-2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>
        <v>0.61060000000000003</v>
      </c>
      <c r="HK111" s="5">
        <v>0.65059999999999996</v>
      </c>
      <c r="HL111" s="5">
        <v>0.19650000000000001</v>
      </c>
      <c r="HM111" s="5">
        <v>1.9699999999999999E-2</v>
      </c>
      <c r="HN111" s="5">
        <v>0.85860000000000003</v>
      </c>
      <c r="HO111" s="5">
        <v>0.50849999999999995</v>
      </c>
      <c r="HP111" s="5">
        <v>0.88519999999999999</v>
      </c>
      <c r="HQ111" s="5">
        <v>8.8400000000000006E-2</v>
      </c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>
        <v>0.6099</v>
      </c>
      <c r="IY111" s="4">
        <v>0.64849999999999997</v>
      </c>
      <c r="IZ111" s="4">
        <v>0.19489999999999999</v>
      </c>
      <c r="JA111" s="4">
        <v>1.9599999999999999E-2</v>
      </c>
      <c r="JB111" s="4">
        <v>0.85840000000000005</v>
      </c>
      <c r="JC111" s="4">
        <v>0.51039999999999996</v>
      </c>
      <c r="JD111" s="4">
        <v>0.88560000000000005</v>
      </c>
      <c r="JE111" s="4">
        <v>7.85E-2</v>
      </c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0.60327777777777791</v>
      </c>
      <c r="JO111" s="4">
        <f t="shared" si="49"/>
        <v>0.63325185185185173</v>
      </c>
      <c r="JP111" s="4">
        <f t="shared" si="50"/>
        <v>0.19565185185185185</v>
      </c>
      <c r="JQ111" s="4">
        <f t="shared" si="51"/>
        <v>1.7081481481481482E-2</v>
      </c>
      <c r="JR111" s="4">
        <f t="shared" si="52"/>
        <v>0.86122592592592584</v>
      </c>
      <c r="JS111" s="4">
        <f t="shared" si="53"/>
        <v>0.46633333333333327</v>
      </c>
      <c r="JT111" s="4">
        <f t="shared" si="54"/>
        <v>0.88777037037037043</v>
      </c>
      <c r="JU111" s="4">
        <f t="shared" si="55"/>
        <v>0.18828148148148144</v>
      </c>
      <c r="JV111" s="1" t="e" cm="1">
        <f t="array" aca="1" ref="JV111" ca="1">CONCATENATE(INDIRECT(ADDRESS(1,MATCH(_xlfn.MINIFS(B111:JM111,metrics.rec,"MAE"),B111:JM111,0)+1)), ", ", INDIRECT(ADDRESS(2,MATCH(_xlfn.MINIFS(B111:JM111,metrics.rec,"MAE"),B111:JM111,0)+1)))</f>
        <v>#NAME?</v>
      </c>
      <c r="JW111" s="1" t="e" cm="1">
        <f t="array" aca="1" ref="JW111" ca="1">CONCATENATE(INDIRECT(ADDRESS(1,MATCH(_xlfn.MINIFS(B111:JM111,metrics.rec,"MSE"),B111:JM111,0)+1)), ", ", INDIRECT(ADDRESS(2,MATCH(_xlfn.MINIFS(B111:JM111,metrics.rec,"MSE"),B111:JM111,0)+1)))</f>
        <v>#NAME?</v>
      </c>
      <c r="JX111" s="1" t="e" cm="1">
        <f t="array" aca="1" ref="JX111" ca="1">CONCATENATE(INDIRECT(ADDRESS(1,MATCH(_xlfn.MAXIFS(B111:JM111,metrics.rec,"R"),B111:JM111,0)+1)), ", ", INDIRECT(ADDRESS(2,MATCH(_xlfn.MAXIFS(B111:JM111,metrics.rec,"R"),B111:JM111,0)+1)))</f>
        <v>#NAME?</v>
      </c>
      <c r="JY111" s="1" t="e" cm="1">
        <f t="array" aca="1" ref="JY111" ca="1">CONCATENATE(INDIRECT(ADDRESS(1,MATCH(_xlfn.MAXIFS(B111:JM111,metrics.rec,"Precision"),B111:JM111,0)+1)), ", ", INDIRECT(ADDRESS(2,MATCH(_xlfn.MAXIFS(B111:JM111,metrics.rec,"Precision"),B111:JM111,0)+1)))</f>
        <v>#NAME?</v>
      </c>
      <c r="JZ111" s="1" t="e" cm="1">
        <f t="array" aca="1" ref="JZ111" ca="1">CONCATENATE(INDIRECT(ADDRESS(1,MATCH(_xlfn.MAXIFS(B111:JM111,metrics.rec,"Recall"),B111:JM111,0)+1)), ", ", INDIRECT(ADDRESS(2,MATCH(_xlfn.MAXIFS(B111:JM111,metrics.rec,"Recall"),B111:JM111,0)+1)))</f>
        <v>#NAME?</v>
      </c>
      <c r="KA111" s="1" t="e" cm="1">
        <f t="array" aca="1" ref="KA111" ca="1">CONCATENATE(INDIRECT(ADDRESS(1,MATCH(_xlfn.MAXIFS(B111:JM111,metrics.rec,"Coverage"),B111:JM111,0)+1)), ", ", INDIRECT(ADDRESS(2,MATCH(_xlfn.MAXIFS(B111:JM111,metrics.rec,"Coverage"),B111:JM111,0)+1)))</f>
        <v>#NAME?</v>
      </c>
      <c r="KB111" s="1" t="e" cm="1">
        <f t="array" aca="1" ref="KB111" ca="1">CONCATENATE(INDIRECT(ADDRESS(1,MATCH(_xlfn.MAXIFS(B111:JM111,metrics.rec,"Recatio"),B111:JM111,0)+1)), ", ", INDIRECT(ADDRESS(2,MATCH(_xlfn.MAXIFS(B111:JM111,metrics.rec,"Recatio"),B111:JM111,0)+1)))</f>
        <v>#NAME?</v>
      </c>
      <c r="KC111" s="1" t="e" cm="1">
        <f t="array" aca="1" ref="KC111" ca="1">CONCATENATE(INDIRECT(ADDRESS(1,MATCH(_xlfn.MINIFS(B111:JM111,metrics.rec,"Time"),B111:JM111,0)+1)), ", ", INDIRECT(ADDRESS(2,MATCH(_xlfn.MINIFS(B111:JM111,metrics.rec,"Time"),B111:JM111,0)+1)))</f>
        <v>#NAME?</v>
      </c>
    </row>
    <row r="112" spans="1:289" x14ac:dyDescent="0.3">
      <c r="A112" s="1" t="s">
        <v>101</v>
      </c>
      <c r="B112" s="4">
        <v>0.56599999999999995</v>
      </c>
      <c r="C112" s="4">
        <v>0.5474</v>
      </c>
      <c r="D112" s="4">
        <v>0.22090000000000001</v>
      </c>
      <c r="E112" s="4">
        <v>3.5999999999999999E-3</v>
      </c>
      <c r="F112" s="4">
        <v>0.87929999999999997</v>
      </c>
      <c r="G112" s="4">
        <v>0.3538</v>
      </c>
      <c r="H112" s="4">
        <v>0.99160000000000004</v>
      </c>
      <c r="I112" s="4">
        <v>0.47320000000000001</v>
      </c>
      <c r="J112" s="5">
        <v>0.57269999999999999</v>
      </c>
      <c r="K112" s="5">
        <v>0.56459999999999999</v>
      </c>
      <c r="L112" s="5">
        <v>0.22869999999999999</v>
      </c>
      <c r="M112" s="5">
        <v>5.7000000000000002E-3</v>
      </c>
      <c r="N112" s="5">
        <v>0.87860000000000005</v>
      </c>
      <c r="O112" s="5">
        <v>0.38019999999999998</v>
      </c>
      <c r="P112" s="5">
        <v>0.98070000000000002</v>
      </c>
      <c r="Q112" s="5">
        <v>0.39560000000000001</v>
      </c>
      <c r="R112" s="4">
        <v>0.5776</v>
      </c>
      <c r="S112" s="4">
        <v>0.57509999999999994</v>
      </c>
      <c r="T112" s="4">
        <v>0.2293</v>
      </c>
      <c r="U112" s="4">
        <v>8.0000000000000002E-3</v>
      </c>
      <c r="V112" s="4">
        <v>0.87280000000000002</v>
      </c>
      <c r="W112" s="4">
        <v>0.3947</v>
      </c>
      <c r="X112" s="4">
        <v>0.97109999999999996</v>
      </c>
      <c r="Y112" s="4">
        <v>0.35299999999999998</v>
      </c>
      <c r="Z112" s="5">
        <v>0.58099999999999996</v>
      </c>
      <c r="AA112" s="5">
        <v>0.58689999999999998</v>
      </c>
      <c r="AB112" s="5">
        <v>0.22470000000000001</v>
      </c>
      <c r="AC112" s="5">
        <v>1.0200000000000001E-2</v>
      </c>
      <c r="AD112" s="5">
        <v>0.86990000000000001</v>
      </c>
      <c r="AE112" s="5">
        <v>0.42220000000000002</v>
      </c>
      <c r="AF112" s="5">
        <v>0.95720000000000005</v>
      </c>
      <c r="AG112" s="5">
        <v>0.2772</v>
      </c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>
        <v>0.59050000000000002</v>
      </c>
      <c r="AQ112" s="5">
        <v>0.60650000000000004</v>
      </c>
      <c r="AR112" s="5">
        <v>0.21329999999999999</v>
      </c>
      <c r="AS112" s="5">
        <v>1.5699999999999999E-2</v>
      </c>
      <c r="AT112" s="5">
        <v>0.85780000000000001</v>
      </c>
      <c r="AU112" s="5">
        <v>0.47399999999999998</v>
      </c>
      <c r="AV112" s="5">
        <v>0.92559999999999998</v>
      </c>
      <c r="AW112" s="5">
        <v>0.1615</v>
      </c>
      <c r="AX112" s="4">
        <v>0.59550000000000003</v>
      </c>
      <c r="AY112" s="4">
        <v>0.62270000000000003</v>
      </c>
      <c r="AZ112" s="4">
        <v>0.2024</v>
      </c>
      <c r="BA112" s="4">
        <v>1.9199999999999998E-2</v>
      </c>
      <c r="BB112" s="4">
        <v>0.85050000000000003</v>
      </c>
      <c r="BC112" s="4">
        <v>0.5141</v>
      </c>
      <c r="BD112" s="4">
        <v>0.89070000000000005</v>
      </c>
      <c r="BE112" s="4">
        <v>0.10680000000000001</v>
      </c>
      <c r="BF112" s="5">
        <v>0.60850000000000004</v>
      </c>
      <c r="BG112" s="5">
        <v>0.65169999999999995</v>
      </c>
      <c r="BH112" s="5">
        <v>0.19040000000000001</v>
      </c>
      <c r="BI112" s="5">
        <v>2.5499999999999998E-2</v>
      </c>
      <c r="BJ112" s="5">
        <v>0.8296</v>
      </c>
      <c r="BK112" s="5">
        <v>0.54710000000000003</v>
      </c>
      <c r="BL112" s="5">
        <v>0.83589999999999998</v>
      </c>
      <c r="BM112" s="5">
        <v>3.39E-2</v>
      </c>
      <c r="BN112" s="4">
        <v>0.63190000000000002</v>
      </c>
      <c r="BO112" s="4">
        <v>0.71750000000000003</v>
      </c>
      <c r="BP112" s="4">
        <v>0.15359999999999999</v>
      </c>
      <c r="BQ112" s="4">
        <v>4.1799999999999997E-2</v>
      </c>
      <c r="BR112" s="4">
        <v>0.79549999999999998</v>
      </c>
      <c r="BS112" s="4">
        <v>0.53069999999999995</v>
      </c>
      <c r="BT112" s="4">
        <v>0.71220000000000006</v>
      </c>
      <c r="BU112" s="4">
        <v>2.1600000000000001E-2</v>
      </c>
      <c r="BV112" s="5">
        <v>0.56040000000000001</v>
      </c>
      <c r="BW112" s="5">
        <v>0.5413</v>
      </c>
      <c r="BX112" s="5">
        <v>0.21490000000000001</v>
      </c>
      <c r="BY112" s="5">
        <v>3.5000000000000001E-3</v>
      </c>
      <c r="BZ112" s="5">
        <v>0.877</v>
      </c>
      <c r="CA112" s="5">
        <v>0.35239999999999999</v>
      </c>
      <c r="CB112" s="5">
        <v>0.99039999999999995</v>
      </c>
      <c r="CC112" s="5">
        <v>0.25819999999999999</v>
      </c>
      <c r="CD112" s="4">
        <v>0.57520000000000004</v>
      </c>
      <c r="CE112" s="4">
        <v>0.56930000000000003</v>
      </c>
      <c r="CF112" s="4">
        <v>0.2281</v>
      </c>
      <c r="CG112" s="4">
        <v>7.7999999999999996E-3</v>
      </c>
      <c r="CH112" s="4">
        <v>0.87380000000000002</v>
      </c>
      <c r="CI112" s="4">
        <v>0.4042</v>
      </c>
      <c r="CJ112" s="4">
        <v>0.97299999999999998</v>
      </c>
      <c r="CK112" s="4">
        <v>0.2253</v>
      </c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>
        <v>0.59709999999999996</v>
      </c>
      <c r="CU112" s="4">
        <v>0.625</v>
      </c>
      <c r="CV112" s="4">
        <v>0.2001</v>
      </c>
      <c r="CW112" s="4">
        <v>1.9300000000000001E-2</v>
      </c>
      <c r="CX112" s="4">
        <v>0.84760000000000002</v>
      </c>
      <c r="CY112" s="4">
        <v>0.51670000000000005</v>
      </c>
      <c r="CZ112" s="4">
        <v>0.89319999999999999</v>
      </c>
      <c r="DA112" s="4">
        <v>0.1037</v>
      </c>
      <c r="DB112" s="5">
        <v>0.63390000000000002</v>
      </c>
      <c r="DC112" s="5">
        <v>0.71989999999999998</v>
      </c>
      <c r="DD112" s="5">
        <v>0.15679999999999999</v>
      </c>
      <c r="DE112" s="5">
        <v>4.24E-2</v>
      </c>
      <c r="DF112" s="5">
        <v>0.79279999999999995</v>
      </c>
      <c r="DG112" s="5">
        <v>0.52890000000000004</v>
      </c>
      <c r="DH112" s="5">
        <v>0.71009999999999995</v>
      </c>
      <c r="DI112" s="5">
        <v>1.9099999999999999E-2</v>
      </c>
      <c r="DJ112" s="4">
        <v>0.55620000000000003</v>
      </c>
      <c r="DK112" s="4">
        <v>0.53159999999999996</v>
      </c>
      <c r="DL112" s="4">
        <v>0.21360000000000001</v>
      </c>
      <c r="DM112" s="4">
        <v>3.5999999999999999E-3</v>
      </c>
      <c r="DN112" s="4">
        <v>0.87560000000000004</v>
      </c>
      <c r="DO112" s="4">
        <v>0.34960000000000002</v>
      </c>
      <c r="DP112" s="4">
        <v>0.99180000000000001</v>
      </c>
      <c r="DQ112" s="4">
        <v>0.34710000000000002</v>
      </c>
      <c r="DR112" s="5">
        <v>0.57620000000000005</v>
      </c>
      <c r="DS112" s="5">
        <v>0.57550000000000001</v>
      </c>
      <c r="DT112" s="5">
        <v>0.22650000000000001</v>
      </c>
      <c r="DU112" s="5">
        <v>7.9000000000000008E-3</v>
      </c>
      <c r="DV112" s="5">
        <v>0.87309999999999999</v>
      </c>
      <c r="DW112" s="5">
        <v>0.3997</v>
      </c>
      <c r="DX112" s="5">
        <v>0.97240000000000004</v>
      </c>
      <c r="DY112" s="5">
        <v>0.187</v>
      </c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>
        <v>0.59689999999999999</v>
      </c>
      <c r="EI112" s="5">
        <v>0.62539999999999996</v>
      </c>
      <c r="EJ112" s="5">
        <v>0.2051</v>
      </c>
      <c r="EK112" s="5">
        <v>1.9199999999999998E-2</v>
      </c>
      <c r="EL112" s="5">
        <v>0.84950000000000003</v>
      </c>
      <c r="EM112" s="5">
        <v>0.89159999999999995</v>
      </c>
      <c r="EN112" s="5">
        <v>0.51680000000000004</v>
      </c>
      <c r="EO112" s="5">
        <v>0.1012</v>
      </c>
      <c r="EP112" s="4">
        <v>0.63470000000000004</v>
      </c>
      <c r="EQ112" s="4">
        <v>0.71719999999999995</v>
      </c>
      <c r="ER112" s="4">
        <v>0.15210000000000001</v>
      </c>
      <c r="ES112" s="4">
        <v>4.2200000000000001E-2</v>
      </c>
      <c r="ET112" s="4">
        <v>0.79200000000000004</v>
      </c>
      <c r="EU112" s="4">
        <v>0.52510000000000001</v>
      </c>
      <c r="EV112" s="4">
        <v>0.71030000000000004</v>
      </c>
      <c r="EW112" s="4">
        <v>1.6899999999999998E-2</v>
      </c>
      <c r="EX112" s="5">
        <v>0.56089999999999995</v>
      </c>
      <c r="EY112" s="5">
        <v>0.53900000000000003</v>
      </c>
      <c r="EZ112" s="5">
        <v>0.20649999999999999</v>
      </c>
      <c r="FA112" s="5">
        <v>3.5000000000000001E-3</v>
      </c>
      <c r="FB112" s="5">
        <v>0.87250000000000005</v>
      </c>
      <c r="FC112" s="5">
        <v>0.35210000000000002</v>
      </c>
      <c r="FD112" s="5">
        <v>0.99029999999999996</v>
      </c>
      <c r="FE112" s="5">
        <v>0.35849999999999999</v>
      </c>
      <c r="FF112" s="4">
        <v>0.57889999999999997</v>
      </c>
      <c r="FG112" s="4">
        <v>0.57740000000000002</v>
      </c>
      <c r="FH112" s="4">
        <v>0.2218</v>
      </c>
      <c r="FI112" s="4">
        <v>7.7999999999999996E-3</v>
      </c>
      <c r="FJ112" s="4">
        <v>0.87180000000000002</v>
      </c>
      <c r="FK112" s="4">
        <v>0.39979999999999999</v>
      </c>
      <c r="FL112" s="4">
        <v>0.97160000000000002</v>
      </c>
      <c r="FM112" s="4">
        <v>0.26939999999999997</v>
      </c>
      <c r="FN112" s="5">
        <v>0.58560000000000001</v>
      </c>
      <c r="FO112" s="5">
        <v>0.59489999999999998</v>
      </c>
      <c r="FP112" s="5">
        <v>0.22439999999999999</v>
      </c>
      <c r="FQ112" s="5">
        <v>1.2699999999999999E-2</v>
      </c>
      <c r="FR112" s="5">
        <v>0.86719999999999997</v>
      </c>
      <c r="FS112" s="5">
        <v>0.45129999999999998</v>
      </c>
      <c r="FT112" s="5">
        <v>0.94479999999999997</v>
      </c>
      <c r="FU112" s="5">
        <v>0.25540000000000002</v>
      </c>
      <c r="FV112" s="4">
        <v>0.59670000000000001</v>
      </c>
      <c r="FW112" s="4">
        <v>0.62490000000000001</v>
      </c>
      <c r="FX112" s="4">
        <v>0.20469999999999999</v>
      </c>
      <c r="FY112" s="4">
        <v>1.9199999999999998E-2</v>
      </c>
      <c r="FZ112" s="4">
        <v>0.84989999999999999</v>
      </c>
      <c r="GA112" s="4">
        <v>0.51649999999999996</v>
      </c>
      <c r="GB112" s="4">
        <v>0.89090000000000003</v>
      </c>
      <c r="GC112" s="4">
        <v>8.5500000000000007E-2</v>
      </c>
      <c r="GD112" s="5">
        <v>0.63190000000000002</v>
      </c>
      <c r="GE112" s="5">
        <v>0.71179999999999999</v>
      </c>
      <c r="GF112" s="5">
        <v>0.15490000000000001</v>
      </c>
      <c r="GG112" s="5">
        <v>4.2599999999999999E-2</v>
      </c>
      <c r="GH112" s="5">
        <v>0.79059999999999997</v>
      </c>
      <c r="GI112" s="5">
        <v>0.52459999999999996</v>
      </c>
      <c r="GJ112" s="5">
        <v>0.71279999999999999</v>
      </c>
      <c r="GK112" s="5">
        <v>1.9699999999999999E-2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>
        <v>0.59760000000000002</v>
      </c>
      <c r="HK112" s="5">
        <v>0.626</v>
      </c>
      <c r="HL112" s="5">
        <v>0.20230000000000001</v>
      </c>
      <c r="HM112" s="5">
        <v>1.9400000000000001E-2</v>
      </c>
      <c r="HN112" s="5">
        <v>0.84930000000000005</v>
      </c>
      <c r="HO112" s="5">
        <v>0.51139999999999997</v>
      </c>
      <c r="HP112" s="5">
        <v>0.8911</v>
      </c>
      <c r="HQ112" s="5">
        <v>7.9500000000000001E-2</v>
      </c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>
        <v>0.59689999999999999</v>
      </c>
      <c r="IY112" s="4">
        <v>0.62460000000000004</v>
      </c>
      <c r="IZ112" s="4">
        <v>0.20080000000000001</v>
      </c>
      <c r="JA112" s="4">
        <v>1.9300000000000001E-2</v>
      </c>
      <c r="JB112" s="4">
        <v>0.84899999999999998</v>
      </c>
      <c r="JC112" s="4">
        <v>0.5131</v>
      </c>
      <c r="JD112" s="4">
        <v>0.89200000000000002</v>
      </c>
      <c r="JE112" s="4">
        <v>7.7899999999999997E-2</v>
      </c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0.59033333333333338</v>
      </c>
      <c r="JO112" s="4">
        <f t="shared" si="49"/>
        <v>0.6089296296296296</v>
      </c>
      <c r="JP112" s="4">
        <f t="shared" si="50"/>
        <v>0.20583703703703704</v>
      </c>
      <c r="JQ112" s="4">
        <f t="shared" si="51"/>
        <v>1.6681481481481481E-2</v>
      </c>
      <c r="JR112" s="4">
        <f t="shared" si="52"/>
        <v>0.85294814814814834</v>
      </c>
      <c r="JS112" s="4">
        <f t="shared" si="53"/>
        <v>0.46889629629629637</v>
      </c>
      <c r="JT112" s="4">
        <f t="shared" si="54"/>
        <v>0.89263703703703712</v>
      </c>
      <c r="JU112" s="4">
        <f t="shared" si="55"/>
        <v>0.18786666666666663</v>
      </c>
      <c r="JV112" s="1" t="e" cm="1">
        <f t="array" aca="1" ref="JV112" ca="1">CONCATENATE(INDIRECT(ADDRESS(1,MATCH(_xlfn.MINIFS(B112:JM112,metrics.rec,"MAE"),B112:JM112,0)+1)), ", ", INDIRECT(ADDRESS(2,MATCH(_xlfn.MINIFS(B112:JM112,metrics.rec,"MAE"),B112:JM112,0)+1)))</f>
        <v>#NAME?</v>
      </c>
      <c r="JW112" s="1" t="e" cm="1">
        <f t="array" aca="1" ref="JW112" ca="1">CONCATENATE(INDIRECT(ADDRESS(1,MATCH(_xlfn.MINIFS(B112:JM112,metrics.rec,"MSE"),B112:JM112,0)+1)), ", ", INDIRECT(ADDRESS(2,MATCH(_xlfn.MINIFS(B112:JM112,metrics.rec,"MSE"),B112:JM112,0)+1)))</f>
        <v>#NAME?</v>
      </c>
      <c r="JX112" s="1" t="e" cm="1">
        <f t="array" aca="1" ref="JX112" ca="1">CONCATENATE(INDIRECT(ADDRESS(1,MATCH(_xlfn.MAXIFS(B112:JM112,metrics.rec,"R"),B112:JM112,0)+1)), ", ", INDIRECT(ADDRESS(2,MATCH(_xlfn.MAXIFS(B112:JM112,metrics.rec,"R"),B112:JM112,0)+1)))</f>
        <v>#NAME?</v>
      </c>
      <c r="JY112" s="1" t="e" cm="1">
        <f t="array" aca="1" ref="JY112" ca="1">CONCATENATE(INDIRECT(ADDRESS(1,MATCH(_xlfn.MAXIFS(B112:JM112,metrics.rec,"Precision"),B112:JM112,0)+1)), ", ", INDIRECT(ADDRESS(2,MATCH(_xlfn.MAXIFS(B112:JM112,metrics.rec,"Precision"),B112:JM112,0)+1)))</f>
        <v>#NAME?</v>
      </c>
      <c r="JZ112" s="1" t="e" cm="1">
        <f t="array" aca="1" ref="JZ112" ca="1">CONCATENATE(INDIRECT(ADDRESS(1,MATCH(_xlfn.MAXIFS(B112:JM112,metrics.rec,"Recall"),B112:JM112,0)+1)), ", ", INDIRECT(ADDRESS(2,MATCH(_xlfn.MAXIFS(B112:JM112,metrics.rec,"Recall"),B112:JM112,0)+1)))</f>
        <v>#NAME?</v>
      </c>
      <c r="KA112" s="1" t="e" cm="1">
        <f t="array" aca="1" ref="KA112" ca="1">CONCATENATE(INDIRECT(ADDRESS(1,MATCH(_xlfn.MAXIFS(B112:JM112,metrics.rec,"Coverage"),B112:JM112,0)+1)), ", ", INDIRECT(ADDRESS(2,MATCH(_xlfn.MAXIFS(B112:JM112,metrics.rec,"Coverage"),B112:JM112,0)+1)))</f>
        <v>#NAME?</v>
      </c>
      <c r="KB112" s="1" t="e" cm="1">
        <f t="array" aca="1" ref="KB112" ca="1">CONCATENATE(INDIRECT(ADDRESS(1,MATCH(_xlfn.MAXIFS(B112:JM112,metrics.rec,"Recatio"),B112:JM112,0)+1)), ", ", INDIRECT(ADDRESS(2,MATCH(_xlfn.MAXIFS(B112:JM112,metrics.rec,"Recatio"),B112:JM112,0)+1)))</f>
        <v>#NAME?</v>
      </c>
      <c r="KC112" s="1" t="e" cm="1">
        <f t="array" aca="1" ref="KC112" ca="1">CONCATENATE(INDIRECT(ADDRESS(1,MATCH(_xlfn.MINIFS(B112:JM112,metrics.rec,"Time"),B112:JM112,0)+1)), ", ", INDIRECT(ADDRESS(2,MATCH(_xlfn.MINIFS(B112:JM112,metrics.rec,"Time"),B112:JM112,0)+1)))</f>
        <v>#NAME?</v>
      </c>
    </row>
    <row r="113" spans="1:289" x14ac:dyDescent="0.3">
      <c r="A113" s="1" t="s">
        <v>102</v>
      </c>
      <c r="B113" s="4">
        <v>0.55989999999999995</v>
      </c>
      <c r="C113" s="4">
        <v>0.53769999999999996</v>
      </c>
      <c r="D113" s="4">
        <v>0.23300000000000001</v>
      </c>
      <c r="E113" s="4">
        <v>3.5999999999999999E-3</v>
      </c>
      <c r="F113" s="4">
        <v>0.87839999999999996</v>
      </c>
      <c r="G113" s="4">
        <v>0.3533</v>
      </c>
      <c r="H113" s="4">
        <v>0.99160000000000004</v>
      </c>
      <c r="I113" s="4">
        <v>0.47549999999999998</v>
      </c>
      <c r="J113" s="5">
        <v>0.56899999999999995</v>
      </c>
      <c r="K113" s="5">
        <v>0.56040000000000001</v>
      </c>
      <c r="L113" s="5">
        <v>0.2387</v>
      </c>
      <c r="M113" s="5">
        <v>5.7000000000000002E-3</v>
      </c>
      <c r="N113" s="5">
        <v>0.87790000000000001</v>
      </c>
      <c r="O113" s="5">
        <v>0.37990000000000002</v>
      </c>
      <c r="P113" s="5">
        <v>0.98070000000000002</v>
      </c>
      <c r="Q113" s="5">
        <v>0.3977</v>
      </c>
      <c r="R113" s="4">
        <v>0.57420000000000004</v>
      </c>
      <c r="S113" s="4">
        <v>0.57150000000000001</v>
      </c>
      <c r="T113" s="4">
        <v>0.23530000000000001</v>
      </c>
      <c r="U113" s="4">
        <v>8.0000000000000002E-3</v>
      </c>
      <c r="V113" s="4">
        <v>0.87180000000000002</v>
      </c>
      <c r="W113" s="4">
        <v>0.39410000000000001</v>
      </c>
      <c r="X113" s="4">
        <v>0.97109999999999996</v>
      </c>
      <c r="Y113" s="4">
        <v>0.36499999999999999</v>
      </c>
      <c r="Z113" s="5">
        <v>0.57820000000000005</v>
      </c>
      <c r="AA113" s="5">
        <v>0.58379999999999999</v>
      </c>
      <c r="AB113" s="5">
        <v>0.22650000000000001</v>
      </c>
      <c r="AC113" s="5">
        <v>1.0200000000000001E-2</v>
      </c>
      <c r="AD113" s="5">
        <v>0.86850000000000005</v>
      </c>
      <c r="AE113" s="5">
        <v>0.42149999999999999</v>
      </c>
      <c r="AF113" s="5">
        <v>0.95720000000000005</v>
      </c>
      <c r="AG113" s="5">
        <v>0.27660000000000001</v>
      </c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>
        <v>0.58819999999999995</v>
      </c>
      <c r="AQ113" s="5">
        <v>0.6048</v>
      </c>
      <c r="AR113" s="5">
        <v>0.21429999999999999</v>
      </c>
      <c r="AS113" s="5">
        <v>1.5599999999999999E-2</v>
      </c>
      <c r="AT113" s="5">
        <v>0.85519999999999996</v>
      </c>
      <c r="AU113" s="5">
        <v>0.47339999999999999</v>
      </c>
      <c r="AV113" s="5">
        <v>0.92559999999999998</v>
      </c>
      <c r="AW113" s="5">
        <v>0.16089999999999999</v>
      </c>
      <c r="AX113" s="4">
        <v>0.59440000000000004</v>
      </c>
      <c r="AY113" s="4">
        <v>0.62260000000000004</v>
      </c>
      <c r="AZ113" s="4">
        <v>0.20080000000000001</v>
      </c>
      <c r="BA113" s="4">
        <v>1.9199999999999998E-2</v>
      </c>
      <c r="BB113" s="4">
        <v>0.84840000000000004</v>
      </c>
      <c r="BC113" s="4">
        <v>0.51370000000000005</v>
      </c>
      <c r="BD113" s="4">
        <v>0.89070000000000005</v>
      </c>
      <c r="BE113" s="4">
        <v>0.10680000000000001</v>
      </c>
      <c r="BF113" s="5">
        <v>0.60950000000000004</v>
      </c>
      <c r="BG113" s="5">
        <v>0.65590000000000004</v>
      </c>
      <c r="BH113" s="5">
        <v>0.18590000000000001</v>
      </c>
      <c r="BI113" s="5">
        <v>2.5399999999999999E-2</v>
      </c>
      <c r="BJ113" s="5">
        <v>0.82699999999999996</v>
      </c>
      <c r="BK113" s="5">
        <v>0.54690000000000005</v>
      </c>
      <c r="BL113" s="5">
        <v>0.83589999999999998</v>
      </c>
      <c r="BM113" s="5">
        <v>3.4299999999999997E-2</v>
      </c>
      <c r="BN113" s="4">
        <v>0.63660000000000005</v>
      </c>
      <c r="BO113" s="4">
        <v>0.73309999999999997</v>
      </c>
      <c r="BP113" s="4">
        <v>0.14610000000000001</v>
      </c>
      <c r="BQ113" s="4">
        <v>4.1500000000000002E-2</v>
      </c>
      <c r="BR113" s="4">
        <v>0.78849999999999998</v>
      </c>
      <c r="BS113" s="4">
        <v>0.53029999999999999</v>
      </c>
      <c r="BT113" s="4">
        <v>0.71220000000000006</v>
      </c>
      <c r="BU113" s="4">
        <v>2.1399999999999999E-2</v>
      </c>
      <c r="BV113" s="5">
        <v>0.55620000000000003</v>
      </c>
      <c r="BW113" s="5">
        <v>0.53569999999999995</v>
      </c>
      <c r="BX113" s="5">
        <v>0.23219999999999999</v>
      </c>
      <c r="BY113" s="5">
        <v>3.5000000000000001E-3</v>
      </c>
      <c r="BZ113" s="5">
        <v>0.87680000000000002</v>
      </c>
      <c r="CA113" s="5">
        <v>0.35199999999999998</v>
      </c>
      <c r="CB113" s="5">
        <v>0.99039999999999995</v>
      </c>
      <c r="CC113" s="5">
        <v>0.25869999999999999</v>
      </c>
      <c r="CD113" s="4">
        <v>0.5716</v>
      </c>
      <c r="CE113" s="4">
        <v>0.56569999999999998</v>
      </c>
      <c r="CF113" s="4">
        <v>0.23769999999999999</v>
      </c>
      <c r="CG113" s="4">
        <v>7.7999999999999996E-3</v>
      </c>
      <c r="CH113" s="4">
        <v>0.87280000000000002</v>
      </c>
      <c r="CI113" s="4">
        <v>0.40379999999999999</v>
      </c>
      <c r="CJ113" s="4">
        <v>0.97299999999999998</v>
      </c>
      <c r="CK113" s="4">
        <v>0.23019999999999999</v>
      </c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>
        <v>0.59630000000000005</v>
      </c>
      <c r="CU113" s="4">
        <v>0.62609999999999999</v>
      </c>
      <c r="CV113" s="4">
        <v>0.2006</v>
      </c>
      <c r="CW113" s="4">
        <v>1.9199999999999998E-2</v>
      </c>
      <c r="CX113" s="4">
        <v>0.84540000000000004</v>
      </c>
      <c r="CY113" s="4">
        <v>0.51619999999999999</v>
      </c>
      <c r="CZ113" s="4">
        <v>0.89319999999999999</v>
      </c>
      <c r="DA113" s="4">
        <v>0.17949999999999999</v>
      </c>
      <c r="DB113" s="5">
        <v>0.63949999999999996</v>
      </c>
      <c r="DC113" s="5">
        <v>0.73709999999999998</v>
      </c>
      <c r="DD113" s="5">
        <v>0.14630000000000001</v>
      </c>
      <c r="DE113" s="5">
        <v>4.2099999999999999E-2</v>
      </c>
      <c r="DF113" s="5">
        <v>0.78690000000000004</v>
      </c>
      <c r="DG113" s="5">
        <v>0.52859999999999996</v>
      </c>
      <c r="DH113" s="5">
        <v>0.71009999999999995</v>
      </c>
      <c r="DI113" s="5">
        <v>1.9E-2</v>
      </c>
      <c r="DJ113" s="4">
        <v>0.55110000000000003</v>
      </c>
      <c r="DK113" s="4">
        <v>0.52480000000000004</v>
      </c>
      <c r="DL113" s="4">
        <v>0.22270000000000001</v>
      </c>
      <c r="DM113" s="4">
        <v>3.5999999999999999E-3</v>
      </c>
      <c r="DN113" s="4">
        <v>0.87490000000000001</v>
      </c>
      <c r="DO113" s="4">
        <v>0.3493</v>
      </c>
      <c r="DP113" s="4">
        <v>0.99180000000000001</v>
      </c>
      <c r="DQ113" s="4">
        <v>0.3498</v>
      </c>
      <c r="DR113" s="5">
        <v>0.5726</v>
      </c>
      <c r="DS113" s="5">
        <v>0.5716</v>
      </c>
      <c r="DT113" s="5">
        <v>0.23569999999999999</v>
      </c>
      <c r="DU113" s="5">
        <v>7.9000000000000008E-3</v>
      </c>
      <c r="DV113" s="5">
        <v>0.87190000000000001</v>
      </c>
      <c r="DW113" s="5">
        <v>0.39910000000000001</v>
      </c>
      <c r="DX113" s="5">
        <v>0.97240000000000004</v>
      </c>
      <c r="DY113" s="5">
        <v>0.16</v>
      </c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>
        <v>0.5958</v>
      </c>
      <c r="EI113" s="5">
        <v>0.62580000000000002</v>
      </c>
      <c r="EJ113" s="5">
        <v>0.2039</v>
      </c>
      <c r="EK113" s="5">
        <v>1.9199999999999998E-2</v>
      </c>
      <c r="EL113" s="5">
        <v>0.84730000000000005</v>
      </c>
      <c r="EM113" s="5">
        <v>0.89159999999999995</v>
      </c>
      <c r="EN113" s="5">
        <v>0.51629999999999998</v>
      </c>
      <c r="EO113" s="5">
        <v>0.1198</v>
      </c>
      <c r="EP113" s="4">
        <v>0.63980000000000004</v>
      </c>
      <c r="EQ113" s="4">
        <v>0.73350000000000004</v>
      </c>
      <c r="ER113" s="4">
        <v>0.14230000000000001</v>
      </c>
      <c r="ES113" s="4">
        <v>4.19E-2</v>
      </c>
      <c r="ET113" s="4">
        <v>0.78569999999999995</v>
      </c>
      <c r="EU113" s="4">
        <v>0.52480000000000004</v>
      </c>
      <c r="EV113" s="4">
        <v>0.71030000000000004</v>
      </c>
      <c r="EW113" s="4">
        <v>1.7100000000000001E-2</v>
      </c>
      <c r="EX113" s="5">
        <v>0.55630000000000002</v>
      </c>
      <c r="EY113" s="5">
        <v>0.53280000000000005</v>
      </c>
      <c r="EZ113" s="5">
        <v>0.219</v>
      </c>
      <c r="FA113" s="5">
        <v>3.5000000000000001E-3</v>
      </c>
      <c r="FB113" s="5">
        <v>0.87150000000000005</v>
      </c>
      <c r="FC113" s="5">
        <v>0.3518</v>
      </c>
      <c r="FD113" s="5">
        <v>0.99029999999999996</v>
      </c>
      <c r="FE113" s="5">
        <v>0.36009999999999998</v>
      </c>
      <c r="FF113" s="4">
        <v>0.57509999999999994</v>
      </c>
      <c r="FG113" s="4">
        <v>0.57299999999999995</v>
      </c>
      <c r="FH113" s="4">
        <v>0.22989999999999999</v>
      </c>
      <c r="FI113" s="4">
        <v>7.7999999999999996E-3</v>
      </c>
      <c r="FJ113" s="4">
        <v>0.87060000000000004</v>
      </c>
      <c r="FK113" s="4">
        <v>0.39939999999999998</v>
      </c>
      <c r="FL113" s="4">
        <v>0.97160000000000002</v>
      </c>
      <c r="FM113" s="4">
        <v>0.2707</v>
      </c>
      <c r="FN113" s="5">
        <v>0.58309999999999995</v>
      </c>
      <c r="FO113" s="5">
        <v>0.5927</v>
      </c>
      <c r="FP113" s="5">
        <v>0.22969999999999999</v>
      </c>
      <c r="FQ113" s="5">
        <v>1.26E-2</v>
      </c>
      <c r="FR113" s="5">
        <v>0.86539999999999995</v>
      </c>
      <c r="FS113" s="5">
        <v>0.45069999999999999</v>
      </c>
      <c r="FT113" s="5">
        <v>0.94479999999999997</v>
      </c>
      <c r="FU113" s="5">
        <v>0.2571</v>
      </c>
      <c r="FV113" s="4">
        <v>0.5958</v>
      </c>
      <c r="FW113" s="4">
        <v>0.62549999999999994</v>
      </c>
      <c r="FX113" s="4">
        <v>0.2041</v>
      </c>
      <c r="FY113" s="4">
        <v>1.9199999999999998E-2</v>
      </c>
      <c r="FZ113" s="4">
        <v>0.84789999999999999</v>
      </c>
      <c r="GA113" s="4">
        <v>0.51600000000000001</v>
      </c>
      <c r="GB113" s="4">
        <v>0.89090000000000003</v>
      </c>
      <c r="GC113" s="4">
        <v>8.4199999999999997E-2</v>
      </c>
      <c r="GD113" s="5">
        <v>0.63690000000000002</v>
      </c>
      <c r="GE113" s="5">
        <v>0.72760000000000002</v>
      </c>
      <c r="GF113" s="5">
        <v>0.14419999999999999</v>
      </c>
      <c r="GG113" s="5">
        <v>4.2299999999999997E-2</v>
      </c>
      <c r="GH113" s="5">
        <v>0.78469999999999995</v>
      </c>
      <c r="GI113" s="5">
        <v>0.52429999999999999</v>
      </c>
      <c r="GJ113" s="5">
        <v>0.71279999999999999</v>
      </c>
      <c r="GK113" s="5">
        <v>2.01E-2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>
        <v>0.59670000000000001</v>
      </c>
      <c r="HK113" s="5">
        <v>0.62680000000000002</v>
      </c>
      <c r="HL113" s="5">
        <v>0.2016</v>
      </c>
      <c r="HM113" s="5">
        <v>1.9300000000000001E-2</v>
      </c>
      <c r="HN113" s="5">
        <v>0.84719999999999995</v>
      </c>
      <c r="HO113" s="5">
        <v>0.51090000000000002</v>
      </c>
      <c r="HP113" s="5">
        <v>0.8911</v>
      </c>
      <c r="HQ113" s="5">
        <v>8.5699999999999998E-2</v>
      </c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>
        <v>0.59589999999999999</v>
      </c>
      <c r="IY113" s="4">
        <v>0.62519999999999998</v>
      </c>
      <c r="IZ113" s="4">
        <v>0.19980000000000001</v>
      </c>
      <c r="JA113" s="4">
        <v>1.9199999999999998E-2</v>
      </c>
      <c r="JB113" s="4">
        <v>0.8468</v>
      </c>
      <c r="JC113" s="4">
        <v>0.51259999999999994</v>
      </c>
      <c r="JD113" s="4">
        <v>0.89200000000000002</v>
      </c>
      <c r="JE113" s="4">
        <v>7.8E-2</v>
      </c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0.58885555555555558</v>
      </c>
      <c r="JO113" s="4">
        <f t="shared" si="49"/>
        <v>0.60930000000000017</v>
      </c>
      <c r="JP113" s="4">
        <f t="shared" si="50"/>
        <v>0.20855555555555558</v>
      </c>
      <c r="JQ113" s="4">
        <f t="shared" si="51"/>
        <v>1.6614814814814811E-2</v>
      </c>
      <c r="JR113" s="4">
        <f t="shared" si="52"/>
        <v>0.8506851851851851</v>
      </c>
      <c r="JS113" s="4">
        <f t="shared" si="53"/>
        <v>0.46844074074074071</v>
      </c>
      <c r="JT113" s="4">
        <f t="shared" si="54"/>
        <v>0.89261851851851859</v>
      </c>
      <c r="JU113" s="4">
        <f t="shared" si="55"/>
        <v>0.19657407407407412</v>
      </c>
      <c r="JV113" s="1" t="e" cm="1">
        <f t="array" aca="1" ref="JV113" ca="1">CONCATENATE(INDIRECT(ADDRESS(1,MATCH(_xlfn.MINIFS(B113:JM113,metrics.rec,"MAE"),B113:JM113,0)+1)), ", ", INDIRECT(ADDRESS(2,MATCH(_xlfn.MINIFS(B113:JM113,metrics.rec,"MAE"),B113:JM113,0)+1)))</f>
        <v>#NAME?</v>
      </c>
      <c r="JW113" s="1" t="e" cm="1">
        <f t="array" aca="1" ref="JW113" ca="1">CONCATENATE(INDIRECT(ADDRESS(1,MATCH(_xlfn.MINIFS(B113:JM113,metrics.rec,"MSE"),B113:JM113,0)+1)), ", ", INDIRECT(ADDRESS(2,MATCH(_xlfn.MINIFS(B113:JM113,metrics.rec,"MSE"),B113:JM113,0)+1)))</f>
        <v>#NAME?</v>
      </c>
      <c r="JX113" s="1" t="e" cm="1">
        <f t="array" aca="1" ref="JX113" ca="1">CONCATENATE(INDIRECT(ADDRESS(1,MATCH(_xlfn.MAXIFS(B113:JM113,metrics.rec,"R"),B113:JM113,0)+1)), ", ", INDIRECT(ADDRESS(2,MATCH(_xlfn.MAXIFS(B113:JM113,metrics.rec,"R"),B113:JM113,0)+1)))</f>
        <v>#NAME?</v>
      </c>
      <c r="JY113" s="1" t="e" cm="1">
        <f t="array" aca="1" ref="JY113" ca="1">CONCATENATE(INDIRECT(ADDRESS(1,MATCH(_xlfn.MAXIFS(B113:JM113,metrics.rec,"Precision"),B113:JM113,0)+1)), ", ", INDIRECT(ADDRESS(2,MATCH(_xlfn.MAXIFS(B113:JM113,metrics.rec,"Precision"),B113:JM113,0)+1)))</f>
        <v>#NAME?</v>
      </c>
      <c r="JZ113" s="1" t="e" cm="1">
        <f t="array" aca="1" ref="JZ113" ca="1">CONCATENATE(INDIRECT(ADDRESS(1,MATCH(_xlfn.MAXIFS(B113:JM113,metrics.rec,"Recall"),B113:JM113,0)+1)), ", ", INDIRECT(ADDRESS(2,MATCH(_xlfn.MAXIFS(B113:JM113,metrics.rec,"Recall"),B113:JM113,0)+1)))</f>
        <v>#NAME?</v>
      </c>
      <c r="KA113" s="1" t="e" cm="1">
        <f t="array" aca="1" ref="KA113" ca="1">CONCATENATE(INDIRECT(ADDRESS(1,MATCH(_xlfn.MAXIFS(B113:JM113,metrics.rec,"Coverage"),B113:JM113,0)+1)), ", ", INDIRECT(ADDRESS(2,MATCH(_xlfn.MAXIFS(B113:JM113,metrics.rec,"Coverage"),B113:JM113,0)+1)))</f>
        <v>#NAME?</v>
      </c>
      <c r="KB113" s="1" t="e" cm="1">
        <f t="array" aca="1" ref="KB113" ca="1">CONCATENATE(INDIRECT(ADDRESS(1,MATCH(_xlfn.MAXIFS(B113:JM113,metrics.rec,"Recatio"),B113:JM113,0)+1)), ", ", INDIRECT(ADDRESS(2,MATCH(_xlfn.MAXIFS(B113:JM113,metrics.rec,"Recatio"),B113:JM113,0)+1)))</f>
        <v>#NAME?</v>
      </c>
      <c r="KC113" s="1" t="e" cm="1">
        <f t="array" aca="1" ref="KC113" ca="1">CONCATENATE(INDIRECT(ADDRESS(1,MATCH(_xlfn.MINIFS(B113:JM113,metrics.rec,"Time"),B113:JM113,0)+1)), ", ", INDIRECT(ADDRESS(2,MATCH(_xlfn.MINIFS(B113:JM113,metrics.rec,"Time"),B113:JM113,0)+1)))</f>
        <v>#NAME?</v>
      </c>
    </row>
    <row r="114" spans="1:289" x14ac:dyDescent="0.3">
      <c r="A114" s="1" t="s">
        <v>227</v>
      </c>
      <c r="B114" s="4">
        <v>0.57750000000000001</v>
      </c>
      <c r="C114" s="4">
        <v>0.57609999999999995</v>
      </c>
      <c r="D114" s="4">
        <v>0.2112</v>
      </c>
      <c r="E114" s="4">
        <v>1.8E-3</v>
      </c>
      <c r="F114" s="4">
        <v>0.92569999999999997</v>
      </c>
      <c r="G114" s="4">
        <v>0.72050000000000003</v>
      </c>
      <c r="H114" s="4">
        <v>0.99119999999999997</v>
      </c>
      <c r="I114" s="4">
        <v>0.49430000000000002</v>
      </c>
      <c r="J114" s="5">
        <v>0.5827</v>
      </c>
      <c r="K114" s="5">
        <v>0.59189999999999998</v>
      </c>
      <c r="L114" s="5">
        <v>0.22559999999999999</v>
      </c>
      <c r="M114" s="5">
        <v>3.3E-3</v>
      </c>
      <c r="N114" s="5">
        <v>0.92059999999999997</v>
      </c>
      <c r="O114" s="5">
        <v>0.68669999999999998</v>
      </c>
      <c r="P114" s="5">
        <v>0.98050000000000004</v>
      </c>
      <c r="Q114" s="5">
        <v>0.45910000000000001</v>
      </c>
      <c r="R114" s="4">
        <v>0.58540000000000003</v>
      </c>
      <c r="S114" s="4">
        <v>0.59799999999999998</v>
      </c>
      <c r="T114" s="4">
        <v>0.23369999999999999</v>
      </c>
      <c r="U114" s="4">
        <v>5.0000000000000001E-3</v>
      </c>
      <c r="V114" s="4">
        <v>0.90949999999999998</v>
      </c>
      <c r="W114" s="4">
        <v>0.65229999999999999</v>
      </c>
      <c r="X114" s="4">
        <v>0.97019999999999995</v>
      </c>
      <c r="Y114" s="4">
        <v>0.35949999999999999</v>
      </c>
      <c r="Z114" s="5">
        <v>0.59040000000000004</v>
      </c>
      <c r="AA114" s="5">
        <v>0.61260000000000003</v>
      </c>
      <c r="AB114" s="5">
        <v>0.22220000000000001</v>
      </c>
      <c r="AC114" s="5">
        <v>7.4000000000000003E-3</v>
      </c>
      <c r="AD114" s="5">
        <v>0.9002</v>
      </c>
      <c r="AE114" s="5">
        <v>0.60489999999999999</v>
      </c>
      <c r="AF114" s="5">
        <v>0.95609999999999995</v>
      </c>
      <c r="AG114" s="5">
        <v>0.2828</v>
      </c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>
        <v>0.59399999999999997</v>
      </c>
      <c r="AQ114" s="5">
        <v>0.61960000000000004</v>
      </c>
      <c r="AR114" s="5">
        <v>0.2162</v>
      </c>
      <c r="AS114" s="5">
        <v>1.5699999999999999E-2</v>
      </c>
      <c r="AT114" s="5">
        <v>0.87039999999999995</v>
      </c>
      <c r="AU114" s="5">
        <v>0.47799999999999998</v>
      </c>
      <c r="AV114" s="5">
        <v>0.92169999999999996</v>
      </c>
      <c r="AW114" s="5">
        <v>0.16200000000000001</v>
      </c>
      <c r="AX114" s="4">
        <v>0.59619999999999995</v>
      </c>
      <c r="AY114" s="4">
        <v>0.62419999999999998</v>
      </c>
      <c r="AZ114" s="4">
        <v>0.19789999999999999</v>
      </c>
      <c r="BA114" s="4">
        <v>2.7E-2</v>
      </c>
      <c r="BB114" s="4">
        <v>0.84499999999999997</v>
      </c>
      <c r="BC114" s="4">
        <v>0.3639</v>
      </c>
      <c r="BD114" s="4">
        <v>0.88619999999999999</v>
      </c>
      <c r="BE114" s="4">
        <v>0.1074</v>
      </c>
      <c r="BF114" s="5">
        <v>0.60540000000000005</v>
      </c>
      <c r="BG114" s="5">
        <v>0.64239999999999997</v>
      </c>
      <c r="BH114" s="5">
        <v>0.182</v>
      </c>
      <c r="BI114" s="5">
        <v>5.6500000000000002E-2</v>
      </c>
      <c r="BJ114" s="5">
        <v>0.80079999999999996</v>
      </c>
      <c r="BK114" s="5">
        <v>0.23749999999999999</v>
      </c>
      <c r="BL114" s="5">
        <v>0.8266</v>
      </c>
      <c r="BM114" s="5">
        <v>3.32E-2</v>
      </c>
      <c r="BN114" s="4">
        <v>0.63580000000000003</v>
      </c>
      <c r="BO114" s="4">
        <v>0.72460000000000002</v>
      </c>
      <c r="BP114" s="4">
        <v>0.13270000000000001</v>
      </c>
      <c r="BQ114" s="4">
        <v>0.18559999999999999</v>
      </c>
      <c r="BR114" s="4">
        <v>0.72589999999999999</v>
      </c>
      <c r="BS114" s="4">
        <v>0.1071</v>
      </c>
      <c r="BT114" s="4">
        <v>0.69030000000000002</v>
      </c>
      <c r="BU114" s="4">
        <v>2.0500000000000001E-2</v>
      </c>
      <c r="BV114" s="5">
        <v>0.57099999999999995</v>
      </c>
      <c r="BW114" s="5">
        <v>0.56720000000000004</v>
      </c>
      <c r="BX114" s="5">
        <v>0.21199999999999999</v>
      </c>
      <c r="BY114" s="5">
        <v>1.8E-3</v>
      </c>
      <c r="BZ114" s="5">
        <v>0.92369999999999997</v>
      </c>
      <c r="CA114" s="5">
        <v>0.71509999999999996</v>
      </c>
      <c r="CB114" s="5">
        <v>0.99019999999999997</v>
      </c>
      <c r="CC114" s="5">
        <v>0.25190000000000001</v>
      </c>
      <c r="CD114" s="4">
        <v>0.58450000000000002</v>
      </c>
      <c r="CE114" s="4">
        <v>0.59599999999999997</v>
      </c>
      <c r="CF114" s="4">
        <v>0.2223</v>
      </c>
      <c r="CG114" s="4">
        <v>5.0000000000000001E-3</v>
      </c>
      <c r="CH114" s="4">
        <v>0.9103</v>
      </c>
      <c r="CI114" s="4">
        <v>0.64980000000000004</v>
      </c>
      <c r="CJ114" s="4">
        <v>0.97250000000000003</v>
      </c>
      <c r="CK114" s="4">
        <v>0.23250000000000001</v>
      </c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>
        <v>0.59789999999999999</v>
      </c>
      <c r="CU114" s="4">
        <v>0.62770000000000004</v>
      </c>
      <c r="CV114" s="4">
        <v>0.19739999999999999</v>
      </c>
      <c r="CW114" s="4">
        <v>2.6599999999999999E-2</v>
      </c>
      <c r="CX114" s="4">
        <v>0.84309999999999996</v>
      </c>
      <c r="CY114" s="4">
        <v>0.37130000000000002</v>
      </c>
      <c r="CZ114" s="4">
        <v>0.88819999999999999</v>
      </c>
      <c r="DA114" s="4">
        <v>8.6300000000000002E-2</v>
      </c>
      <c r="DB114" s="5">
        <v>0.63739999999999997</v>
      </c>
      <c r="DC114" s="5">
        <v>0.72660000000000002</v>
      </c>
      <c r="DD114" s="5">
        <v>0.1249</v>
      </c>
      <c r="DE114" s="5">
        <v>0.19320000000000001</v>
      </c>
      <c r="DF114" s="5">
        <v>0.72460000000000002</v>
      </c>
      <c r="DG114" s="5">
        <v>0.1047</v>
      </c>
      <c r="DH114" s="5">
        <v>0.69089999999999996</v>
      </c>
      <c r="DI114" s="5">
        <v>1.7899999999999999E-2</v>
      </c>
      <c r="DJ114" s="4">
        <v>0.56820000000000004</v>
      </c>
      <c r="DK114" s="4">
        <v>0.56069999999999998</v>
      </c>
      <c r="DL114" s="4">
        <v>0.20699999999999999</v>
      </c>
      <c r="DM114" s="4">
        <v>1.8E-3</v>
      </c>
      <c r="DN114" s="4">
        <v>0.92310000000000003</v>
      </c>
      <c r="DO114" s="4">
        <v>0.71719999999999995</v>
      </c>
      <c r="DP114" s="4">
        <v>0.99170000000000003</v>
      </c>
      <c r="DQ114" s="4">
        <v>0.35909999999999997</v>
      </c>
      <c r="DR114" s="5">
        <v>0.58530000000000004</v>
      </c>
      <c r="DS114" s="5">
        <v>0.60119999999999996</v>
      </c>
      <c r="DT114" s="5">
        <v>0.2263</v>
      </c>
      <c r="DU114" s="5">
        <v>5.0000000000000001E-3</v>
      </c>
      <c r="DV114" s="5">
        <v>0.90990000000000004</v>
      </c>
      <c r="DW114" s="5">
        <v>0.64939999999999998</v>
      </c>
      <c r="DX114" s="5">
        <v>0.97119999999999995</v>
      </c>
      <c r="DY114" s="5">
        <v>0.16289999999999999</v>
      </c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>
        <v>0.59709999999999996</v>
      </c>
      <c r="EI114" s="5">
        <v>0.62660000000000005</v>
      </c>
      <c r="EJ114" s="5">
        <v>0.2034</v>
      </c>
      <c r="EK114" s="5">
        <v>2.6599999999999999E-2</v>
      </c>
      <c r="EL114" s="5">
        <v>0.84450000000000003</v>
      </c>
      <c r="EM114" s="5">
        <v>0.88619999999999999</v>
      </c>
      <c r="EN114" s="5">
        <v>0.37009999999999998</v>
      </c>
      <c r="EO114" s="5">
        <v>0.1009</v>
      </c>
      <c r="EP114" s="4">
        <v>0.63800000000000001</v>
      </c>
      <c r="EQ114" s="4">
        <v>0.72430000000000005</v>
      </c>
      <c r="ER114" s="4">
        <v>0.13150000000000001</v>
      </c>
      <c r="ES114" s="4">
        <v>0.18759999999999999</v>
      </c>
      <c r="ET114" s="4">
        <v>0.72640000000000005</v>
      </c>
      <c r="EU114" s="4">
        <v>0.1067</v>
      </c>
      <c r="EV114" s="4">
        <v>0.69059999999999999</v>
      </c>
      <c r="EW114" s="4">
        <v>1.6199999999999999E-2</v>
      </c>
      <c r="EX114" s="5">
        <v>0.5746</v>
      </c>
      <c r="EY114" s="5">
        <v>0.57420000000000004</v>
      </c>
      <c r="EZ114" s="5">
        <v>0.1973</v>
      </c>
      <c r="FA114" s="5">
        <v>1.8E-3</v>
      </c>
      <c r="FB114" s="5">
        <v>0.91959999999999997</v>
      </c>
      <c r="FC114" s="5">
        <v>0.71550000000000002</v>
      </c>
      <c r="FD114" s="5">
        <v>0.99019999999999997</v>
      </c>
      <c r="FE114" s="5">
        <v>0.38729999999999998</v>
      </c>
      <c r="FF114" s="4">
        <v>0.58760000000000001</v>
      </c>
      <c r="FG114" s="4">
        <v>0.60229999999999995</v>
      </c>
      <c r="FH114" s="4">
        <v>0.21879999999999999</v>
      </c>
      <c r="FI114" s="4">
        <v>5.0000000000000001E-3</v>
      </c>
      <c r="FJ114" s="4">
        <v>0.90910000000000002</v>
      </c>
      <c r="FK114" s="4">
        <v>0.64870000000000005</v>
      </c>
      <c r="FL114" s="4">
        <v>0.9708</v>
      </c>
      <c r="FM114" s="4">
        <v>0.2777</v>
      </c>
      <c r="FN114" s="5">
        <v>0.5917</v>
      </c>
      <c r="FO114" s="5">
        <v>0.61350000000000005</v>
      </c>
      <c r="FP114" s="5">
        <v>0.224</v>
      </c>
      <c r="FQ114" s="5">
        <v>1.06E-2</v>
      </c>
      <c r="FR114" s="5">
        <v>0.88900000000000001</v>
      </c>
      <c r="FS114" s="5">
        <v>0.55120000000000002</v>
      </c>
      <c r="FT114" s="5">
        <v>0.9425</v>
      </c>
      <c r="FU114" s="5">
        <v>0.25769999999999998</v>
      </c>
      <c r="FV114" s="4">
        <v>0.59709999999999996</v>
      </c>
      <c r="FW114" s="4">
        <v>0.62690000000000001</v>
      </c>
      <c r="FX114" s="4">
        <v>0.2044</v>
      </c>
      <c r="FY114" s="4">
        <v>2.6499999999999999E-2</v>
      </c>
      <c r="FZ114" s="4">
        <v>0.84570000000000001</v>
      </c>
      <c r="GA114" s="4">
        <v>0.37130000000000002</v>
      </c>
      <c r="GB114" s="4">
        <v>0.88590000000000002</v>
      </c>
      <c r="GC114" s="4">
        <v>8.3299999999999999E-2</v>
      </c>
      <c r="GD114" s="5">
        <v>0.63460000000000005</v>
      </c>
      <c r="GE114" s="5">
        <v>0.71699999999999997</v>
      </c>
      <c r="GF114" s="5">
        <v>0.12670000000000001</v>
      </c>
      <c r="GG114" s="5">
        <v>0.18779999999999999</v>
      </c>
      <c r="GH114" s="5">
        <v>0.72570000000000001</v>
      </c>
      <c r="GI114" s="5">
        <v>0.1074</v>
      </c>
      <c r="GJ114" s="5">
        <v>0.69089999999999996</v>
      </c>
      <c r="GK114" s="5">
        <v>1.83E-2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>
        <v>0.59870000000000001</v>
      </c>
      <c r="HK114" s="5">
        <v>0.62990000000000002</v>
      </c>
      <c r="HL114" s="5">
        <v>0.20069999999999999</v>
      </c>
      <c r="HM114" s="5">
        <v>2.63E-2</v>
      </c>
      <c r="HN114" s="5">
        <v>0.84540000000000004</v>
      </c>
      <c r="HO114" s="5">
        <v>0.37440000000000001</v>
      </c>
      <c r="HP114" s="5">
        <v>0.88529999999999998</v>
      </c>
      <c r="HQ114" s="5">
        <v>0.11609999999999999</v>
      </c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>
        <v>0.59799999999999998</v>
      </c>
      <c r="IY114" s="4">
        <v>0.62809999999999999</v>
      </c>
      <c r="IZ114" s="4">
        <v>0.19980000000000001</v>
      </c>
      <c r="JA114" s="4">
        <v>2.64E-2</v>
      </c>
      <c r="JB114" s="4">
        <v>0.84499999999999997</v>
      </c>
      <c r="JC114" s="4">
        <v>0.37180000000000002</v>
      </c>
      <c r="JD114" s="4">
        <v>0.88660000000000005</v>
      </c>
      <c r="JE114" s="4">
        <v>7.5899999999999995E-2</v>
      </c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0.59598518518518506</v>
      </c>
      <c r="JO114" s="4">
        <f t="shared" si="49"/>
        <v>0.6243629629629629</v>
      </c>
      <c r="JP114" s="4">
        <f t="shared" si="50"/>
        <v>0.19984814814814811</v>
      </c>
      <c r="JQ114" s="4">
        <f t="shared" si="51"/>
        <v>3.9881481481481483E-2</v>
      </c>
      <c r="JR114" s="4">
        <f t="shared" si="52"/>
        <v>0.86072592592592578</v>
      </c>
      <c r="JS114" s="4">
        <f t="shared" si="53"/>
        <v>0.49593703703703695</v>
      </c>
      <c r="JT114" s="4">
        <f t="shared" si="54"/>
        <v>0.88209629629629638</v>
      </c>
      <c r="JU114" s="4">
        <f t="shared" si="55"/>
        <v>0.19245185185185185</v>
      </c>
      <c r="JV114" s="1" t="e" cm="1">
        <f t="array" aca="1" ref="JV114" ca="1">CONCATENATE(INDIRECT(ADDRESS(1,MATCH(_xlfn.MINIFS(B114:JM114,metrics.rec,"MAE"),B114:JM114,0)+1)), ", ", INDIRECT(ADDRESS(2,MATCH(_xlfn.MINIFS(B114:JM114,metrics.rec,"MAE"),B114:JM114,0)+1)))</f>
        <v>#NAME?</v>
      </c>
      <c r="JW114" s="1" t="e" cm="1">
        <f t="array" aca="1" ref="JW114" ca="1">CONCATENATE(INDIRECT(ADDRESS(1,MATCH(_xlfn.MINIFS(B114:JM114,metrics.rec,"MSE"),B114:JM114,0)+1)), ", ", INDIRECT(ADDRESS(2,MATCH(_xlfn.MINIFS(B114:JM114,metrics.rec,"MSE"),B114:JM114,0)+1)))</f>
        <v>#NAME?</v>
      </c>
      <c r="JX114" s="1" t="e" cm="1">
        <f t="array" aca="1" ref="JX114" ca="1">CONCATENATE(INDIRECT(ADDRESS(1,MATCH(_xlfn.MAXIFS(B114:JM114,metrics.rec,"R"),B114:JM114,0)+1)), ", ", INDIRECT(ADDRESS(2,MATCH(_xlfn.MAXIFS(B114:JM114,metrics.rec,"R"),B114:JM114,0)+1)))</f>
        <v>#NAME?</v>
      </c>
      <c r="JY114" s="1" t="e" cm="1">
        <f t="array" aca="1" ref="JY114" ca="1">CONCATENATE(INDIRECT(ADDRESS(1,MATCH(_xlfn.MAXIFS(B114:JM114,metrics.rec,"Precision"),B114:JM114,0)+1)), ", ", INDIRECT(ADDRESS(2,MATCH(_xlfn.MAXIFS(B114:JM114,metrics.rec,"Precision"),B114:JM114,0)+1)))</f>
        <v>#NAME?</v>
      </c>
      <c r="JZ114" s="1" t="e" cm="1">
        <f t="array" aca="1" ref="JZ114" ca="1">CONCATENATE(INDIRECT(ADDRESS(1,MATCH(_xlfn.MAXIFS(B114:JM114,metrics.rec,"Recall"),B114:JM114,0)+1)), ", ", INDIRECT(ADDRESS(2,MATCH(_xlfn.MAXIFS(B114:JM114,metrics.rec,"Recall"),B114:JM114,0)+1)))</f>
        <v>#NAME?</v>
      </c>
      <c r="KA114" s="1" t="e" cm="1">
        <f t="array" aca="1" ref="KA114" ca="1">CONCATENATE(INDIRECT(ADDRESS(1,MATCH(_xlfn.MAXIFS(B114:JM114,metrics.rec,"Coverage"),B114:JM114,0)+1)), ", ", INDIRECT(ADDRESS(2,MATCH(_xlfn.MAXIFS(B114:JM114,metrics.rec,"Coverage"),B114:JM114,0)+1)))</f>
        <v>#NAME?</v>
      </c>
      <c r="KB114" s="1" t="e" cm="1">
        <f t="array" aca="1" ref="KB114" ca="1">CONCATENATE(INDIRECT(ADDRESS(1,MATCH(_xlfn.MAXIFS(B114:JM114,metrics.rec,"Recatio"),B114:JM114,0)+1)), ", ", INDIRECT(ADDRESS(2,MATCH(_xlfn.MAXIFS(B114:JM114,metrics.rec,"Recatio"),B114:JM114,0)+1)))</f>
        <v>#NAME?</v>
      </c>
      <c r="KC114" s="1" t="e" cm="1">
        <f t="array" aca="1" ref="KC114" ca="1">CONCATENATE(INDIRECT(ADDRESS(1,MATCH(_xlfn.MINIFS(B114:JM114,metrics.rec,"Time"),B114:JM114,0)+1)), ", ", INDIRECT(ADDRESS(2,MATCH(_xlfn.MINIFS(B114:JM114,metrics.rec,"Time"),B114:JM114,0)+1)))</f>
        <v>#NAME?</v>
      </c>
    </row>
    <row r="115" spans="1:289" x14ac:dyDescent="0.3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>
        <v>0.57099999999999995</v>
      </c>
      <c r="BW115" s="5">
        <v>0.56640000000000001</v>
      </c>
      <c r="BX115" s="5">
        <v>0.17730000000000001</v>
      </c>
      <c r="BY115" s="5">
        <v>3.3099999999999997E-2</v>
      </c>
      <c r="BZ115" s="5">
        <v>0.8599</v>
      </c>
      <c r="CA115" s="5">
        <v>3.6900000000000002E-2</v>
      </c>
      <c r="CB115" s="5">
        <v>0.99019999999999997</v>
      </c>
      <c r="CC115" s="5">
        <v>1.9668000000000001</v>
      </c>
      <c r="CD115" s="4">
        <v>0.58409999999999995</v>
      </c>
      <c r="CE115" s="4">
        <v>0.58750000000000002</v>
      </c>
      <c r="CF115" s="4">
        <v>0.17019999999999999</v>
      </c>
      <c r="CG115" s="4">
        <v>7.4700000000000003E-2</v>
      </c>
      <c r="CH115" s="4">
        <v>0.84289999999999998</v>
      </c>
      <c r="CI115" s="4">
        <v>4.0599999999999997E-2</v>
      </c>
      <c r="CJ115" s="4">
        <v>0.9718</v>
      </c>
      <c r="CK115" s="4">
        <v>1.6487000000000001</v>
      </c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>
        <v>0.60409999999999997</v>
      </c>
      <c r="CU115" s="4">
        <v>0.62829999999999997</v>
      </c>
      <c r="CV115" s="4">
        <v>0.13250000000000001</v>
      </c>
      <c r="CW115" s="4">
        <v>0.18290000000000001</v>
      </c>
      <c r="CX115" s="4">
        <v>0.7893</v>
      </c>
      <c r="CY115" s="4">
        <v>5.0599999999999999E-2</v>
      </c>
      <c r="CZ115" s="4">
        <v>0.88870000000000005</v>
      </c>
      <c r="DA115" s="4">
        <v>0.87529999999999997</v>
      </c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>
        <v>0.57040000000000002</v>
      </c>
      <c r="DK115" s="4">
        <v>0.56530000000000002</v>
      </c>
      <c r="DL115" s="4">
        <v>0.1608</v>
      </c>
      <c r="DM115" s="4">
        <v>3.3500000000000002E-2</v>
      </c>
      <c r="DN115" s="4">
        <v>0.85719999999999996</v>
      </c>
      <c r="DO115" s="4">
        <v>3.6400000000000002E-2</v>
      </c>
      <c r="DP115" s="4">
        <v>0.99129999999999996</v>
      </c>
      <c r="DQ115" s="4">
        <v>1.6533</v>
      </c>
      <c r="DR115" s="5">
        <v>0.58689999999999998</v>
      </c>
      <c r="DS115" s="5">
        <v>0.59870000000000001</v>
      </c>
      <c r="DT115" s="5">
        <v>0.1799</v>
      </c>
      <c r="DU115" s="5">
        <v>7.3999999999999996E-2</v>
      </c>
      <c r="DV115" s="5">
        <v>0.84330000000000005</v>
      </c>
      <c r="DW115" s="5">
        <v>4.1000000000000002E-2</v>
      </c>
      <c r="DX115" s="5">
        <v>0.97099999999999997</v>
      </c>
      <c r="DY115" s="5">
        <v>0.93379999999999996</v>
      </c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>
        <v>0.60350000000000004</v>
      </c>
      <c r="EI115" s="5">
        <v>0.62709999999999999</v>
      </c>
      <c r="EJ115" s="5">
        <v>0.1313</v>
      </c>
      <c r="EK115" s="5">
        <v>0.18149999999999999</v>
      </c>
      <c r="EL115" s="5">
        <v>0.79020000000000001</v>
      </c>
      <c r="EM115" s="5">
        <v>5.0799999999999998E-2</v>
      </c>
      <c r="EN115" s="5">
        <v>0.88539999999999996</v>
      </c>
      <c r="EO115" s="5">
        <v>0.85519999999999996</v>
      </c>
      <c r="EP115" s="4">
        <v>0.65690000000000004</v>
      </c>
      <c r="EQ115" s="4">
        <v>0.75080000000000002</v>
      </c>
      <c r="ER115" s="4">
        <v>6.1600000000000002E-2</v>
      </c>
      <c r="ES115" s="4">
        <v>0.2389</v>
      </c>
      <c r="ET115" s="4">
        <v>0.70899999999999996</v>
      </c>
      <c r="EU115" s="4">
        <v>8.2400000000000001E-2</v>
      </c>
      <c r="EV115" s="4">
        <v>0.69840000000000002</v>
      </c>
      <c r="EW115" s="4">
        <v>0.26</v>
      </c>
      <c r="EX115" s="5">
        <v>0.57420000000000004</v>
      </c>
      <c r="EY115" s="5">
        <v>0.57120000000000004</v>
      </c>
      <c r="EZ115" s="5">
        <v>0.16300000000000001</v>
      </c>
      <c r="FA115" s="5">
        <v>3.3000000000000002E-2</v>
      </c>
      <c r="FB115" s="5">
        <v>0.8538</v>
      </c>
      <c r="FC115" s="5">
        <v>3.6700000000000003E-2</v>
      </c>
      <c r="FD115" s="5">
        <v>0.98960000000000004</v>
      </c>
      <c r="FE115" s="5">
        <v>1.8727</v>
      </c>
      <c r="FF115" s="4">
        <v>0.58750000000000002</v>
      </c>
      <c r="FG115" s="4">
        <v>0.59650000000000003</v>
      </c>
      <c r="FH115" s="4">
        <v>0.17810000000000001</v>
      </c>
      <c r="FI115" s="4">
        <v>7.4300000000000005E-2</v>
      </c>
      <c r="FJ115" s="4">
        <v>0.84289999999999998</v>
      </c>
      <c r="FK115" s="4">
        <v>4.0800000000000003E-2</v>
      </c>
      <c r="FL115" s="4">
        <v>0.97030000000000005</v>
      </c>
      <c r="FM115" s="4">
        <v>2.4256000000000002</v>
      </c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>
        <v>0.60460000000000003</v>
      </c>
      <c r="FW115" s="4">
        <v>0.63139999999999996</v>
      </c>
      <c r="FX115" s="4">
        <v>0.1293</v>
      </c>
      <c r="FY115" s="4">
        <v>0.18099999999999999</v>
      </c>
      <c r="FZ115" s="4">
        <v>0.79110000000000003</v>
      </c>
      <c r="GA115" s="4">
        <v>5.0900000000000001E-2</v>
      </c>
      <c r="GB115" s="4">
        <v>0.88549999999999995</v>
      </c>
      <c r="GC115" s="4">
        <v>0.79220000000000002</v>
      </c>
      <c r="GD115" s="5">
        <v>0.65449999999999997</v>
      </c>
      <c r="GE115" s="5">
        <v>0.74619999999999997</v>
      </c>
      <c r="GF115" s="5">
        <v>6.5600000000000006E-2</v>
      </c>
      <c r="GG115" s="5">
        <v>0.2399</v>
      </c>
      <c r="GH115" s="5">
        <v>0.70730000000000004</v>
      </c>
      <c r="GI115" s="5">
        <v>8.2699999999999996E-2</v>
      </c>
      <c r="GJ115" s="5">
        <v>0.69979999999999998</v>
      </c>
      <c r="GK115" s="5">
        <v>0.32469999999999999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>
        <v>0.60429999999999995</v>
      </c>
      <c r="HK115" s="5">
        <v>0.62980000000000003</v>
      </c>
      <c r="HL115" s="5">
        <v>0.1331</v>
      </c>
      <c r="HM115" s="5">
        <v>0.18179999999999999</v>
      </c>
      <c r="HN115" s="5">
        <v>0.7903</v>
      </c>
      <c r="HO115" s="5">
        <v>5.0599999999999999E-2</v>
      </c>
      <c r="HP115" s="5">
        <v>0.88629999999999998</v>
      </c>
      <c r="HQ115" s="5">
        <v>1.0397000000000001</v>
      </c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>
        <v>0.60440000000000005</v>
      </c>
      <c r="IY115" s="4">
        <v>0.62929999999999997</v>
      </c>
      <c r="IZ115" s="4">
        <v>0.13059999999999999</v>
      </c>
      <c r="JA115" s="4">
        <v>0.18079999999999999</v>
      </c>
      <c r="JB115" s="4">
        <v>0.79039999999999999</v>
      </c>
      <c r="JC115" s="4">
        <v>5.0900000000000001E-2</v>
      </c>
      <c r="JD115" s="4">
        <v>0.88729999999999998</v>
      </c>
      <c r="JE115" s="4">
        <v>0.6583</v>
      </c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0.60110714285714295</v>
      </c>
      <c r="JO115" s="4">
        <f t="shared" si="49"/>
        <v>0.62585357142857134</v>
      </c>
      <c r="JP115" s="4">
        <f t="shared" si="50"/>
        <v>0.14332857142857142</v>
      </c>
      <c r="JQ115" s="4">
        <f t="shared" si="51"/>
        <v>0.13273571428571432</v>
      </c>
      <c r="JR115" s="4">
        <f t="shared" si="52"/>
        <v>0.8063178571428572</v>
      </c>
      <c r="JS115" s="4">
        <f t="shared" si="53"/>
        <v>5.0057142857142849E-2</v>
      </c>
      <c r="JT115" s="4">
        <f t="shared" si="54"/>
        <v>0.90374642857142862</v>
      </c>
      <c r="JU115" s="4">
        <f t="shared" si="55"/>
        <v>1.1216250000000003</v>
      </c>
      <c r="JV115" s="1" t="e" cm="1">
        <f t="array" aca="1" ref="JV115" ca="1">CONCATENATE(INDIRECT(ADDRESS(1,MATCH(_xlfn.MINIFS(B115:JM115,metrics.rec,"MAE"),B115:JM115,0)+1)), ", ", INDIRECT(ADDRESS(2,MATCH(_xlfn.MINIFS(B115:JM115,metrics.rec,"MAE"),B115:JM115,0)+1)))</f>
        <v>#NAME?</v>
      </c>
      <c r="JW115" s="1" t="e" cm="1">
        <f t="array" aca="1" ref="JW115" ca="1">CONCATENATE(INDIRECT(ADDRESS(1,MATCH(_xlfn.MINIFS(B115:JM115,metrics.rec,"MSE"),B115:JM115,0)+1)), ", ", INDIRECT(ADDRESS(2,MATCH(_xlfn.MINIFS(B115:JM115,metrics.rec,"MSE"),B115:JM115,0)+1)))</f>
        <v>#NAME?</v>
      </c>
      <c r="JX115" s="1" t="e" cm="1">
        <f t="array" aca="1" ref="JX115" ca="1">CONCATENATE(INDIRECT(ADDRESS(1,MATCH(_xlfn.MAXIFS(B115:JM115,metrics.rec,"R"),B115:JM115,0)+1)), ", ", INDIRECT(ADDRESS(2,MATCH(_xlfn.MAXIFS(B115:JM115,metrics.rec,"R"),B115:JM115,0)+1)))</f>
        <v>#NAME?</v>
      </c>
      <c r="JY115" s="1" t="e" cm="1">
        <f t="array" aca="1" ref="JY115" ca="1">CONCATENATE(INDIRECT(ADDRESS(1,MATCH(_xlfn.MAXIFS(B115:JM115,metrics.rec,"Precision"),B115:JM115,0)+1)), ", ", INDIRECT(ADDRESS(2,MATCH(_xlfn.MAXIFS(B115:JM115,metrics.rec,"Precision"),B115:JM115,0)+1)))</f>
        <v>#NAME?</v>
      </c>
      <c r="JZ115" s="1" t="e" cm="1">
        <f t="array" aca="1" ref="JZ115" ca="1">CONCATENATE(INDIRECT(ADDRESS(1,MATCH(_xlfn.MAXIFS(B115:JM115,metrics.rec,"Recall"),B115:JM115,0)+1)), ", ", INDIRECT(ADDRESS(2,MATCH(_xlfn.MAXIFS(B115:JM115,metrics.rec,"Recall"),B115:JM115,0)+1)))</f>
        <v>#NAME?</v>
      </c>
      <c r="KA115" s="1" t="e" cm="1">
        <f t="array" aca="1" ref="KA115" ca="1">CONCATENATE(INDIRECT(ADDRESS(1,MATCH(_xlfn.MAXIFS(B115:JM115,metrics.rec,"Coverage"),B115:JM115,0)+1)), ", ", INDIRECT(ADDRESS(2,MATCH(_xlfn.MAXIFS(B115:JM115,metrics.rec,"Coverage"),B115:JM115,0)+1)))</f>
        <v>#NAME?</v>
      </c>
      <c r="KB115" s="1" t="e" cm="1">
        <f t="array" aca="1" ref="KB115" ca="1">CONCATENATE(INDIRECT(ADDRESS(1,MATCH(_xlfn.MAXIFS(B115:JM115,metrics.rec,"Recatio"),B115:JM115,0)+1)), ", ", INDIRECT(ADDRESS(2,MATCH(_xlfn.MAXIFS(B115:JM115,metrics.rec,"Recatio"),B115:JM115,0)+1)))</f>
        <v>#NAME?</v>
      </c>
      <c r="KC115" s="1" t="e" cm="1">
        <f t="array" aca="1" ref="KC115" ca="1">CONCATENATE(INDIRECT(ADDRESS(1,MATCH(_xlfn.MINIFS(B115:JM115,metrics.rec,"Time"),B115:JM115,0)+1)), ", ", INDIRECT(ADDRESS(2,MATCH(_xlfn.MINIFS(B115:JM115,metrics.rec,"Time"),B115:JM115,0)+1)))</f>
        <v>#NAME?</v>
      </c>
    </row>
    <row r="116" spans="1:289" x14ac:dyDescent="0.3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>
        <v>0.57199999999999995</v>
      </c>
      <c r="BW116" s="5">
        <v>0.56989999999999996</v>
      </c>
      <c r="BX116" s="5">
        <v>0.17349999999999999</v>
      </c>
      <c r="BY116" s="5">
        <v>1.61E-2</v>
      </c>
      <c r="BZ116" s="5">
        <v>0.88129999999999997</v>
      </c>
      <c r="CA116" s="5">
        <v>7.7700000000000005E-2</v>
      </c>
      <c r="CB116" s="5">
        <v>0.99019999999999997</v>
      </c>
      <c r="CC116" s="5">
        <v>2.0735000000000001</v>
      </c>
      <c r="CD116" s="4">
        <v>0.58650000000000002</v>
      </c>
      <c r="CE116" s="4">
        <v>0.59640000000000004</v>
      </c>
      <c r="CF116" s="4">
        <v>0.1706</v>
      </c>
      <c r="CG116" s="4">
        <v>3.9199999999999999E-2</v>
      </c>
      <c r="CH116" s="4">
        <v>0.8659</v>
      </c>
      <c r="CI116" s="4">
        <v>7.9600000000000004E-2</v>
      </c>
      <c r="CJ116" s="4">
        <v>0.97209999999999996</v>
      </c>
      <c r="CK116" s="4">
        <v>1.6215999999999999</v>
      </c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>
        <v>0.60550000000000004</v>
      </c>
      <c r="CU116" s="4">
        <v>0.63339999999999996</v>
      </c>
      <c r="CV116" s="4">
        <v>0.13400000000000001</v>
      </c>
      <c r="CW116" s="4">
        <v>0.1134</v>
      </c>
      <c r="CX116" s="4">
        <v>0.80310000000000004</v>
      </c>
      <c r="CY116" s="4">
        <v>8.3099999999999993E-2</v>
      </c>
      <c r="CZ116" s="4">
        <v>0.89019999999999999</v>
      </c>
      <c r="DA116" s="4">
        <v>0.94269999999999998</v>
      </c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>
        <v>0.57210000000000005</v>
      </c>
      <c r="DK116" s="4">
        <v>0.57069999999999999</v>
      </c>
      <c r="DL116" s="4">
        <v>0.15890000000000001</v>
      </c>
      <c r="DM116" s="4">
        <v>1.6199999999999999E-2</v>
      </c>
      <c r="DN116" s="4">
        <v>0.88019999999999998</v>
      </c>
      <c r="DO116" s="4">
        <v>7.7299999999999994E-2</v>
      </c>
      <c r="DP116" s="4">
        <v>0.99160000000000004</v>
      </c>
      <c r="DQ116" s="4">
        <v>1.6376999999999999</v>
      </c>
      <c r="DR116" s="5">
        <v>0.5877</v>
      </c>
      <c r="DS116" s="5">
        <v>0.60299999999999998</v>
      </c>
      <c r="DT116" s="5">
        <v>0.18060000000000001</v>
      </c>
      <c r="DU116" s="5">
        <v>3.85E-2</v>
      </c>
      <c r="DV116" s="5">
        <v>0.86499999999999999</v>
      </c>
      <c r="DW116" s="5">
        <v>8.0799999999999997E-2</v>
      </c>
      <c r="DX116" s="5">
        <v>0.97140000000000004</v>
      </c>
      <c r="DY116" s="5">
        <v>0.78169999999999995</v>
      </c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>
        <v>0.60550000000000004</v>
      </c>
      <c r="EI116" s="5">
        <v>0.63319999999999999</v>
      </c>
      <c r="EJ116" s="5">
        <v>0.1333</v>
      </c>
      <c r="EK116" s="5">
        <v>0.1123</v>
      </c>
      <c r="EL116" s="5">
        <v>0.80469999999999997</v>
      </c>
      <c r="EM116" s="5">
        <v>8.3699999999999997E-2</v>
      </c>
      <c r="EN116" s="5">
        <v>0.8871</v>
      </c>
      <c r="EO116" s="5">
        <v>0.80230000000000001</v>
      </c>
      <c r="EP116" s="4">
        <v>0.65790000000000004</v>
      </c>
      <c r="EQ116" s="4">
        <v>0.75390000000000001</v>
      </c>
      <c r="ER116" s="4">
        <v>6.0600000000000001E-2</v>
      </c>
      <c r="ES116" s="4">
        <v>0.20330000000000001</v>
      </c>
      <c r="ET116" s="4">
        <v>0.71079999999999999</v>
      </c>
      <c r="EU116" s="4">
        <v>9.7100000000000006E-2</v>
      </c>
      <c r="EV116" s="4">
        <v>0.6996</v>
      </c>
      <c r="EW116" s="4">
        <v>0.26419999999999999</v>
      </c>
      <c r="EX116" s="5">
        <v>0.57599999999999996</v>
      </c>
      <c r="EY116" s="5">
        <v>0.57630000000000003</v>
      </c>
      <c r="EZ116" s="5">
        <v>0.1668</v>
      </c>
      <c r="FA116" s="5">
        <v>1.6E-2</v>
      </c>
      <c r="FB116" s="5">
        <v>0.87560000000000004</v>
      </c>
      <c r="FC116" s="5">
        <v>7.7600000000000002E-2</v>
      </c>
      <c r="FD116" s="5">
        <v>0.98980000000000001</v>
      </c>
      <c r="FE116" s="5">
        <v>1.9597</v>
      </c>
      <c r="FF116" s="4">
        <v>0.58919999999999995</v>
      </c>
      <c r="FG116" s="4">
        <v>0.6018</v>
      </c>
      <c r="FH116" s="4">
        <v>0.17599999999999999</v>
      </c>
      <c r="FI116" s="4">
        <v>3.8699999999999998E-2</v>
      </c>
      <c r="FJ116" s="4">
        <v>0.86550000000000005</v>
      </c>
      <c r="FK116" s="4">
        <v>8.0500000000000002E-2</v>
      </c>
      <c r="FL116" s="4">
        <v>0.97060000000000002</v>
      </c>
      <c r="FM116" s="4">
        <v>1.8431999999999999</v>
      </c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>
        <v>0.60619999999999996</v>
      </c>
      <c r="FW116" s="4">
        <v>0.63670000000000004</v>
      </c>
      <c r="FX116" s="4">
        <v>0.12859999999999999</v>
      </c>
      <c r="FY116" s="4">
        <v>0.11210000000000001</v>
      </c>
      <c r="FZ116" s="4">
        <v>0.8054</v>
      </c>
      <c r="GA116" s="4">
        <v>8.3699999999999997E-2</v>
      </c>
      <c r="GB116" s="4">
        <v>0.8871</v>
      </c>
      <c r="GC116" s="4">
        <v>0.80310000000000004</v>
      </c>
      <c r="GD116" s="5">
        <v>0.65559999999999996</v>
      </c>
      <c r="GE116" s="5">
        <v>0.74950000000000006</v>
      </c>
      <c r="GF116" s="5">
        <v>6.4899999999999999E-2</v>
      </c>
      <c r="GG116" s="5">
        <v>0.20399999999999999</v>
      </c>
      <c r="GH116" s="5">
        <v>0.70889999999999997</v>
      </c>
      <c r="GI116" s="5">
        <v>9.7600000000000006E-2</v>
      </c>
      <c r="GJ116" s="5">
        <v>0.7016</v>
      </c>
      <c r="GK116" s="5">
        <v>0.32590000000000002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>
        <v>0.60609999999999997</v>
      </c>
      <c r="HK116" s="5">
        <v>0.63570000000000004</v>
      </c>
      <c r="HL116" s="5">
        <v>0.13150000000000001</v>
      </c>
      <c r="HM116" s="5">
        <v>0.1124</v>
      </c>
      <c r="HN116" s="5">
        <v>0.80500000000000005</v>
      </c>
      <c r="HO116" s="5">
        <v>8.3400000000000002E-2</v>
      </c>
      <c r="HP116" s="5">
        <v>0.88749999999999996</v>
      </c>
      <c r="HQ116" s="5">
        <v>0.8014</v>
      </c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>
        <v>0.60570000000000002</v>
      </c>
      <c r="IY116" s="4">
        <v>0.63439999999999996</v>
      </c>
      <c r="IZ116" s="4">
        <v>0.13159999999999999</v>
      </c>
      <c r="JA116" s="4">
        <v>0.11210000000000001</v>
      </c>
      <c r="JB116" s="4">
        <v>0.80479999999999996</v>
      </c>
      <c r="JC116" s="4">
        <v>8.3599999999999994E-2</v>
      </c>
      <c r="JD116" s="4">
        <v>0.88829999999999998</v>
      </c>
      <c r="JE116" s="4">
        <v>0.66159999999999997</v>
      </c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0.60250357142857136</v>
      </c>
      <c r="JO116" s="4">
        <f t="shared" si="49"/>
        <v>0.63074642857142849</v>
      </c>
      <c r="JP116" s="4">
        <f t="shared" si="50"/>
        <v>0.14414285714285716</v>
      </c>
      <c r="JQ116" s="4">
        <f t="shared" si="51"/>
        <v>8.6892857142857147E-2</v>
      </c>
      <c r="JR116" s="4">
        <f t="shared" si="52"/>
        <v>0.82292857142857145</v>
      </c>
      <c r="JS116" s="4">
        <f t="shared" si="53"/>
        <v>8.365555555555558E-2</v>
      </c>
      <c r="JT116" s="4">
        <f t="shared" si="54"/>
        <v>0.90458214285714289</v>
      </c>
      <c r="JU116" s="4">
        <f t="shared" si="55"/>
        <v>1.0932714285714287</v>
      </c>
      <c r="JV116" s="1" t="e" cm="1">
        <f t="array" aca="1" ref="JV116" ca="1">CONCATENATE(INDIRECT(ADDRESS(1,MATCH(_xlfn.MINIFS(B116:JM116,metrics.rec,"MAE"),B116:JM116,0)+1)), ", ", INDIRECT(ADDRESS(2,MATCH(_xlfn.MINIFS(B116:JM116,metrics.rec,"MAE"),B116:JM116,0)+1)))</f>
        <v>#NAME?</v>
      </c>
      <c r="JW116" s="1" t="e" cm="1">
        <f t="array" aca="1" ref="JW116" ca="1">CONCATENATE(INDIRECT(ADDRESS(1,MATCH(_xlfn.MINIFS(B116:JM116,metrics.rec,"MSE"),B116:JM116,0)+1)), ", ", INDIRECT(ADDRESS(2,MATCH(_xlfn.MINIFS(B116:JM116,metrics.rec,"MSE"),B116:JM116,0)+1)))</f>
        <v>#NAME?</v>
      </c>
      <c r="JX116" s="1" t="e" cm="1">
        <f t="array" aca="1" ref="JX116" ca="1">CONCATENATE(INDIRECT(ADDRESS(1,MATCH(_xlfn.MAXIFS(B116:JM116,metrics.rec,"R"),B116:JM116,0)+1)), ", ", INDIRECT(ADDRESS(2,MATCH(_xlfn.MAXIFS(B116:JM116,metrics.rec,"R"),B116:JM116,0)+1)))</f>
        <v>#NAME?</v>
      </c>
      <c r="JY116" s="1" t="e" cm="1">
        <f t="array" aca="1" ref="JY116" ca="1">CONCATENATE(INDIRECT(ADDRESS(1,MATCH(_xlfn.MAXIFS(B116:JM116,metrics.rec,"Precision"),B116:JM116,0)+1)), ", ", INDIRECT(ADDRESS(2,MATCH(_xlfn.MAXIFS(B116:JM116,metrics.rec,"Precision"),B116:JM116,0)+1)))</f>
        <v>#NAME?</v>
      </c>
      <c r="JZ116" s="1" t="e" cm="1">
        <f t="array" aca="1" ref="JZ116" ca="1">CONCATENATE(INDIRECT(ADDRESS(1,MATCH(_xlfn.MAXIFS(B116:JM116,metrics.rec,"Recall"),B116:JM116,0)+1)), ", ", INDIRECT(ADDRESS(2,MATCH(_xlfn.MAXIFS(B116:JM116,metrics.rec,"Recall"),B116:JM116,0)+1)))</f>
        <v>#NAME?</v>
      </c>
      <c r="KA116" s="1" t="e" cm="1">
        <f t="array" aca="1" ref="KA116" ca="1">CONCATENATE(INDIRECT(ADDRESS(1,MATCH(_xlfn.MAXIFS(B116:JM116,metrics.rec,"Coverage"),B116:JM116,0)+1)), ", ", INDIRECT(ADDRESS(2,MATCH(_xlfn.MAXIFS(B116:JM116,metrics.rec,"Coverage"),B116:JM116,0)+1)))</f>
        <v>#NAME?</v>
      </c>
      <c r="KB116" s="1" t="e" cm="1">
        <f t="array" aca="1" ref="KB116" ca="1">CONCATENATE(INDIRECT(ADDRESS(1,MATCH(_xlfn.MAXIFS(B116:JM116,metrics.rec,"Recatio"),B116:JM116,0)+1)), ", ", INDIRECT(ADDRESS(2,MATCH(_xlfn.MAXIFS(B116:JM116,metrics.rec,"Recatio"),B116:JM116,0)+1)))</f>
        <v>#NAME?</v>
      </c>
      <c r="KC116" s="1" t="e" cm="1">
        <f t="array" aca="1" ref="KC116" ca="1">CONCATENATE(INDIRECT(ADDRESS(1,MATCH(_xlfn.MINIFS(B116:JM116,metrics.rec,"Time"),B116:JM116,0)+1)), ", ", INDIRECT(ADDRESS(2,MATCH(_xlfn.MINIFS(B116:JM116,metrics.rec,"Time"),B116:JM116,0)+1)))</f>
        <v>#NAME?</v>
      </c>
    </row>
    <row r="117" spans="1:289" x14ac:dyDescent="0.3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>
        <v>0.57299999999999995</v>
      </c>
      <c r="BW117" s="5">
        <v>0.56479999999999997</v>
      </c>
      <c r="BX117" s="5">
        <v>0.17749999999999999</v>
      </c>
      <c r="BY117" s="5">
        <v>2.92E-2</v>
      </c>
      <c r="BZ117" s="5">
        <v>0.8498</v>
      </c>
      <c r="CA117" s="5">
        <v>4.1300000000000003E-2</v>
      </c>
      <c r="CB117" s="5">
        <v>0.99019999999999997</v>
      </c>
      <c r="CC117" s="5">
        <v>1.8573</v>
      </c>
      <c r="CD117" s="4">
        <v>0.58709999999999996</v>
      </c>
      <c r="CE117" s="4">
        <v>0.59050000000000002</v>
      </c>
      <c r="CF117" s="4">
        <v>0.16009999999999999</v>
      </c>
      <c r="CG117" s="4">
        <v>6.6400000000000001E-2</v>
      </c>
      <c r="CH117" s="4">
        <v>0.83330000000000004</v>
      </c>
      <c r="CI117" s="4">
        <v>4.53E-2</v>
      </c>
      <c r="CJ117" s="4">
        <v>0.97189999999999999</v>
      </c>
      <c r="CK117" s="4">
        <v>1.5770999999999999</v>
      </c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>
        <v>0.61129999999999995</v>
      </c>
      <c r="CU117" s="4">
        <v>0.64649999999999996</v>
      </c>
      <c r="CV117" s="4">
        <v>0.1173</v>
      </c>
      <c r="CW117" s="4">
        <v>0.1605</v>
      </c>
      <c r="CX117" s="4">
        <v>0.78390000000000004</v>
      </c>
      <c r="CY117" s="4">
        <v>5.7299999999999997E-2</v>
      </c>
      <c r="CZ117" s="4">
        <v>0.88900000000000001</v>
      </c>
      <c r="DA117" s="4">
        <v>0.93230000000000002</v>
      </c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>
        <v>0.57230000000000003</v>
      </c>
      <c r="DK117" s="4">
        <v>0.56420000000000003</v>
      </c>
      <c r="DL117" s="4">
        <v>0.15559999999999999</v>
      </c>
      <c r="DM117" s="4">
        <v>2.9499999999999998E-2</v>
      </c>
      <c r="DN117" s="4">
        <v>0.84770000000000001</v>
      </c>
      <c r="DO117" s="4">
        <v>4.0899999999999999E-2</v>
      </c>
      <c r="DP117" s="4">
        <v>0.99129999999999996</v>
      </c>
      <c r="DQ117" s="4">
        <v>1.6082000000000001</v>
      </c>
      <c r="DR117" s="5">
        <v>0.59019999999999995</v>
      </c>
      <c r="DS117" s="5">
        <v>0.60229999999999995</v>
      </c>
      <c r="DT117" s="5">
        <v>0.1694</v>
      </c>
      <c r="DU117" s="5">
        <v>6.5600000000000006E-2</v>
      </c>
      <c r="DV117" s="5">
        <v>0.83299999999999996</v>
      </c>
      <c r="DW117" s="5">
        <v>4.5699999999999998E-2</v>
      </c>
      <c r="DX117" s="5">
        <v>0.97109999999999996</v>
      </c>
      <c r="DY117" s="5">
        <v>0.82540000000000002</v>
      </c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>
        <v>0.61140000000000005</v>
      </c>
      <c r="EI117" s="5">
        <v>0.64759999999999995</v>
      </c>
      <c r="EJ117" s="5">
        <v>0.10970000000000001</v>
      </c>
      <c r="EK117" s="5">
        <v>0.16209999999999999</v>
      </c>
      <c r="EL117" s="5">
        <v>0.78390000000000004</v>
      </c>
      <c r="EM117" s="5">
        <v>5.6500000000000002E-2</v>
      </c>
      <c r="EN117" s="5">
        <v>0.88570000000000004</v>
      </c>
      <c r="EO117" s="5">
        <v>0.66739999999999999</v>
      </c>
      <c r="EP117" s="4">
        <v>0.6633</v>
      </c>
      <c r="EQ117" s="4">
        <v>0.77210000000000001</v>
      </c>
      <c r="ER117" s="4">
        <v>5.8299999999999998E-2</v>
      </c>
      <c r="ES117" s="4">
        <v>0.222</v>
      </c>
      <c r="ET117" s="4">
        <v>0.71899999999999997</v>
      </c>
      <c r="EU117" s="4">
        <v>8.9899999999999994E-2</v>
      </c>
      <c r="EV117" s="4">
        <v>0.6986</v>
      </c>
      <c r="EW117" s="4">
        <v>0.39789999999999998</v>
      </c>
      <c r="EX117" s="5">
        <v>0.57630000000000003</v>
      </c>
      <c r="EY117" s="5">
        <v>0.57120000000000004</v>
      </c>
      <c r="EZ117" s="5">
        <v>0.1583</v>
      </c>
      <c r="FA117" s="5">
        <v>2.9100000000000001E-2</v>
      </c>
      <c r="FB117" s="5">
        <v>0.84399999999999997</v>
      </c>
      <c r="FC117" s="5">
        <v>4.1300000000000003E-2</v>
      </c>
      <c r="FD117" s="5">
        <v>0.98980000000000001</v>
      </c>
      <c r="FE117" s="5">
        <v>1.6452</v>
      </c>
      <c r="FF117" s="4">
        <v>0.5907</v>
      </c>
      <c r="FG117" s="4">
        <v>0.59940000000000004</v>
      </c>
      <c r="FH117" s="4">
        <v>0.1638</v>
      </c>
      <c r="FI117" s="4">
        <v>6.5699999999999995E-2</v>
      </c>
      <c r="FJ117" s="4">
        <v>0.83230000000000004</v>
      </c>
      <c r="FK117" s="4">
        <v>4.5499999999999999E-2</v>
      </c>
      <c r="FL117" s="4">
        <v>0.97050000000000003</v>
      </c>
      <c r="FM117" s="4">
        <v>1.8005</v>
      </c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>
        <v>0.61229999999999996</v>
      </c>
      <c r="FW117" s="4">
        <v>0.65100000000000002</v>
      </c>
      <c r="FX117" s="4">
        <v>0.1095</v>
      </c>
      <c r="FY117" s="4">
        <v>0.1608</v>
      </c>
      <c r="FZ117" s="4">
        <v>0.78469999999999995</v>
      </c>
      <c r="GA117" s="4">
        <v>5.6800000000000003E-2</v>
      </c>
      <c r="GB117" s="4">
        <v>0.88570000000000004</v>
      </c>
      <c r="GC117" s="4">
        <v>0.79090000000000005</v>
      </c>
      <c r="GD117" s="5">
        <v>0.66039999999999999</v>
      </c>
      <c r="GE117" s="5">
        <v>0.76629999999999998</v>
      </c>
      <c r="GF117" s="5">
        <v>6.1600000000000002E-2</v>
      </c>
      <c r="GG117" s="5">
        <v>0.22339999999999999</v>
      </c>
      <c r="GH117" s="5">
        <v>0.71740000000000004</v>
      </c>
      <c r="GI117" s="5">
        <v>9.01E-2</v>
      </c>
      <c r="GJ117" s="5">
        <v>0.69979999999999998</v>
      </c>
      <c r="GK117" s="5">
        <v>0.32200000000000001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>
        <v>0.61160000000000003</v>
      </c>
      <c r="HK117" s="5">
        <v>0.64870000000000005</v>
      </c>
      <c r="HL117" s="5">
        <v>0.1111</v>
      </c>
      <c r="HM117" s="5">
        <v>0.1613</v>
      </c>
      <c r="HN117" s="5">
        <v>0.78369999999999995</v>
      </c>
      <c r="HO117" s="5">
        <v>5.6599999999999998E-2</v>
      </c>
      <c r="HP117" s="5">
        <v>0.88639999999999997</v>
      </c>
      <c r="HQ117" s="5">
        <v>1.4481999999999999</v>
      </c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>
        <v>0.61099999999999999</v>
      </c>
      <c r="IY117" s="4">
        <v>0.6472</v>
      </c>
      <c r="IZ117" s="4">
        <v>0.11219999999999999</v>
      </c>
      <c r="JA117" s="4">
        <v>0.15989999999999999</v>
      </c>
      <c r="JB117" s="4">
        <v>0.78359999999999996</v>
      </c>
      <c r="JC117" s="4">
        <v>5.7000000000000002E-2</v>
      </c>
      <c r="JD117" s="4">
        <v>0.88739999999999997</v>
      </c>
      <c r="JE117" s="4">
        <v>0.69379999999999997</v>
      </c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0.60619999999999996</v>
      </c>
      <c r="JO117" s="4">
        <f t="shared" si="49"/>
        <v>0.63686428571428577</v>
      </c>
      <c r="JP117" s="4">
        <f t="shared" si="50"/>
        <v>0.12922142857142857</v>
      </c>
      <c r="JQ117" s="4">
        <f t="shared" si="51"/>
        <v>0.11938214285714287</v>
      </c>
      <c r="JR117" s="4">
        <f t="shared" si="52"/>
        <v>0.80022499999999996</v>
      </c>
      <c r="JS117" s="4">
        <f t="shared" si="53"/>
        <v>5.5532142857142877E-2</v>
      </c>
      <c r="JT117" s="4">
        <f t="shared" si="54"/>
        <v>0.90386785714285689</v>
      </c>
      <c r="JU117" s="4">
        <f t="shared" si="55"/>
        <v>1.0918392857142858</v>
      </c>
      <c r="JV117" s="1" t="e" cm="1">
        <f t="array" aca="1" ref="JV117" ca="1">CONCATENATE(INDIRECT(ADDRESS(1,MATCH(_xlfn.MINIFS(B117:JM117,metrics.rec,"MAE"),B117:JM117,0)+1)), ", ", INDIRECT(ADDRESS(2,MATCH(_xlfn.MINIFS(B117:JM117,metrics.rec,"MAE"),B117:JM117,0)+1)))</f>
        <v>#NAME?</v>
      </c>
      <c r="JW117" s="1" t="e" cm="1">
        <f t="array" aca="1" ref="JW117" ca="1">CONCATENATE(INDIRECT(ADDRESS(1,MATCH(_xlfn.MINIFS(B117:JM117,metrics.rec,"MSE"),B117:JM117,0)+1)), ", ", INDIRECT(ADDRESS(2,MATCH(_xlfn.MINIFS(B117:JM117,metrics.rec,"MSE"),B117:JM117,0)+1)))</f>
        <v>#NAME?</v>
      </c>
      <c r="JX117" s="1" t="e" cm="1">
        <f t="array" aca="1" ref="JX117" ca="1">CONCATENATE(INDIRECT(ADDRESS(1,MATCH(_xlfn.MAXIFS(B117:JM117,metrics.rec,"R"),B117:JM117,0)+1)), ", ", INDIRECT(ADDRESS(2,MATCH(_xlfn.MAXIFS(B117:JM117,metrics.rec,"R"),B117:JM117,0)+1)))</f>
        <v>#NAME?</v>
      </c>
      <c r="JY117" s="1" t="e" cm="1">
        <f t="array" aca="1" ref="JY117" ca="1">CONCATENATE(INDIRECT(ADDRESS(1,MATCH(_xlfn.MAXIFS(B117:JM117,metrics.rec,"Precision"),B117:JM117,0)+1)), ", ", INDIRECT(ADDRESS(2,MATCH(_xlfn.MAXIFS(B117:JM117,metrics.rec,"Precision"),B117:JM117,0)+1)))</f>
        <v>#NAME?</v>
      </c>
      <c r="JZ117" s="1" t="e" cm="1">
        <f t="array" aca="1" ref="JZ117" ca="1">CONCATENATE(INDIRECT(ADDRESS(1,MATCH(_xlfn.MAXIFS(B117:JM117,metrics.rec,"Recall"),B117:JM117,0)+1)), ", ", INDIRECT(ADDRESS(2,MATCH(_xlfn.MAXIFS(B117:JM117,metrics.rec,"Recall"),B117:JM117,0)+1)))</f>
        <v>#NAME?</v>
      </c>
      <c r="KA117" s="1" t="e" cm="1">
        <f t="array" aca="1" ref="KA117" ca="1">CONCATENATE(INDIRECT(ADDRESS(1,MATCH(_xlfn.MAXIFS(B117:JM117,metrics.rec,"Coverage"),B117:JM117,0)+1)), ", ", INDIRECT(ADDRESS(2,MATCH(_xlfn.MAXIFS(B117:JM117,metrics.rec,"Coverage"),B117:JM117,0)+1)))</f>
        <v>#NAME?</v>
      </c>
      <c r="KB117" s="1" t="e" cm="1">
        <f t="array" aca="1" ref="KB117" ca="1">CONCATENATE(INDIRECT(ADDRESS(1,MATCH(_xlfn.MAXIFS(B117:JM117,metrics.rec,"Recatio"),B117:JM117,0)+1)), ", ", INDIRECT(ADDRESS(2,MATCH(_xlfn.MAXIFS(B117:JM117,metrics.rec,"Recatio"),B117:JM117,0)+1)))</f>
        <v>#NAME?</v>
      </c>
      <c r="KC117" s="1" t="e" cm="1">
        <f t="array" aca="1" ref="KC117" ca="1">CONCATENATE(INDIRECT(ADDRESS(1,MATCH(_xlfn.MINIFS(B117:JM117,metrics.rec,"Time"),B117:JM117,0)+1)), ", ", INDIRECT(ADDRESS(2,MATCH(_xlfn.MINIFS(B117:JM117,metrics.rec,"Time"),B117:JM117,0)+1)))</f>
        <v>#NAME?</v>
      </c>
    </row>
    <row r="118" spans="1:289" x14ac:dyDescent="0.3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>
        <v>0.56699999999999995</v>
      </c>
      <c r="BW118" s="5">
        <v>0.54759999999999998</v>
      </c>
      <c r="BX118" s="5">
        <v>0.15010000000000001</v>
      </c>
      <c r="BY118" s="5">
        <v>7.2400000000000006E-2</v>
      </c>
      <c r="BZ118" s="5">
        <v>0.7833</v>
      </c>
      <c r="CA118" s="5">
        <v>1.54E-2</v>
      </c>
      <c r="CB118" s="5">
        <v>0.98880000000000001</v>
      </c>
      <c r="CC118" s="5">
        <v>1.8498000000000001</v>
      </c>
      <c r="CD118" s="4">
        <v>0.58489999999999998</v>
      </c>
      <c r="CE118" s="4">
        <v>0.57950000000000002</v>
      </c>
      <c r="CF118" s="4">
        <v>0.13320000000000001</v>
      </c>
      <c r="CG118" s="4">
        <v>0.15010000000000001</v>
      </c>
      <c r="CH118" s="4">
        <v>0.75890000000000002</v>
      </c>
      <c r="CI118" s="4">
        <v>1.8200000000000001E-2</v>
      </c>
      <c r="CJ118" s="4">
        <v>0.96730000000000005</v>
      </c>
      <c r="CK118" s="4">
        <v>1.8507</v>
      </c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>
        <v>0.63890000000000002</v>
      </c>
      <c r="CU118" s="4">
        <v>0.69369999999999998</v>
      </c>
      <c r="CV118" s="4">
        <v>6.3600000000000004E-2</v>
      </c>
      <c r="CW118" s="4">
        <v>0.28399999999999997</v>
      </c>
      <c r="CX118" s="4">
        <v>0.6321</v>
      </c>
      <c r="CY118" s="4">
        <v>2.5999999999999999E-2</v>
      </c>
      <c r="CZ118" s="4">
        <v>0.87690000000000001</v>
      </c>
      <c r="DA118" s="4">
        <v>0.96109999999999995</v>
      </c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>
        <v>0.56520000000000004</v>
      </c>
      <c r="DK118" s="4">
        <v>0.54300000000000004</v>
      </c>
      <c r="DL118" s="4">
        <v>0.13550000000000001</v>
      </c>
      <c r="DM118" s="4">
        <v>7.2999999999999995E-2</v>
      </c>
      <c r="DN118" s="4">
        <v>0.78449999999999998</v>
      </c>
      <c r="DO118" s="4">
        <v>1.5299999999999999E-2</v>
      </c>
      <c r="DP118" s="4">
        <v>0.99009999999999998</v>
      </c>
      <c r="DQ118" s="4">
        <v>1.6665000000000001</v>
      </c>
      <c r="DR118" s="5">
        <v>0.58609999999999995</v>
      </c>
      <c r="DS118" s="5">
        <v>0.58730000000000004</v>
      </c>
      <c r="DT118" s="5">
        <v>0.1384</v>
      </c>
      <c r="DU118" s="5">
        <v>0.15029999999999999</v>
      </c>
      <c r="DV118" s="5">
        <v>0.75790000000000002</v>
      </c>
      <c r="DW118" s="5">
        <v>1.8100000000000002E-2</v>
      </c>
      <c r="DX118" s="5">
        <v>0.96730000000000005</v>
      </c>
      <c r="DY118" s="5">
        <v>0.86650000000000005</v>
      </c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>
        <v>0.63939999999999997</v>
      </c>
      <c r="EI118" s="5">
        <v>0.69689999999999996</v>
      </c>
      <c r="EJ118" s="5">
        <v>5.8799999999999998E-2</v>
      </c>
      <c r="EK118" s="5">
        <v>0.28599999999999998</v>
      </c>
      <c r="EL118" s="5">
        <v>0.62749999999999995</v>
      </c>
      <c r="EM118" s="5">
        <v>2.5600000000000001E-2</v>
      </c>
      <c r="EN118" s="5">
        <v>0.876</v>
      </c>
      <c r="EO118" s="5">
        <v>0.68159999999999998</v>
      </c>
      <c r="EP118" s="4">
        <v>0.65590000000000004</v>
      </c>
      <c r="EQ118" s="4">
        <v>0.75470000000000004</v>
      </c>
      <c r="ER118" s="4">
        <v>3.4500000000000003E-2</v>
      </c>
      <c r="ES118" s="4">
        <v>0.34100000000000003</v>
      </c>
      <c r="ET118" s="4">
        <v>0.56089999999999995</v>
      </c>
      <c r="EU118" s="4">
        <v>4.5100000000000001E-2</v>
      </c>
      <c r="EV118" s="4">
        <v>0.68179999999999996</v>
      </c>
      <c r="EW118" s="4">
        <v>0.28670000000000001</v>
      </c>
      <c r="EX118" s="5">
        <v>0.56979999999999997</v>
      </c>
      <c r="EY118" s="5">
        <v>0.55169999999999997</v>
      </c>
      <c r="EZ118" s="5">
        <v>0.13769999999999999</v>
      </c>
      <c r="FA118" s="5">
        <v>7.2599999999999998E-2</v>
      </c>
      <c r="FB118" s="5">
        <v>0.78159999999999996</v>
      </c>
      <c r="FC118" s="5">
        <v>1.5299999999999999E-2</v>
      </c>
      <c r="FD118" s="5">
        <v>0.98819999999999997</v>
      </c>
      <c r="FE118" s="5">
        <v>2.1661999999999999</v>
      </c>
      <c r="FF118" s="4">
        <v>0.58779999999999999</v>
      </c>
      <c r="FG118" s="4">
        <v>0.58589999999999998</v>
      </c>
      <c r="FH118" s="4">
        <v>0.1409</v>
      </c>
      <c r="FI118" s="4">
        <v>0.14979999999999999</v>
      </c>
      <c r="FJ118" s="4">
        <v>0.7591</v>
      </c>
      <c r="FK118" s="4">
        <v>1.8200000000000001E-2</v>
      </c>
      <c r="FL118" s="4">
        <v>0.96589999999999998</v>
      </c>
      <c r="FM118" s="4">
        <v>1.6684000000000001</v>
      </c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>
        <v>0.63790000000000002</v>
      </c>
      <c r="FW118" s="4">
        <v>0.69340000000000002</v>
      </c>
      <c r="FX118" s="4">
        <v>6.08E-2</v>
      </c>
      <c r="FY118" s="4">
        <v>0.28239999999999998</v>
      </c>
      <c r="FZ118" s="4">
        <v>0.63239999999999996</v>
      </c>
      <c r="GA118" s="4">
        <v>2.5999999999999999E-2</v>
      </c>
      <c r="GB118" s="4">
        <v>0.87419999999999998</v>
      </c>
      <c r="GC118" s="4">
        <v>0.82030000000000003</v>
      </c>
      <c r="GD118" s="5">
        <v>0.65449999999999997</v>
      </c>
      <c r="GE118" s="5">
        <v>0.751</v>
      </c>
      <c r="GF118" s="5">
        <v>2.7099999999999999E-2</v>
      </c>
      <c r="GG118" s="5">
        <v>0.34339999999999998</v>
      </c>
      <c r="GH118" s="5">
        <v>0.55069999999999997</v>
      </c>
      <c r="GI118" s="5">
        <v>4.4499999999999998E-2</v>
      </c>
      <c r="GJ118" s="5">
        <v>0.68320000000000003</v>
      </c>
      <c r="GK118" s="5">
        <v>0.33510000000000001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>
        <v>0.63980000000000004</v>
      </c>
      <c r="HK118" s="5">
        <v>0.69679999999999997</v>
      </c>
      <c r="HL118" s="5">
        <v>5.8099999999999999E-2</v>
      </c>
      <c r="HM118" s="5">
        <v>0.28670000000000001</v>
      </c>
      <c r="HN118" s="5">
        <v>0.62839999999999996</v>
      </c>
      <c r="HO118" s="5">
        <v>2.5399999999999999E-2</v>
      </c>
      <c r="HP118" s="5">
        <v>0.87490000000000001</v>
      </c>
      <c r="HQ118" s="5">
        <v>2.0434000000000001</v>
      </c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>
        <v>0.63880000000000003</v>
      </c>
      <c r="IY118" s="4">
        <v>0.69499999999999995</v>
      </c>
      <c r="IZ118" s="4">
        <v>0.06</v>
      </c>
      <c r="JA118" s="4">
        <v>0.28460000000000002</v>
      </c>
      <c r="JB118" s="4">
        <v>0.629</v>
      </c>
      <c r="JC118" s="4">
        <v>2.5600000000000001E-2</v>
      </c>
      <c r="JD118" s="4">
        <v>0.87580000000000002</v>
      </c>
      <c r="JE118" s="4">
        <v>0.72640000000000005</v>
      </c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0.61214642857142876</v>
      </c>
      <c r="JO118" s="4">
        <f t="shared" si="49"/>
        <v>0.64195714285714289</v>
      </c>
      <c r="JP118" s="4">
        <f t="shared" si="50"/>
        <v>9.351428571428573E-2</v>
      </c>
      <c r="JQ118" s="4">
        <f t="shared" si="51"/>
        <v>0.22011785714285717</v>
      </c>
      <c r="JR118" s="4">
        <f t="shared" si="52"/>
        <v>0.68813928571428562</v>
      </c>
      <c r="JS118" s="4">
        <f t="shared" si="53"/>
        <v>2.4485714285714284E-2</v>
      </c>
      <c r="JT118" s="4">
        <f t="shared" si="54"/>
        <v>0.89561071428571426</v>
      </c>
      <c r="JU118" s="4">
        <f t="shared" si="55"/>
        <v>1.1703535714285711</v>
      </c>
      <c r="JV118" s="1" t="e" cm="1">
        <f t="array" aca="1" ref="JV118" ca="1">CONCATENATE(INDIRECT(ADDRESS(1,MATCH(_xlfn.MINIFS(B118:JM118,metrics.rec,"MAE"),B118:JM118,0)+1)), ", ", INDIRECT(ADDRESS(2,MATCH(_xlfn.MINIFS(B118:JM118,metrics.rec,"MAE"),B118:JM118,0)+1)))</f>
        <v>#NAME?</v>
      </c>
      <c r="JW118" s="1" t="e" cm="1">
        <f t="array" aca="1" ref="JW118" ca="1">CONCATENATE(INDIRECT(ADDRESS(1,MATCH(_xlfn.MINIFS(B118:JM118,metrics.rec,"MSE"),B118:JM118,0)+1)), ", ", INDIRECT(ADDRESS(2,MATCH(_xlfn.MINIFS(B118:JM118,metrics.rec,"MSE"),B118:JM118,0)+1)))</f>
        <v>#NAME?</v>
      </c>
      <c r="JX118" s="1" t="e" cm="1">
        <f t="array" aca="1" ref="JX118" ca="1">CONCATENATE(INDIRECT(ADDRESS(1,MATCH(_xlfn.MAXIFS(B118:JM118,metrics.rec,"R"),B118:JM118,0)+1)), ", ", INDIRECT(ADDRESS(2,MATCH(_xlfn.MAXIFS(B118:JM118,metrics.rec,"R"),B118:JM118,0)+1)))</f>
        <v>#NAME?</v>
      </c>
      <c r="JY118" s="1" t="e" cm="1">
        <f t="array" aca="1" ref="JY118" ca="1">CONCATENATE(INDIRECT(ADDRESS(1,MATCH(_xlfn.MAXIFS(B118:JM118,metrics.rec,"Precision"),B118:JM118,0)+1)), ", ", INDIRECT(ADDRESS(2,MATCH(_xlfn.MAXIFS(B118:JM118,metrics.rec,"Precision"),B118:JM118,0)+1)))</f>
        <v>#NAME?</v>
      </c>
      <c r="JZ118" s="1" t="e" cm="1">
        <f t="array" aca="1" ref="JZ118" ca="1">CONCATENATE(INDIRECT(ADDRESS(1,MATCH(_xlfn.MAXIFS(B118:JM118,metrics.rec,"Recall"),B118:JM118,0)+1)), ", ", INDIRECT(ADDRESS(2,MATCH(_xlfn.MAXIFS(B118:JM118,metrics.rec,"Recall"),B118:JM118,0)+1)))</f>
        <v>#NAME?</v>
      </c>
      <c r="KA118" s="1" t="e" cm="1">
        <f t="array" aca="1" ref="KA118" ca="1">CONCATENATE(INDIRECT(ADDRESS(1,MATCH(_xlfn.MAXIFS(B118:JM118,metrics.rec,"Coverage"),B118:JM118,0)+1)), ", ", INDIRECT(ADDRESS(2,MATCH(_xlfn.MAXIFS(B118:JM118,metrics.rec,"Coverage"),B118:JM118,0)+1)))</f>
        <v>#NAME?</v>
      </c>
      <c r="KB118" s="1" t="e" cm="1">
        <f t="array" aca="1" ref="KB118" ca="1">CONCATENATE(INDIRECT(ADDRESS(1,MATCH(_xlfn.MAXIFS(B118:JM118,metrics.rec,"Recatio"),B118:JM118,0)+1)), ", ", INDIRECT(ADDRESS(2,MATCH(_xlfn.MAXIFS(B118:JM118,metrics.rec,"Recatio"),B118:JM118,0)+1)))</f>
        <v>#NAME?</v>
      </c>
      <c r="KC118" s="1" t="e" cm="1">
        <f t="array" aca="1" ref="KC118" ca="1">CONCATENATE(INDIRECT(ADDRESS(1,MATCH(_xlfn.MINIFS(B118:JM118,metrics.rec,"Time"),B118:JM118,0)+1)), ", ", INDIRECT(ADDRESS(2,MATCH(_xlfn.MINIFS(B118:JM118,metrics.rec,"Time"),B118:JM118,0)+1)))</f>
        <v>#NAME?</v>
      </c>
    </row>
    <row r="119" spans="1:289" x14ac:dyDescent="0.3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>
        <v>0.56489999999999996</v>
      </c>
      <c r="BW119" s="5">
        <v>0.54859999999999998</v>
      </c>
      <c r="BX119" s="5">
        <v>0.19500000000000001</v>
      </c>
      <c r="BY119" s="5">
        <v>2.58E-2</v>
      </c>
      <c r="BZ119" s="5">
        <v>0.85770000000000002</v>
      </c>
      <c r="CA119" s="5">
        <v>4.7300000000000002E-2</v>
      </c>
      <c r="CB119" s="5">
        <v>0.98960000000000004</v>
      </c>
      <c r="CC119" s="5">
        <v>2.1299000000000001</v>
      </c>
      <c r="CD119" s="4">
        <v>0.57750000000000001</v>
      </c>
      <c r="CE119" s="4">
        <v>0.5706</v>
      </c>
      <c r="CF119" s="4">
        <v>0.19850000000000001</v>
      </c>
      <c r="CG119" s="4">
        <v>6.1199999999999997E-2</v>
      </c>
      <c r="CH119" s="4">
        <v>0.83950000000000002</v>
      </c>
      <c r="CI119" s="4">
        <v>4.9399999999999999E-2</v>
      </c>
      <c r="CJ119" s="4">
        <v>0.97019999999999995</v>
      </c>
      <c r="CK119" s="4">
        <v>1.6396999999999999</v>
      </c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>
        <v>0.60260000000000002</v>
      </c>
      <c r="CU119" s="4">
        <v>0.61990000000000001</v>
      </c>
      <c r="CV119" s="4">
        <v>0.14280000000000001</v>
      </c>
      <c r="CW119" s="4">
        <v>0.15920000000000001</v>
      </c>
      <c r="CX119" s="4">
        <v>0.78700000000000003</v>
      </c>
      <c r="CY119" s="4">
        <v>5.7799999999999997E-2</v>
      </c>
      <c r="CZ119" s="4">
        <v>0.87980000000000003</v>
      </c>
      <c r="DA119" s="4">
        <v>0.90780000000000005</v>
      </c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>
        <v>0.56330000000000002</v>
      </c>
      <c r="DK119" s="4">
        <v>0.5454</v>
      </c>
      <c r="DL119" s="4">
        <v>0.193</v>
      </c>
      <c r="DM119" s="4">
        <v>2.5999999999999999E-2</v>
      </c>
      <c r="DN119" s="4">
        <v>0.85450000000000004</v>
      </c>
      <c r="DO119" s="4">
        <v>4.6800000000000001E-2</v>
      </c>
      <c r="DP119" s="4">
        <v>0.99080000000000001</v>
      </c>
      <c r="DQ119" s="4">
        <v>1.6567000000000001</v>
      </c>
      <c r="DR119" s="5">
        <v>0.58079999999999998</v>
      </c>
      <c r="DS119" s="5">
        <v>0.58150000000000002</v>
      </c>
      <c r="DT119" s="5">
        <v>0.2016</v>
      </c>
      <c r="DU119" s="5">
        <v>6.08E-2</v>
      </c>
      <c r="DV119" s="5">
        <v>0.84009999999999996</v>
      </c>
      <c r="DW119" s="5">
        <v>4.9700000000000001E-2</v>
      </c>
      <c r="DX119" s="5">
        <v>0.96879999999999999</v>
      </c>
      <c r="DY119" s="5">
        <v>0.76229999999999998</v>
      </c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>
        <v>0.60209999999999997</v>
      </c>
      <c r="EI119" s="5">
        <v>0.61909999999999998</v>
      </c>
      <c r="EJ119" s="5">
        <v>0.13780000000000001</v>
      </c>
      <c r="EK119" s="5">
        <v>0.156</v>
      </c>
      <c r="EL119" s="5">
        <v>0.78779999999999994</v>
      </c>
      <c r="EM119" s="5">
        <v>5.8799999999999998E-2</v>
      </c>
      <c r="EN119" s="5">
        <v>0.878</v>
      </c>
      <c r="EO119" s="5">
        <v>0.56610000000000005</v>
      </c>
      <c r="EP119" s="4">
        <v>0.65200000000000002</v>
      </c>
      <c r="EQ119" s="4">
        <v>0.72960000000000003</v>
      </c>
      <c r="ER119" s="4">
        <v>6.7500000000000004E-2</v>
      </c>
      <c r="ES119" s="4">
        <v>0.19539999999999999</v>
      </c>
      <c r="ET119" s="4">
        <v>0.72360000000000002</v>
      </c>
      <c r="EU119" s="4">
        <v>0.10150000000000001</v>
      </c>
      <c r="EV119" s="4">
        <v>0.68159999999999998</v>
      </c>
      <c r="EW119" s="4">
        <v>0.26850000000000002</v>
      </c>
      <c r="EX119" s="5">
        <v>0.56869999999999998</v>
      </c>
      <c r="EY119" s="5">
        <v>0.55559999999999998</v>
      </c>
      <c r="EZ119" s="5">
        <v>0.18690000000000001</v>
      </c>
      <c r="FA119" s="5">
        <v>2.5700000000000001E-2</v>
      </c>
      <c r="FB119" s="5">
        <v>0.85229999999999995</v>
      </c>
      <c r="FC119" s="5">
        <v>4.7100000000000003E-2</v>
      </c>
      <c r="FD119" s="5">
        <v>0.98919999999999997</v>
      </c>
      <c r="FE119" s="5">
        <v>1.6335</v>
      </c>
      <c r="FF119" s="4">
        <v>0.58099999999999996</v>
      </c>
      <c r="FG119" s="4">
        <v>0.5786</v>
      </c>
      <c r="FH119" s="4">
        <v>0.20050000000000001</v>
      </c>
      <c r="FI119" s="4">
        <v>6.1100000000000002E-2</v>
      </c>
      <c r="FJ119" s="4">
        <v>0.83989999999999998</v>
      </c>
      <c r="FK119" s="4">
        <v>4.9399999999999999E-2</v>
      </c>
      <c r="FL119" s="4">
        <v>0.96850000000000003</v>
      </c>
      <c r="FM119" s="4">
        <v>1.9145000000000001</v>
      </c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>
        <v>0.60229999999999995</v>
      </c>
      <c r="FW119" s="4">
        <v>0.62060000000000004</v>
      </c>
      <c r="FX119" s="4">
        <v>0.13780000000000001</v>
      </c>
      <c r="FY119" s="4">
        <v>0.1575</v>
      </c>
      <c r="FZ119" s="4">
        <v>0.78849999999999998</v>
      </c>
      <c r="GA119" s="4">
        <v>5.8099999999999999E-2</v>
      </c>
      <c r="GB119" s="4">
        <v>0.87760000000000005</v>
      </c>
      <c r="GC119" s="4">
        <v>0.78879999999999995</v>
      </c>
      <c r="GD119" s="5">
        <v>0.65059999999999996</v>
      </c>
      <c r="GE119" s="5">
        <v>0.72750000000000004</v>
      </c>
      <c r="GF119" s="5">
        <v>6.3600000000000004E-2</v>
      </c>
      <c r="GG119" s="5">
        <v>0.1976</v>
      </c>
      <c r="GH119" s="5">
        <v>0.7228</v>
      </c>
      <c r="GI119" s="5">
        <v>0.10100000000000001</v>
      </c>
      <c r="GJ119" s="5">
        <v>0.68259999999999998</v>
      </c>
      <c r="GK119" s="5">
        <v>0.314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>
        <v>0.6028</v>
      </c>
      <c r="HK119" s="5">
        <v>0.62060000000000004</v>
      </c>
      <c r="HL119" s="5">
        <v>0.1401</v>
      </c>
      <c r="HM119" s="5">
        <v>0.15740000000000001</v>
      </c>
      <c r="HN119" s="5">
        <v>0.78779999999999994</v>
      </c>
      <c r="HO119" s="5">
        <v>5.8099999999999999E-2</v>
      </c>
      <c r="HP119" s="5">
        <v>0.87770000000000004</v>
      </c>
      <c r="HQ119" s="5">
        <v>0.4849</v>
      </c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>
        <v>0.60260000000000002</v>
      </c>
      <c r="IY119" s="4">
        <v>0.61990000000000001</v>
      </c>
      <c r="IZ119" s="4">
        <v>0.1396</v>
      </c>
      <c r="JA119" s="4">
        <v>0.15679999999999999</v>
      </c>
      <c r="JB119" s="4">
        <v>0.78790000000000004</v>
      </c>
      <c r="JC119" s="4">
        <v>5.8299999999999998E-2</v>
      </c>
      <c r="JD119" s="4">
        <v>0.879</v>
      </c>
      <c r="JE119" s="4">
        <v>0.69079999999999997</v>
      </c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0.59678928571428558</v>
      </c>
      <c r="JO119" s="4">
        <f t="shared" si="49"/>
        <v>0.61118928571428577</v>
      </c>
      <c r="JP119" s="4">
        <f t="shared" si="50"/>
        <v>0.1586892857142857</v>
      </c>
      <c r="JQ119" s="4">
        <f t="shared" si="51"/>
        <v>0.11182857142857143</v>
      </c>
      <c r="JR119" s="4">
        <f t="shared" si="52"/>
        <v>0.80612142857142854</v>
      </c>
      <c r="JS119" s="4">
        <f t="shared" si="53"/>
        <v>5.9900000000000002E-2</v>
      </c>
      <c r="JT119" s="4">
        <f t="shared" si="54"/>
        <v>0.89765357142857138</v>
      </c>
      <c r="JU119" s="4">
        <f t="shared" si="55"/>
        <v>1.0685642857142856</v>
      </c>
      <c r="JV119" s="1" t="e" cm="1">
        <f t="array" aca="1" ref="JV119" ca="1">CONCATENATE(INDIRECT(ADDRESS(1,MATCH(_xlfn.MINIFS(B119:JM119,metrics.rec,"MAE"),B119:JM119,0)+1)), ", ", INDIRECT(ADDRESS(2,MATCH(_xlfn.MINIFS(B119:JM119,metrics.rec,"MAE"),B119:JM119,0)+1)))</f>
        <v>#NAME?</v>
      </c>
      <c r="JW119" s="1" t="e" cm="1">
        <f t="array" aca="1" ref="JW119" ca="1">CONCATENATE(INDIRECT(ADDRESS(1,MATCH(_xlfn.MINIFS(B119:JM119,metrics.rec,"MSE"),B119:JM119,0)+1)), ", ", INDIRECT(ADDRESS(2,MATCH(_xlfn.MINIFS(B119:JM119,metrics.rec,"MSE"),B119:JM119,0)+1)))</f>
        <v>#NAME?</v>
      </c>
      <c r="JX119" s="1" t="e" cm="1">
        <f t="array" aca="1" ref="JX119" ca="1">CONCATENATE(INDIRECT(ADDRESS(1,MATCH(_xlfn.MAXIFS(B119:JM119,metrics.rec,"R"),B119:JM119,0)+1)), ", ", INDIRECT(ADDRESS(2,MATCH(_xlfn.MAXIFS(B119:JM119,metrics.rec,"R"),B119:JM119,0)+1)))</f>
        <v>#NAME?</v>
      </c>
      <c r="JY119" s="1" t="e" cm="1">
        <f t="array" aca="1" ref="JY119" ca="1">CONCATENATE(INDIRECT(ADDRESS(1,MATCH(_xlfn.MAXIFS(B119:JM119,metrics.rec,"Precision"),B119:JM119,0)+1)), ", ", INDIRECT(ADDRESS(2,MATCH(_xlfn.MAXIFS(B119:JM119,metrics.rec,"Precision"),B119:JM119,0)+1)))</f>
        <v>#NAME?</v>
      </c>
      <c r="JZ119" s="1" t="e" cm="1">
        <f t="array" aca="1" ref="JZ119" ca="1">CONCATENATE(INDIRECT(ADDRESS(1,MATCH(_xlfn.MAXIFS(B119:JM119,metrics.rec,"Recall"),B119:JM119,0)+1)), ", ", INDIRECT(ADDRESS(2,MATCH(_xlfn.MAXIFS(B119:JM119,metrics.rec,"Recall"),B119:JM119,0)+1)))</f>
        <v>#NAME?</v>
      </c>
      <c r="KA119" s="1" t="e" cm="1">
        <f t="array" aca="1" ref="KA119" ca="1">CONCATENATE(INDIRECT(ADDRESS(1,MATCH(_xlfn.MAXIFS(B119:JM119,metrics.rec,"Coverage"),B119:JM119,0)+1)), ", ", INDIRECT(ADDRESS(2,MATCH(_xlfn.MAXIFS(B119:JM119,metrics.rec,"Coverage"),B119:JM119,0)+1)))</f>
        <v>#NAME?</v>
      </c>
      <c r="KB119" s="1" t="e" cm="1">
        <f t="array" aca="1" ref="KB119" ca="1">CONCATENATE(INDIRECT(ADDRESS(1,MATCH(_xlfn.MAXIFS(B119:JM119,metrics.rec,"Recatio"),B119:JM119,0)+1)), ", ", INDIRECT(ADDRESS(2,MATCH(_xlfn.MAXIFS(B119:JM119,metrics.rec,"Recatio"),B119:JM119,0)+1)))</f>
        <v>#NAME?</v>
      </c>
      <c r="KC119" s="1" t="e" cm="1">
        <f t="array" aca="1" ref="KC119" ca="1">CONCATENATE(INDIRECT(ADDRESS(1,MATCH(_xlfn.MINIFS(B119:JM119,metrics.rec,"Time"),B119:JM119,0)+1)), ", ", INDIRECT(ADDRESS(2,MATCH(_xlfn.MINIFS(B119:JM119,metrics.rec,"Time"),B119:JM119,0)+1)))</f>
        <v>#NAME?</v>
      </c>
    </row>
    <row r="120" spans="1:289" x14ac:dyDescent="0.3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>
        <v>0.5665</v>
      </c>
      <c r="BW120" s="5">
        <v>0.55430000000000001</v>
      </c>
      <c r="BX120" s="5">
        <v>0.20419999999999999</v>
      </c>
      <c r="BY120" s="5">
        <v>3.2199999999999999E-2</v>
      </c>
      <c r="BZ120" s="5">
        <v>0.86009999999999998</v>
      </c>
      <c r="CA120" s="5">
        <v>3.7999999999999999E-2</v>
      </c>
      <c r="CB120" s="5">
        <v>0.99029999999999996</v>
      </c>
      <c r="CC120" s="5">
        <v>1.9003000000000001</v>
      </c>
      <c r="CD120" s="4">
        <v>0.58009999999999995</v>
      </c>
      <c r="CE120" s="4">
        <v>0.57589999999999997</v>
      </c>
      <c r="CF120" s="4">
        <v>0.19889999999999999</v>
      </c>
      <c r="CG120" s="4">
        <v>7.2999999999999995E-2</v>
      </c>
      <c r="CH120" s="4">
        <v>0.84350000000000003</v>
      </c>
      <c r="CI120" s="4">
        <v>4.1599999999999998E-2</v>
      </c>
      <c r="CJ120" s="4">
        <v>0.97260000000000002</v>
      </c>
      <c r="CK120" s="4">
        <v>1.5381</v>
      </c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>
        <v>0.60229999999999995</v>
      </c>
      <c r="CU120" s="4">
        <v>0.61929999999999996</v>
      </c>
      <c r="CV120" s="4">
        <v>0.14560000000000001</v>
      </c>
      <c r="CW120" s="4">
        <v>0.18010000000000001</v>
      </c>
      <c r="CX120" s="4">
        <v>0.78910000000000002</v>
      </c>
      <c r="CY120" s="4">
        <v>5.1400000000000001E-2</v>
      </c>
      <c r="CZ120" s="4">
        <v>0.89029999999999998</v>
      </c>
      <c r="DA120" s="4">
        <v>1.0385</v>
      </c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>
        <v>0.56510000000000005</v>
      </c>
      <c r="DK120" s="4">
        <v>0.55069999999999997</v>
      </c>
      <c r="DL120" s="4">
        <v>0.18859999999999999</v>
      </c>
      <c r="DM120" s="4">
        <v>3.2500000000000001E-2</v>
      </c>
      <c r="DN120" s="4">
        <v>0.85729999999999995</v>
      </c>
      <c r="DO120" s="4">
        <v>3.7600000000000001E-2</v>
      </c>
      <c r="DP120" s="4">
        <v>0.99180000000000001</v>
      </c>
      <c r="DQ120" s="4">
        <v>1.6887000000000001</v>
      </c>
      <c r="DR120" s="5">
        <v>0.58199999999999996</v>
      </c>
      <c r="DS120" s="5">
        <v>0.58530000000000004</v>
      </c>
      <c r="DT120" s="5">
        <v>0.2019</v>
      </c>
      <c r="DU120" s="5">
        <v>7.2300000000000003E-2</v>
      </c>
      <c r="DV120" s="5">
        <v>0.84409999999999996</v>
      </c>
      <c r="DW120" s="5">
        <v>4.2099999999999999E-2</v>
      </c>
      <c r="DX120" s="5">
        <v>0.97199999999999998</v>
      </c>
      <c r="DY120" s="5">
        <v>0.78420000000000001</v>
      </c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>
        <v>0.6018</v>
      </c>
      <c r="EI120" s="5">
        <v>0.6179</v>
      </c>
      <c r="EJ120" s="5">
        <v>0.14480000000000001</v>
      </c>
      <c r="EK120" s="5">
        <v>0.17799999999999999</v>
      </c>
      <c r="EL120" s="5">
        <v>0.79039999999999999</v>
      </c>
      <c r="EM120" s="5">
        <v>5.1900000000000002E-2</v>
      </c>
      <c r="EN120" s="5">
        <v>0.88800000000000001</v>
      </c>
      <c r="EO120" s="5">
        <v>0.57509999999999994</v>
      </c>
      <c r="EP120" s="4">
        <v>0.65369999999999995</v>
      </c>
      <c r="EQ120" s="4">
        <v>0.73480000000000001</v>
      </c>
      <c r="ER120" s="4">
        <v>6.7799999999999999E-2</v>
      </c>
      <c r="ES120" s="4">
        <v>0.23499999999999999</v>
      </c>
      <c r="ET120" s="4">
        <v>0.71499999999999997</v>
      </c>
      <c r="EU120" s="4">
        <v>8.4500000000000006E-2</v>
      </c>
      <c r="EV120" s="4">
        <v>0.6996</v>
      </c>
      <c r="EW120" s="4">
        <v>0.27129999999999999</v>
      </c>
      <c r="EX120" s="5">
        <v>0.56940000000000002</v>
      </c>
      <c r="EY120" s="5">
        <v>0.55789999999999995</v>
      </c>
      <c r="EZ120" s="5">
        <v>0.1913</v>
      </c>
      <c r="FA120" s="5">
        <v>3.2000000000000001E-2</v>
      </c>
      <c r="FB120" s="5">
        <v>0.85509999999999997</v>
      </c>
      <c r="FC120" s="5">
        <v>3.7999999999999999E-2</v>
      </c>
      <c r="FD120" s="5">
        <v>0.99019999999999997</v>
      </c>
      <c r="FE120" s="5">
        <v>1.6540999999999999</v>
      </c>
      <c r="FF120" s="4">
        <v>0.58250000000000002</v>
      </c>
      <c r="FG120" s="4">
        <v>0.58209999999999995</v>
      </c>
      <c r="FH120" s="4">
        <v>0.19900000000000001</v>
      </c>
      <c r="FI120" s="4">
        <v>7.2599999999999998E-2</v>
      </c>
      <c r="FJ120" s="4">
        <v>0.84319999999999995</v>
      </c>
      <c r="FK120" s="4">
        <v>4.1799999999999997E-2</v>
      </c>
      <c r="FL120" s="4">
        <v>0.97140000000000004</v>
      </c>
      <c r="FM120" s="4">
        <v>8.2864000000000004</v>
      </c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>
        <v>0.60250000000000004</v>
      </c>
      <c r="FW120" s="4">
        <v>0.62139999999999995</v>
      </c>
      <c r="FX120" s="4">
        <v>0.13950000000000001</v>
      </c>
      <c r="FY120" s="4">
        <v>0.1779</v>
      </c>
      <c r="FZ120" s="4">
        <v>0.79149999999999998</v>
      </c>
      <c r="GA120" s="4">
        <v>5.1799999999999999E-2</v>
      </c>
      <c r="GB120" s="4">
        <v>0.88780000000000003</v>
      </c>
      <c r="GC120" s="4">
        <v>0.7974</v>
      </c>
      <c r="GD120" s="5">
        <v>0.6522</v>
      </c>
      <c r="GE120" s="5">
        <v>0.73229999999999995</v>
      </c>
      <c r="GF120" s="5">
        <v>6.7599999999999993E-2</v>
      </c>
      <c r="GG120" s="5">
        <v>0.2366</v>
      </c>
      <c r="GH120" s="5">
        <v>0.71240000000000003</v>
      </c>
      <c r="GI120" s="5">
        <v>8.4500000000000006E-2</v>
      </c>
      <c r="GJ120" s="5">
        <v>0.70169999999999999</v>
      </c>
      <c r="GK120" s="5">
        <v>0.3145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>
        <v>0.60229999999999995</v>
      </c>
      <c r="HK120" s="5">
        <v>0.62009999999999998</v>
      </c>
      <c r="HL120" s="5">
        <v>0.14269999999999999</v>
      </c>
      <c r="HM120" s="5">
        <v>0.17899999999999999</v>
      </c>
      <c r="HN120" s="5">
        <v>0.79079999999999995</v>
      </c>
      <c r="HO120" s="5">
        <v>5.1499999999999997E-2</v>
      </c>
      <c r="HP120" s="5">
        <v>0.88839999999999997</v>
      </c>
      <c r="HQ120" s="5">
        <v>0.44440000000000002</v>
      </c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>
        <v>0.60240000000000005</v>
      </c>
      <c r="IY120" s="4">
        <v>0.61970000000000003</v>
      </c>
      <c r="IZ120" s="4">
        <v>0.1421</v>
      </c>
      <c r="JA120" s="4">
        <v>0.1779</v>
      </c>
      <c r="JB120" s="4">
        <v>0.79110000000000003</v>
      </c>
      <c r="JC120" s="4">
        <v>5.1799999999999999E-2</v>
      </c>
      <c r="JD120" s="4">
        <v>0.88919999999999999</v>
      </c>
      <c r="JE120" s="4">
        <v>0.68669999999999998</v>
      </c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0.59775714285714288</v>
      </c>
      <c r="JO120" s="4">
        <f t="shared" si="49"/>
        <v>0.61390357142857166</v>
      </c>
      <c r="JP120" s="4">
        <f t="shared" si="50"/>
        <v>0.15981428571428571</v>
      </c>
      <c r="JQ120" s="4">
        <f t="shared" si="51"/>
        <v>0.13050357142857144</v>
      </c>
      <c r="JR120" s="4">
        <f t="shared" si="52"/>
        <v>0.8074821428571427</v>
      </c>
      <c r="JS120" s="4">
        <f t="shared" si="53"/>
        <v>5.1128571428571447E-2</v>
      </c>
      <c r="JT120" s="4">
        <f t="shared" si="54"/>
        <v>0.90507499999999974</v>
      </c>
      <c r="JU120" s="4">
        <f t="shared" si="55"/>
        <v>1.3133535714285716</v>
      </c>
      <c r="JV120" s="1" t="e" cm="1">
        <f t="array" aca="1" ref="JV120" ca="1">CONCATENATE(INDIRECT(ADDRESS(1,MATCH(_xlfn.MINIFS(B120:JM120,metrics.rec,"MAE"),B120:JM120,0)+1)), ", ", INDIRECT(ADDRESS(2,MATCH(_xlfn.MINIFS(B120:JM120,metrics.rec,"MAE"),B120:JM120,0)+1)))</f>
        <v>#NAME?</v>
      </c>
      <c r="JW120" s="1" t="e" cm="1">
        <f t="array" aca="1" ref="JW120" ca="1">CONCATENATE(INDIRECT(ADDRESS(1,MATCH(_xlfn.MINIFS(B120:JM120,metrics.rec,"MSE"),B120:JM120,0)+1)), ", ", INDIRECT(ADDRESS(2,MATCH(_xlfn.MINIFS(B120:JM120,metrics.rec,"MSE"),B120:JM120,0)+1)))</f>
        <v>#NAME?</v>
      </c>
      <c r="JX120" s="1" t="e" cm="1">
        <f t="array" aca="1" ref="JX120" ca="1">CONCATENATE(INDIRECT(ADDRESS(1,MATCH(_xlfn.MAXIFS(B120:JM120,metrics.rec,"R"),B120:JM120,0)+1)), ", ", INDIRECT(ADDRESS(2,MATCH(_xlfn.MAXIFS(B120:JM120,metrics.rec,"R"),B120:JM120,0)+1)))</f>
        <v>#NAME?</v>
      </c>
      <c r="JY120" s="1" t="e" cm="1">
        <f t="array" aca="1" ref="JY120" ca="1">CONCATENATE(INDIRECT(ADDRESS(1,MATCH(_xlfn.MAXIFS(B120:JM120,metrics.rec,"Precision"),B120:JM120,0)+1)), ", ", INDIRECT(ADDRESS(2,MATCH(_xlfn.MAXIFS(B120:JM120,metrics.rec,"Precision"),B120:JM120,0)+1)))</f>
        <v>#NAME?</v>
      </c>
      <c r="JZ120" s="1" t="e" cm="1">
        <f t="array" aca="1" ref="JZ120" ca="1">CONCATENATE(INDIRECT(ADDRESS(1,MATCH(_xlfn.MAXIFS(B120:JM120,metrics.rec,"Recall"),B120:JM120,0)+1)), ", ", INDIRECT(ADDRESS(2,MATCH(_xlfn.MAXIFS(B120:JM120,metrics.rec,"Recall"),B120:JM120,0)+1)))</f>
        <v>#NAME?</v>
      </c>
      <c r="KA120" s="1" t="e" cm="1">
        <f t="array" aca="1" ref="KA120" ca="1">CONCATENATE(INDIRECT(ADDRESS(1,MATCH(_xlfn.MAXIFS(B120:JM120,metrics.rec,"Coverage"),B120:JM120,0)+1)), ", ", INDIRECT(ADDRESS(2,MATCH(_xlfn.MAXIFS(B120:JM120,metrics.rec,"Coverage"),B120:JM120,0)+1)))</f>
        <v>#NAME?</v>
      </c>
      <c r="KB120" s="1" t="e" cm="1">
        <f t="array" aca="1" ref="KB120" ca="1">CONCATENATE(INDIRECT(ADDRESS(1,MATCH(_xlfn.MAXIFS(B120:JM120,metrics.rec,"Recatio"),B120:JM120,0)+1)), ", ", INDIRECT(ADDRESS(2,MATCH(_xlfn.MAXIFS(B120:JM120,metrics.rec,"Recatio"),B120:JM120,0)+1)))</f>
        <v>#NAME?</v>
      </c>
      <c r="KC120" s="1" t="e" cm="1">
        <f t="array" aca="1" ref="KC120" ca="1">CONCATENATE(INDIRECT(ADDRESS(1,MATCH(_xlfn.MINIFS(B120:JM120,metrics.rec,"Time"),B120:JM120,0)+1)), ", ", INDIRECT(ADDRESS(2,MATCH(_xlfn.MINIFS(B120:JM120,metrics.rec,"Time"),B120:JM120,0)+1)))</f>
        <v>#NAME?</v>
      </c>
    </row>
    <row r="121" spans="1:289" x14ac:dyDescent="0.3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>
        <v>0.58320000000000005</v>
      </c>
      <c r="BW121" s="5">
        <v>0.59760000000000002</v>
      </c>
      <c r="BX121" s="5">
        <v>8.5500000000000007E-2</v>
      </c>
      <c r="BY121" s="5">
        <v>2.5700000000000001E-2</v>
      </c>
      <c r="BZ121" s="5">
        <v>0.56889999999999996</v>
      </c>
      <c r="CA121" s="5">
        <v>1.4200000000000001E-2</v>
      </c>
      <c r="CB121" s="5">
        <v>0.55840000000000001</v>
      </c>
      <c r="CC121" s="5">
        <v>1.8411</v>
      </c>
      <c r="CD121" s="4">
        <v>0.61760000000000004</v>
      </c>
      <c r="CE121" s="4">
        <v>0.65959999999999996</v>
      </c>
      <c r="CF121" s="4">
        <v>0.1026</v>
      </c>
      <c r="CG121" s="4">
        <v>6.4799999999999996E-2</v>
      </c>
      <c r="CH121" s="4">
        <v>0.55400000000000005</v>
      </c>
      <c r="CI121" s="4">
        <v>2.01E-2</v>
      </c>
      <c r="CJ121" s="4">
        <v>0.74550000000000005</v>
      </c>
      <c r="CK121" s="4">
        <v>1.5365</v>
      </c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>
        <v>0.64049999999999996</v>
      </c>
      <c r="CU121" s="4">
        <v>0.70479999999999998</v>
      </c>
      <c r="CV121" s="4">
        <v>0.09</v>
      </c>
      <c r="CW121" s="4">
        <v>0.18740000000000001</v>
      </c>
      <c r="CX121" s="4">
        <v>0.59899999999999998</v>
      </c>
      <c r="CY121" s="4">
        <v>3.6499999999999998E-2</v>
      </c>
      <c r="CZ121" s="4">
        <v>0.87219999999999998</v>
      </c>
      <c r="DA121" s="4">
        <v>1.0132000000000001</v>
      </c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>
        <v>0.58299999999999996</v>
      </c>
      <c r="DK121" s="4">
        <v>0.59689999999999999</v>
      </c>
      <c r="DL121" s="4">
        <v>8.7400000000000005E-2</v>
      </c>
      <c r="DM121" s="4">
        <v>2.7E-2</v>
      </c>
      <c r="DN121" s="4">
        <v>0.56589999999999996</v>
      </c>
      <c r="DO121" s="4">
        <v>1.37E-2</v>
      </c>
      <c r="DP121" s="4">
        <v>0.56110000000000004</v>
      </c>
      <c r="DQ121" s="4">
        <v>1.6512</v>
      </c>
      <c r="DR121" s="5">
        <v>0.61970000000000003</v>
      </c>
      <c r="DS121" s="5">
        <v>0.66590000000000005</v>
      </c>
      <c r="DT121" s="5">
        <v>0.1143</v>
      </c>
      <c r="DU121" s="5">
        <v>6.1899999999999997E-2</v>
      </c>
      <c r="DV121" s="5">
        <v>0.55159999999999998</v>
      </c>
      <c r="DW121" s="5">
        <v>2.06E-2</v>
      </c>
      <c r="DX121" s="5">
        <v>0.73850000000000005</v>
      </c>
      <c r="DY121" s="5">
        <v>0.85560000000000003</v>
      </c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>
        <v>0.64249999999999996</v>
      </c>
      <c r="EI121" s="5">
        <v>0.70830000000000004</v>
      </c>
      <c r="EJ121" s="5">
        <v>8.3900000000000002E-2</v>
      </c>
      <c r="EK121" s="5">
        <v>0.1845</v>
      </c>
      <c r="EL121" s="5">
        <v>0.59689999999999999</v>
      </c>
      <c r="EM121" s="5">
        <v>3.6600000000000001E-2</v>
      </c>
      <c r="EN121" s="5">
        <v>0.86680000000000001</v>
      </c>
      <c r="EO121" s="5">
        <v>0.54220000000000002</v>
      </c>
      <c r="EP121" s="4">
        <v>0.66159999999999997</v>
      </c>
      <c r="EQ121" s="4">
        <v>0.76270000000000004</v>
      </c>
      <c r="ER121" s="4">
        <v>5.8900000000000001E-2</v>
      </c>
      <c r="ES121" s="4">
        <v>0.23150000000000001</v>
      </c>
      <c r="ET121" s="4">
        <v>0.65810000000000002</v>
      </c>
      <c r="EU121" s="4">
        <v>7.8899999999999998E-2</v>
      </c>
      <c r="EV121" s="4">
        <v>0.69789999999999996</v>
      </c>
      <c r="EW121" s="4">
        <v>0.28499999999999998</v>
      </c>
      <c r="EX121" s="5">
        <v>0.59109999999999996</v>
      </c>
      <c r="EY121" s="5">
        <v>0.61280000000000001</v>
      </c>
      <c r="EZ121" s="5">
        <v>9.2999999999999999E-2</v>
      </c>
      <c r="FA121" s="5">
        <v>2.6100000000000002E-2</v>
      </c>
      <c r="FB121" s="5">
        <v>0.56710000000000005</v>
      </c>
      <c r="FC121" s="5">
        <v>1.4200000000000001E-2</v>
      </c>
      <c r="FD121" s="5">
        <v>0.55910000000000004</v>
      </c>
      <c r="FE121" s="5">
        <v>1.6759999999999999</v>
      </c>
      <c r="FF121" s="4">
        <v>0.62509999999999999</v>
      </c>
      <c r="FG121" s="4">
        <v>0.67579999999999996</v>
      </c>
      <c r="FH121" s="4">
        <v>0.1085</v>
      </c>
      <c r="FI121" s="4">
        <v>6.3100000000000003E-2</v>
      </c>
      <c r="FJ121" s="4">
        <v>0.55830000000000002</v>
      </c>
      <c r="FK121" s="4">
        <v>2.0400000000000001E-2</v>
      </c>
      <c r="FL121" s="4">
        <v>0.74119999999999997</v>
      </c>
      <c r="FM121" s="4">
        <v>2.0777999999999999</v>
      </c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>
        <v>0.6401</v>
      </c>
      <c r="FW121" s="4">
        <v>0.70440000000000003</v>
      </c>
      <c r="FX121" s="4">
        <v>8.7400000000000005E-2</v>
      </c>
      <c r="FY121" s="4">
        <v>0.18340000000000001</v>
      </c>
      <c r="FZ121" s="4">
        <v>0.59809999999999997</v>
      </c>
      <c r="GA121" s="4">
        <v>3.6700000000000003E-2</v>
      </c>
      <c r="GB121" s="4">
        <v>0.86570000000000003</v>
      </c>
      <c r="GC121" s="4">
        <v>0.79049999999999998</v>
      </c>
      <c r="GD121" s="5">
        <v>0.65920000000000001</v>
      </c>
      <c r="GE121" s="5">
        <v>0.75800000000000001</v>
      </c>
      <c r="GF121" s="5">
        <v>5.8999999999999997E-2</v>
      </c>
      <c r="GG121" s="5">
        <v>0.23269999999999999</v>
      </c>
      <c r="GH121" s="5">
        <v>0.65659999999999996</v>
      </c>
      <c r="GI121" s="5">
        <v>7.9000000000000001E-2</v>
      </c>
      <c r="GJ121" s="5">
        <v>0.69889999999999997</v>
      </c>
      <c r="GK121" s="5">
        <v>0.31380000000000002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>
        <v>0.64159999999999995</v>
      </c>
      <c r="HK121" s="5">
        <v>0.70660000000000001</v>
      </c>
      <c r="HL121" s="5">
        <v>8.3599999999999994E-2</v>
      </c>
      <c r="HM121" s="5">
        <v>0.18429999999999999</v>
      </c>
      <c r="HN121" s="5">
        <v>0.59589999999999999</v>
      </c>
      <c r="HO121" s="5">
        <v>3.6400000000000002E-2</v>
      </c>
      <c r="HP121" s="5">
        <v>0.86550000000000005</v>
      </c>
      <c r="HQ121" s="5">
        <v>0.89780000000000004</v>
      </c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>
        <v>0.64070000000000005</v>
      </c>
      <c r="IY121" s="4">
        <v>0.7046</v>
      </c>
      <c r="IZ121" s="4">
        <v>8.6199999999999999E-2</v>
      </c>
      <c r="JA121" s="4">
        <v>0.1832</v>
      </c>
      <c r="JB121" s="4">
        <v>0.59619999999999995</v>
      </c>
      <c r="JC121" s="4">
        <v>3.6700000000000003E-2</v>
      </c>
      <c r="JD121" s="4">
        <v>0.86829999999999996</v>
      </c>
      <c r="JE121" s="4">
        <v>0.6875</v>
      </c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0.63057142857142856</v>
      </c>
      <c r="JO121" s="4">
        <f t="shared" si="49"/>
        <v>0.68808928571428574</v>
      </c>
      <c r="JP121" s="4">
        <f t="shared" si="50"/>
        <v>9.0285714285714289E-2</v>
      </c>
      <c r="JQ121" s="4">
        <f t="shared" si="51"/>
        <v>0.1287142857142857</v>
      </c>
      <c r="JR121" s="4">
        <f t="shared" si="52"/>
        <v>0.58517142857142856</v>
      </c>
      <c r="JS121" s="4">
        <f t="shared" si="53"/>
        <v>3.4014285714285705E-2</v>
      </c>
      <c r="JT121" s="4">
        <f t="shared" si="54"/>
        <v>0.76802142857142841</v>
      </c>
      <c r="JU121" s="4">
        <f t="shared" si="55"/>
        <v>1.0935428571428571</v>
      </c>
      <c r="JV121" s="1" t="e" cm="1">
        <f t="array" aca="1" ref="JV121" ca="1">CONCATENATE(INDIRECT(ADDRESS(1,MATCH(_xlfn.MINIFS(B121:JM121,metrics.rec,"MAE"),B121:JM121,0)+1)), ", ", INDIRECT(ADDRESS(2,MATCH(_xlfn.MINIFS(B121:JM121,metrics.rec,"MAE"),B121:JM121,0)+1)))</f>
        <v>#NAME?</v>
      </c>
      <c r="JW121" s="1" t="e" cm="1">
        <f t="array" aca="1" ref="JW121" ca="1">CONCATENATE(INDIRECT(ADDRESS(1,MATCH(_xlfn.MINIFS(B121:JM121,metrics.rec,"MSE"),B121:JM121,0)+1)), ", ", INDIRECT(ADDRESS(2,MATCH(_xlfn.MINIFS(B121:JM121,metrics.rec,"MSE"),B121:JM121,0)+1)))</f>
        <v>#NAME?</v>
      </c>
      <c r="JX121" s="1" t="e" cm="1">
        <f t="array" aca="1" ref="JX121" ca="1">CONCATENATE(INDIRECT(ADDRESS(1,MATCH(_xlfn.MAXIFS(B121:JM121,metrics.rec,"R"),B121:JM121,0)+1)), ", ", INDIRECT(ADDRESS(2,MATCH(_xlfn.MAXIFS(B121:JM121,metrics.rec,"R"),B121:JM121,0)+1)))</f>
        <v>#NAME?</v>
      </c>
      <c r="JY121" s="1" t="e" cm="1">
        <f t="array" aca="1" ref="JY121" ca="1">CONCATENATE(INDIRECT(ADDRESS(1,MATCH(_xlfn.MAXIFS(B121:JM121,metrics.rec,"Precision"),B121:JM121,0)+1)), ", ", INDIRECT(ADDRESS(2,MATCH(_xlfn.MAXIFS(B121:JM121,metrics.rec,"Precision"),B121:JM121,0)+1)))</f>
        <v>#NAME?</v>
      </c>
      <c r="JZ121" s="1" t="e" cm="1">
        <f t="array" aca="1" ref="JZ121" ca="1">CONCATENATE(INDIRECT(ADDRESS(1,MATCH(_xlfn.MAXIFS(B121:JM121,metrics.rec,"Recall"),B121:JM121,0)+1)), ", ", INDIRECT(ADDRESS(2,MATCH(_xlfn.MAXIFS(B121:JM121,metrics.rec,"Recall"),B121:JM121,0)+1)))</f>
        <v>#NAME?</v>
      </c>
      <c r="KA121" s="1" t="e" cm="1">
        <f t="array" aca="1" ref="KA121" ca="1">CONCATENATE(INDIRECT(ADDRESS(1,MATCH(_xlfn.MAXIFS(B121:JM121,metrics.rec,"Coverage"),B121:JM121,0)+1)), ", ", INDIRECT(ADDRESS(2,MATCH(_xlfn.MAXIFS(B121:JM121,metrics.rec,"Coverage"),B121:JM121,0)+1)))</f>
        <v>#NAME?</v>
      </c>
      <c r="KB121" s="1" t="e" cm="1">
        <f t="array" aca="1" ref="KB121" ca="1">CONCATENATE(INDIRECT(ADDRESS(1,MATCH(_xlfn.MAXIFS(B121:JM121,metrics.rec,"Recatio"),B121:JM121,0)+1)), ", ", INDIRECT(ADDRESS(2,MATCH(_xlfn.MAXIFS(B121:JM121,metrics.rec,"Recatio"),B121:JM121,0)+1)))</f>
        <v>#NAME?</v>
      </c>
      <c r="KC121" s="1" t="e" cm="1">
        <f t="array" aca="1" ref="KC121" ca="1">CONCATENATE(INDIRECT(ADDRESS(1,MATCH(_xlfn.MINIFS(B121:JM121,metrics.rec,"Time"),B121:JM121,0)+1)), ", ", INDIRECT(ADDRESS(2,MATCH(_xlfn.MINIFS(B121:JM121,metrics.rec,"Time"),B121:JM121,0)+1)))</f>
        <v>#NAME?</v>
      </c>
    </row>
    <row r="122" spans="1:289" x14ac:dyDescent="0.3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>
        <v>0.57050000000000001</v>
      </c>
      <c r="BW122" s="5">
        <v>0.56530000000000002</v>
      </c>
      <c r="BX122" s="5">
        <v>0.1764</v>
      </c>
      <c r="BY122" s="5">
        <v>3.3300000000000003E-2</v>
      </c>
      <c r="BZ122" s="5">
        <v>0.86029999999999995</v>
      </c>
      <c r="CA122" s="5">
        <v>3.6799999999999999E-2</v>
      </c>
      <c r="CB122" s="5">
        <v>0.99019999999999997</v>
      </c>
      <c r="CC122" s="5">
        <v>1.8056000000000001</v>
      </c>
      <c r="CD122" s="4">
        <v>0.58399999999999996</v>
      </c>
      <c r="CE122" s="4">
        <v>0.58709999999999996</v>
      </c>
      <c r="CF122" s="4">
        <v>0.17119999999999999</v>
      </c>
      <c r="CG122" s="4">
        <v>7.5200000000000003E-2</v>
      </c>
      <c r="CH122" s="4">
        <v>0.84289999999999998</v>
      </c>
      <c r="CI122" s="4">
        <v>4.0399999999999998E-2</v>
      </c>
      <c r="CJ122" s="4">
        <v>0.97189999999999999</v>
      </c>
      <c r="CK122" s="4">
        <v>1.6812</v>
      </c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>
        <v>0.60429999999999995</v>
      </c>
      <c r="CU122" s="4">
        <v>0.62839999999999996</v>
      </c>
      <c r="CV122" s="4">
        <v>0.1323</v>
      </c>
      <c r="CW122" s="4">
        <v>0.18410000000000001</v>
      </c>
      <c r="CX122" s="4">
        <v>0.78910000000000002</v>
      </c>
      <c r="CY122" s="4">
        <v>5.0299999999999997E-2</v>
      </c>
      <c r="CZ122" s="4">
        <v>0.8901</v>
      </c>
      <c r="DA122" s="4">
        <v>0.91800000000000004</v>
      </c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>
        <v>0.57030000000000003</v>
      </c>
      <c r="DK122" s="4">
        <v>0.56510000000000005</v>
      </c>
      <c r="DL122" s="4">
        <v>0.15970000000000001</v>
      </c>
      <c r="DM122" s="4">
        <v>3.3599999999999998E-2</v>
      </c>
      <c r="DN122" s="4">
        <v>0.85709999999999997</v>
      </c>
      <c r="DO122" s="4">
        <v>3.6299999999999999E-2</v>
      </c>
      <c r="DP122" s="4">
        <v>0.99129999999999996</v>
      </c>
      <c r="DQ122" s="4">
        <v>1.7163999999999999</v>
      </c>
      <c r="DR122" s="5">
        <v>0.58679999999999999</v>
      </c>
      <c r="DS122" s="5">
        <v>0.59850000000000003</v>
      </c>
      <c r="DT122" s="5">
        <v>0.17960000000000001</v>
      </c>
      <c r="DU122" s="5">
        <v>7.4499999999999997E-2</v>
      </c>
      <c r="DV122" s="5">
        <v>0.84319999999999995</v>
      </c>
      <c r="DW122" s="5">
        <v>4.0800000000000003E-2</v>
      </c>
      <c r="DX122" s="5">
        <v>0.97130000000000005</v>
      </c>
      <c r="DY122" s="5">
        <v>1.0847</v>
      </c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>
        <v>0.60350000000000004</v>
      </c>
      <c r="EI122" s="5">
        <v>0.62709999999999999</v>
      </c>
      <c r="EJ122" s="5">
        <v>0.13089999999999999</v>
      </c>
      <c r="EK122" s="5">
        <v>0.18290000000000001</v>
      </c>
      <c r="EL122" s="5">
        <v>0.79</v>
      </c>
      <c r="EM122" s="5">
        <v>5.04E-2</v>
      </c>
      <c r="EN122" s="5">
        <v>0.88719999999999999</v>
      </c>
      <c r="EO122" s="5">
        <v>0.69169999999999998</v>
      </c>
      <c r="EP122" s="4">
        <v>0.65569999999999995</v>
      </c>
      <c r="EQ122" s="4">
        <v>0.74760000000000004</v>
      </c>
      <c r="ER122" s="4">
        <v>6.6900000000000001E-2</v>
      </c>
      <c r="ES122" s="4">
        <v>0.24410000000000001</v>
      </c>
      <c r="ET122" s="4">
        <v>0.70699999999999996</v>
      </c>
      <c r="EU122" s="4">
        <v>8.0699999999999994E-2</v>
      </c>
      <c r="EV122" s="4">
        <v>0.70420000000000005</v>
      </c>
      <c r="EW122" s="4">
        <v>0.2752</v>
      </c>
      <c r="EX122" s="5">
        <v>0.57420000000000004</v>
      </c>
      <c r="EY122" s="5">
        <v>0.57089999999999996</v>
      </c>
      <c r="EZ122" s="5">
        <v>0.16339999999999999</v>
      </c>
      <c r="FA122" s="5">
        <v>3.3099999999999997E-2</v>
      </c>
      <c r="FB122" s="5">
        <v>0.85389999999999999</v>
      </c>
      <c r="FC122" s="5">
        <v>3.6600000000000001E-2</v>
      </c>
      <c r="FD122" s="5">
        <v>0.98970000000000002</v>
      </c>
      <c r="FE122" s="5">
        <v>1.6375999999999999</v>
      </c>
      <c r="FF122" s="4">
        <v>0.58750000000000002</v>
      </c>
      <c r="FG122" s="4">
        <v>0.59650000000000003</v>
      </c>
      <c r="FH122" s="4">
        <v>0.17710000000000001</v>
      </c>
      <c r="FI122" s="4">
        <v>7.4700000000000003E-2</v>
      </c>
      <c r="FJ122" s="4">
        <v>0.84299999999999997</v>
      </c>
      <c r="FK122" s="4">
        <v>4.0599999999999997E-2</v>
      </c>
      <c r="FL122" s="4">
        <v>0.97050000000000003</v>
      </c>
      <c r="FM122" s="4">
        <v>2.0028999999999999</v>
      </c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>
        <v>0.60460000000000003</v>
      </c>
      <c r="FW122" s="4">
        <v>0.63129999999999997</v>
      </c>
      <c r="FX122" s="4">
        <v>0.12909999999999999</v>
      </c>
      <c r="FY122" s="4">
        <v>0.18260000000000001</v>
      </c>
      <c r="FZ122" s="4">
        <v>0.79090000000000005</v>
      </c>
      <c r="GA122" s="4">
        <v>5.04E-2</v>
      </c>
      <c r="GB122" s="4">
        <v>0.88680000000000003</v>
      </c>
      <c r="GC122" s="4">
        <v>0.79359999999999997</v>
      </c>
      <c r="GD122" s="5">
        <v>0.65359999999999996</v>
      </c>
      <c r="GE122" s="5">
        <v>0.74390000000000001</v>
      </c>
      <c r="GF122" s="5">
        <v>6.7100000000000007E-2</v>
      </c>
      <c r="GG122" s="5">
        <v>0.246</v>
      </c>
      <c r="GH122" s="5">
        <v>0.70530000000000004</v>
      </c>
      <c r="GI122" s="5">
        <v>8.0699999999999994E-2</v>
      </c>
      <c r="GJ122" s="5">
        <v>0.70620000000000005</v>
      </c>
      <c r="GK122" s="5">
        <v>0.31519999999999998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>
        <v>0.60440000000000005</v>
      </c>
      <c r="HK122" s="5">
        <v>0.63</v>
      </c>
      <c r="HL122" s="5">
        <v>0.1326</v>
      </c>
      <c r="HM122" s="5">
        <v>0.18329999999999999</v>
      </c>
      <c r="HN122" s="5">
        <v>0.79020000000000001</v>
      </c>
      <c r="HO122" s="5">
        <v>5.0200000000000002E-2</v>
      </c>
      <c r="HP122" s="5">
        <v>0.88749999999999996</v>
      </c>
      <c r="HQ122" s="5">
        <v>0.95660000000000001</v>
      </c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>
        <v>0.60440000000000005</v>
      </c>
      <c r="IY122" s="4">
        <v>0.62939999999999996</v>
      </c>
      <c r="IZ122" s="4">
        <v>0.1298</v>
      </c>
      <c r="JA122" s="4">
        <v>0.1822</v>
      </c>
      <c r="JB122" s="4">
        <v>0.79020000000000001</v>
      </c>
      <c r="JC122" s="4">
        <v>5.0500000000000003E-2</v>
      </c>
      <c r="JD122" s="4">
        <v>0.88859999999999995</v>
      </c>
      <c r="JE122" s="4">
        <v>0.67269999999999996</v>
      </c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0.60097500000000004</v>
      </c>
      <c r="JO122" s="4">
        <f t="shared" si="49"/>
        <v>0.62545000000000006</v>
      </c>
      <c r="JP122" s="4">
        <f t="shared" si="50"/>
        <v>0.14352499999999999</v>
      </c>
      <c r="JQ122" s="4">
        <f t="shared" si="51"/>
        <v>0.13426428571428572</v>
      </c>
      <c r="JR122" s="4">
        <f t="shared" si="52"/>
        <v>0.80597857142857143</v>
      </c>
      <c r="JS122" s="4">
        <f t="shared" si="53"/>
        <v>4.9549999999999997E-2</v>
      </c>
      <c r="JT122" s="4">
        <f t="shared" si="54"/>
        <v>0.90519642857142857</v>
      </c>
      <c r="JU122" s="4">
        <f t="shared" si="55"/>
        <v>1.112989285714286</v>
      </c>
      <c r="JV122" s="1" t="e" cm="1">
        <f t="array" aca="1" ref="JV122" ca="1">CONCATENATE(INDIRECT(ADDRESS(1,MATCH(_xlfn.MINIFS(B122:JM122,metrics.rec,"MAE"),B122:JM122,0)+1)), ", ", INDIRECT(ADDRESS(2,MATCH(_xlfn.MINIFS(B122:JM122,metrics.rec,"MAE"),B122:JM122,0)+1)))</f>
        <v>#NAME?</v>
      </c>
      <c r="JW122" s="1" t="e" cm="1">
        <f t="array" aca="1" ref="JW122" ca="1">CONCATENATE(INDIRECT(ADDRESS(1,MATCH(_xlfn.MINIFS(B122:JM122,metrics.rec,"MSE"),B122:JM122,0)+1)), ", ", INDIRECT(ADDRESS(2,MATCH(_xlfn.MINIFS(B122:JM122,metrics.rec,"MSE"),B122:JM122,0)+1)))</f>
        <v>#NAME?</v>
      </c>
      <c r="JX122" s="1" t="e" cm="1">
        <f t="array" aca="1" ref="JX122" ca="1">CONCATENATE(INDIRECT(ADDRESS(1,MATCH(_xlfn.MAXIFS(B122:JM122,metrics.rec,"R"),B122:JM122,0)+1)), ", ", INDIRECT(ADDRESS(2,MATCH(_xlfn.MAXIFS(B122:JM122,metrics.rec,"R"),B122:JM122,0)+1)))</f>
        <v>#NAME?</v>
      </c>
      <c r="JY122" s="1" t="e" cm="1">
        <f t="array" aca="1" ref="JY122" ca="1">CONCATENATE(INDIRECT(ADDRESS(1,MATCH(_xlfn.MAXIFS(B122:JM122,metrics.rec,"Precision"),B122:JM122,0)+1)), ", ", INDIRECT(ADDRESS(2,MATCH(_xlfn.MAXIFS(B122:JM122,metrics.rec,"Precision"),B122:JM122,0)+1)))</f>
        <v>#NAME?</v>
      </c>
      <c r="JZ122" s="1" t="e" cm="1">
        <f t="array" aca="1" ref="JZ122" ca="1">CONCATENATE(INDIRECT(ADDRESS(1,MATCH(_xlfn.MAXIFS(B122:JM122,metrics.rec,"Recall"),B122:JM122,0)+1)), ", ", INDIRECT(ADDRESS(2,MATCH(_xlfn.MAXIFS(B122:JM122,metrics.rec,"Recall"),B122:JM122,0)+1)))</f>
        <v>#NAME?</v>
      </c>
      <c r="KA122" s="1" t="e" cm="1">
        <f t="array" aca="1" ref="KA122" ca="1">CONCATENATE(INDIRECT(ADDRESS(1,MATCH(_xlfn.MAXIFS(B122:JM122,metrics.rec,"Coverage"),B122:JM122,0)+1)), ", ", INDIRECT(ADDRESS(2,MATCH(_xlfn.MAXIFS(B122:JM122,metrics.rec,"Coverage"),B122:JM122,0)+1)))</f>
        <v>#NAME?</v>
      </c>
      <c r="KB122" s="1" t="e" cm="1">
        <f t="array" aca="1" ref="KB122" ca="1">CONCATENATE(INDIRECT(ADDRESS(1,MATCH(_xlfn.MAXIFS(B122:JM122,metrics.rec,"Recatio"),B122:JM122,0)+1)), ", ", INDIRECT(ADDRESS(2,MATCH(_xlfn.MAXIFS(B122:JM122,metrics.rec,"Recatio"),B122:JM122,0)+1)))</f>
        <v>#NAME?</v>
      </c>
      <c r="KC122" s="1" t="e" cm="1">
        <f t="array" aca="1" ref="KC122" ca="1">CONCATENATE(INDIRECT(ADDRESS(1,MATCH(_xlfn.MINIFS(B122:JM122,metrics.rec,"Time"),B122:JM122,0)+1)), ", ", INDIRECT(ADDRESS(2,MATCH(_xlfn.MINIFS(B122:JM122,metrics.rec,"Time"),B122:JM122,0)+1)))</f>
        <v>#NAME?</v>
      </c>
    </row>
    <row r="123" spans="1:289" x14ac:dyDescent="0.3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>
        <v>0.56499999999999995</v>
      </c>
      <c r="BW123" s="5">
        <v>0.54900000000000004</v>
      </c>
      <c r="BX123" s="5">
        <v>0.21659999999999999</v>
      </c>
      <c r="BY123" s="5">
        <v>2.8899999999999999E-2</v>
      </c>
      <c r="BZ123" s="5">
        <v>0.84489999999999998</v>
      </c>
      <c r="CA123" s="5">
        <v>4.1500000000000002E-2</v>
      </c>
      <c r="CB123" s="5">
        <v>0.99</v>
      </c>
      <c r="CC123" s="5">
        <v>1.8208</v>
      </c>
      <c r="CD123" s="4">
        <v>0.57689999999999997</v>
      </c>
      <c r="CE123" s="4">
        <v>0.56669999999999998</v>
      </c>
      <c r="CF123" s="4">
        <v>0.20699999999999999</v>
      </c>
      <c r="CG123" s="4">
        <v>6.5799999999999997E-2</v>
      </c>
      <c r="CH123" s="4">
        <v>0.82889999999999997</v>
      </c>
      <c r="CI123" s="4">
        <v>4.5400000000000003E-2</v>
      </c>
      <c r="CJ123" s="4">
        <v>0.9718</v>
      </c>
      <c r="CK123" s="4">
        <v>1.3606</v>
      </c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>
        <v>0.60619999999999996</v>
      </c>
      <c r="CU123" s="4">
        <v>0.62239999999999995</v>
      </c>
      <c r="CV123" s="4">
        <v>0.13919999999999999</v>
      </c>
      <c r="CW123" s="4">
        <v>0.12570000000000001</v>
      </c>
      <c r="CX123" s="4">
        <v>0.78249999999999997</v>
      </c>
      <c r="CY123" s="4">
        <v>7.2999999999999995E-2</v>
      </c>
      <c r="CZ123" s="4">
        <v>0.88859999999999995</v>
      </c>
      <c r="DA123" s="4">
        <v>0.9022</v>
      </c>
      <c r="DB123" s="5">
        <v>0.65990000000000004</v>
      </c>
      <c r="DC123" s="5">
        <v>0.75360000000000005</v>
      </c>
      <c r="DD123" s="5">
        <v>4.8300000000000003E-2</v>
      </c>
      <c r="DE123" s="5">
        <v>0.16389999999999999</v>
      </c>
      <c r="DF123" s="5">
        <v>0.72230000000000005</v>
      </c>
      <c r="DG123" s="5">
        <v>0.12379999999999999</v>
      </c>
      <c r="DH123" s="5">
        <v>0.69599999999999995</v>
      </c>
      <c r="DI123" s="5">
        <v>0.16339999999999999</v>
      </c>
      <c r="DJ123" s="4">
        <v>0.56040000000000001</v>
      </c>
      <c r="DK123" s="4">
        <v>0.53680000000000005</v>
      </c>
      <c r="DL123" s="4">
        <v>0.2034</v>
      </c>
      <c r="DM123" s="4">
        <v>2.92E-2</v>
      </c>
      <c r="DN123" s="4">
        <v>0.84489999999999998</v>
      </c>
      <c r="DO123" s="4">
        <v>4.1099999999999998E-2</v>
      </c>
      <c r="DP123" s="4">
        <v>0.99129999999999996</v>
      </c>
      <c r="DQ123" s="4">
        <v>1.6581999999999999</v>
      </c>
      <c r="DR123" s="5">
        <v>0.58009999999999995</v>
      </c>
      <c r="DS123" s="5">
        <v>0.57750000000000001</v>
      </c>
      <c r="DT123" s="5">
        <v>0.20599999999999999</v>
      </c>
      <c r="DU123" s="5">
        <v>6.4799999999999996E-2</v>
      </c>
      <c r="DV123" s="5">
        <v>0.82930000000000004</v>
      </c>
      <c r="DW123" s="5">
        <v>4.6100000000000002E-2</v>
      </c>
      <c r="DX123" s="5">
        <v>0.97109999999999996</v>
      </c>
      <c r="DY123" s="5">
        <v>1.2428999999999999</v>
      </c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>
        <v>0.60660000000000003</v>
      </c>
      <c r="EI123" s="5">
        <v>0.622</v>
      </c>
      <c r="EJ123" s="5">
        <v>0.13719999999999999</v>
      </c>
      <c r="EK123" s="5">
        <v>0.12529999999999999</v>
      </c>
      <c r="EL123" s="5">
        <v>0.78300000000000003</v>
      </c>
      <c r="EM123" s="5">
        <v>7.2999999999999995E-2</v>
      </c>
      <c r="EN123" s="5">
        <v>0.88660000000000005</v>
      </c>
      <c r="EO123" s="5">
        <v>0.49709999999999999</v>
      </c>
      <c r="EP123" s="4">
        <v>0.65910000000000002</v>
      </c>
      <c r="EQ123" s="4">
        <v>0.749</v>
      </c>
      <c r="ER123" s="4">
        <v>5.45E-2</v>
      </c>
      <c r="ES123" s="4">
        <v>0.1623</v>
      </c>
      <c r="ET123" s="4">
        <v>0.72050000000000003</v>
      </c>
      <c r="EU123" s="4">
        <v>0.1231</v>
      </c>
      <c r="EV123" s="4">
        <v>0.69569999999999999</v>
      </c>
      <c r="EW123" s="4">
        <v>0.26569999999999999</v>
      </c>
      <c r="EX123" s="5">
        <v>0.56589999999999996</v>
      </c>
      <c r="EY123" s="5">
        <v>0.54769999999999996</v>
      </c>
      <c r="EZ123" s="5">
        <v>0.19409999999999999</v>
      </c>
      <c r="FA123" s="5">
        <v>2.9000000000000001E-2</v>
      </c>
      <c r="FB123" s="5">
        <v>0.84209999999999996</v>
      </c>
      <c r="FC123" s="5">
        <v>4.1300000000000003E-2</v>
      </c>
      <c r="FD123" s="5">
        <v>0.98970000000000002</v>
      </c>
      <c r="FE123" s="5">
        <v>1.6828000000000001</v>
      </c>
      <c r="FF123" s="4">
        <v>0.57950000000000002</v>
      </c>
      <c r="FG123" s="4">
        <v>0.57269999999999999</v>
      </c>
      <c r="FH123" s="4">
        <v>0.2094</v>
      </c>
      <c r="FI123" s="4">
        <v>6.54E-2</v>
      </c>
      <c r="FJ123" s="4">
        <v>0.82869999999999999</v>
      </c>
      <c r="FK123" s="4">
        <v>4.5600000000000002E-2</v>
      </c>
      <c r="FL123" s="4">
        <v>0.97009999999999996</v>
      </c>
      <c r="FM123" s="4">
        <v>1.7589999999999999</v>
      </c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>
        <v>0.60650000000000004</v>
      </c>
      <c r="FW123" s="4">
        <v>0.62360000000000004</v>
      </c>
      <c r="FX123" s="4">
        <v>0.13750000000000001</v>
      </c>
      <c r="FY123" s="4">
        <v>0.12529999999999999</v>
      </c>
      <c r="FZ123" s="4">
        <v>0.78349999999999997</v>
      </c>
      <c r="GA123" s="4">
        <v>7.2800000000000004E-2</v>
      </c>
      <c r="GB123" s="4">
        <v>0.88639999999999997</v>
      </c>
      <c r="GC123" s="4">
        <v>0.87319999999999998</v>
      </c>
      <c r="GD123" s="5">
        <v>0.65720000000000001</v>
      </c>
      <c r="GE123" s="5">
        <v>0.74619999999999997</v>
      </c>
      <c r="GF123" s="5">
        <v>5.1400000000000001E-2</v>
      </c>
      <c r="GG123" s="5">
        <v>0.16339999999999999</v>
      </c>
      <c r="GH123" s="5">
        <v>0.72060000000000002</v>
      </c>
      <c r="GI123" s="5">
        <v>0.1235</v>
      </c>
      <c r="GJ123" s="5">
        <v>0.69769999999999999</v>
      </c>
      <c r="GK123" s="5">
        <v>0.31480000000000002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>
        <v>0.60680000000000001</v>
      </c>
      <c r="HK123" s="5">
        <v>0.62319999999999998</v>
      </c>
      <c r="HL123" s="5">
        <v>0.13769999999999999</v>
      </c>
      <c r="HM123" s="5">
        <v>0.12540000000000001</v>
      </c>
      <c r="HN123" s="5">
        <v>0.78269999999999995</v>
      </c>
      <c r="HO123" s="5">
        <v>7.2700000000000001E-2</v>
      </c>
      <c r="HP123" s="5">
        <v>0.88639999999999997</v>
      </c>
      <c r="HQ123" s="5">
        <v>0.95840000000000003</v>
      </c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>
        <v>0.60680000000000001</v>
      </c>
      <c r="IY123" s="4">
        <v>0.62309999999999999</v>
      </c>
      <c r="IZ123" s="4">
        <v>0.13700000000000001</v>
      </c>
      <c r="JA123" s="4">
        <v>0.12529999999999999</v>
      </c>
      <c r="JB123" s="4">
        <v>0.78300000000000003</v>
      </c>
      <c r="JC123" s="4">
        <v>7.2700000000000001E-2</v>
      </c>
      <c r="JD123" s="4">
        <v>0.88749999999999996</v>
      </c>
      <c r="JE123" s="4">
        <v>0.67149999999999999</v>
      </c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0.59846071428571423</v>
      </c>
      <c r="JO123" s="4">
        <f t="shared" si="49"/>
        <v>0.61213214285714301</v>
      </c>
      <c r="JP123" s="4">
        <f t="shared" si="50"/>
        <v>0.15938571428571432</v>
      </c>
      <c r="JQ123" s="4">
        <f t="shared" si="51"/>
        <v>9.7960714285714262E-2</v>
      </c>
      <c r="JR123" s="4">
        <f t="shared" si="52"/>
        <v>0.79827500000000007</v>
      </c>
      <c r="JS123" s="4">
        <f t="shared" si="53"/>
        <v>6.6264285714285706E-2</v>
      </c>
      <c r="JT123" s="4">
        <f t="shared" si="54"/>
        <v>0.90348214285714257</v>
      </c>
      <c r="JU123" s="4">
        <f t="shared" si="55"/>
        <v>1.0989178571428571</v>
      </c>
      <c r="JV123" s="1" t="e" cm="1">
        <f t="array" aca="1" ref="JV123" ca="1">CONCATENATE(INDIRECT(ADDRESS(1,MATCH(_xlfn.MINIFS(B123:JM123,metrics.rec,"MAE"),B123:JM123,0)+1)), ", ", INDIRECT(ADDRESS(2,MATCH(_xlfn.MINIFS(B123:JM123,metrics.rec,"MAE"),B123:JM123,0)+1)))</f>
        <v>#NAME?</v>
      </c>
      <c r="JW123" s="1" t="e" cm="1">
        <f t="array" aca="1" ref="JW123" ca="1">CONCATENATE(INDIRECT(ADDRESS(1,MATCH(_xlfn.MINIFS(B123:JM123,metrics.rec,"MSE"),B123:JM123,0)+1)), ", ", INDIRECT(ADDRESS(2,MATCH(_xlfn.MINIFS(B123:JM123,metrics.rec,"MSE"),B123:JM123,0)+1)))</f>
        <v>#NAME?</v>
      </c>
      <c r="JX123" s="1" t="e" cm="1">
        <f t="array" aca="1" ref="JX123" ca="1">CONCATENATE(INDIRECT(ADDRESS(1,MATCH(_xlfn.MAXIFS(B123:JM123,metrics.rec,"R"),B123:JM123,0)+1)), ", ", INDIRECT(ADDRESS(2,MATCH(_xlfn.MAXIFS(B123:JM123,metrics.rec,"R"),B123:JM123,0)+1)))</f>
        <v>#NAME?</v>
      </c>
      <c r="JY123" s="1" t="e" cm="1">
        <f t="array" aca="1" ref="JY123" ca="1">CONCATENATE(INDIRECT(ADDRESS(1,MATCH(_xlfn.MAXIFS(B123:JM123,metrics.rec,"Precision"),B123:JM123,0)+1)), ", ", INDIRECT(ADDRESS(2,MATCH(_xlfn.MAXIFS(B123:JM123,metrics.rec,"Precision"),B123:JM123,0)+1)))</f>
        <v>#NAME?</v>
      </c>
      <c r="JZ123" s="1" t="e" cm="1">
        <f t="array" aca="1" ref="JZ123" ca="1">CONCATENATE(INDIRECT(ADDRESS(1,MATCH(_xlfn.MAXIFS(B123:JM123,metrics.rec,"Recall"),B123:JM123,0)+1)), ", ", INDIRECT(ADDRESS(2,MATCH(_xlfn.MAXIFS(B123:JM123,metrics.rec,"Recall"),B123:JM123,0)+1)))</f>
        <v>#NAME?</v>
      </c>
      <c r="KA123" s="1" t="e" cm="1">
        <f t="array" aca="1" ref="KA123" ca="1">CONCATENATE(INDIRECT(ADDRESS(1,MATCH(_xlfn.MAXIFS(B123:JM123,metrics.rec,"Coverage"),B123:JM123,0)+1)), ", ", INDIRECT(ADDRESS(2,MATCH(_xlfn.MAXIFS(B123:JM123,metrics.rec,"Coverage"),B123:JM123,0)+1)))</f>
        <v>#NAME?</v>
      </c>
      <c r="KB123" s="1" t="e" cm="1">
        <f t="array" aca="1" ref="KB123" ca="1">CONCATENATE(INDIRECT(ADDRESS(1,MATCH(_xlfn.MAXIFS(B123:JM123,metrics.rec,"Recatio"),B123:JM123,0)+1)), ", ", INDIRECT(ADDRESS(2,MATCH(_xlfn.MAXIFS(B123:JM123,metrics.rec,"Recatio"),B123:JM123,0)+1)))</f>
        <v>#NAME?</v>
      </c>
      <c r="KC123" s="1" t="e" cm="1">
        <f t="array" aca="1" ref="KC123" ca="1">CONCATENATE(INDIRECT(ADDRESS(1,MATCH(_xlfn.MINIFS(B123:JM123,metrics.rec,"Time"),B123:JM123,0)+1)), ", ", INDIRECT(ADDRESS(2,MATCH(_xlfn.MINIFS(B123:JM123,metrics.rec,"Time"),B123:JM123,0)+1)))</f>
        <v>#NAME?</v>
      </c>
    </row>
    <row r="124" spans="1:289" x14ac:dyDescent="0.3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>
        <v>0.58350000000000002</v>
      </c>
      <c r="BW124" s="5">
        <v>0.58930000000000005</v>
      </c>
      <c r="BX124" s="5">
        <v>0.1305</v>
      </c>
      <c r="BY124" s="5">
        <v>1.15E-2</v>
      </c>
      <c r="BZ124" s="5">
        <v>0.84830000000000005</v>
      </c>
      <c r="CA124" s="5">
        <v>0.1021</v>
      </c>
      <c r="CB124" s="5">
        <v>0.95960000000000001</v>
      </c>
      <c r="CC124" s="5">
        <v>2.0607000000000002</v>
      </c>
      <c r="CD124" s="4">
        <v>0.60060000000000002</v>
      </c>
      <c r="CE124" s="4">
        <v>0.62429999999999997</v>
      </c>
      <c r="CF124" s="4">
        <v>0.14130000000000001</v>
      </c>
      <c r="CG124" s="4">
        <v>2.6599999999999999E-2</v>
      </c>
      <c r="CH124" s="4">
        <v>0.8075</v>
      </c>
      <c r="CI124" s="4">
        <v>0.1087</v>
      </c>
      <c r="CJ124" s="4">
        <v>0.96519999999999995</v>
      </c>
      <c r="CK124" s="4">
        <v>1.1322000000000001</v>
      </c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>
        <v>0.61109999999999998</v>
      </c>
      <c r="CU124" s="4">
        <v>0.64849999999999997</v>
      </c>
      <c r="CV124" s="4">
        <v>0.13569999999999999</v>
      </c>
      <c r="CW124" s="4">
        <v>9.3100000000000002E-2</v>
      </c>
      <c r="CX124" s="4">
        <v>0.79</v>
      </c>
      <c r="CY124" s="4">
        <v>9.98E-2</v>
      </c>
      <c r="CZ124" s="4">
        <v>0.88949999999999996</v>
      </c>
      <c r="DA124" s="4">
        <v>0.90529999999999999</v>
      </c>
      <c r="DB124" s="5">
        <v>0.64900000000000002</v>
      </c>
      <c r="DC124" s="5">
        <v>0.7359</v>
      </c>
      <c r="DD124" s="5">
        <v>6.8500000000000005E-2</v>
      </c>
      <c r="DE124" s="5">
        <v>0.2077</v>
      </c>
      <c r="DF124" s="5">
        <v>0.72960000000000003</v>
      </c>
      <c r="DG124" s="5">
        <v>9.8799999999999999E-2</v>
      </c>
      <c r="DH124" s="5">
        <v>0.6996</v>
      </c>
      <c r="DI124" s="5">
        <v>0.16569999999999999</v>
      </c>
      <c r="DJ124" s="4">
        <v>0.58020000000000005</v>
      </c>
      <c r="DK124" s="4">
        <v>0.58360000000000001</v>
      </c>
      <c r="DL124" s="4">
        <v>0.1221</v>
      </c>
      <c r="DM124" s="4">
        <v>1.17E-2</v>
      </c>
      <c r="DN124" s="4">
        <v>0.84799999999999998</v>
      </c>
      <c r="DO124" s="4">
        <v>0.1008</v>
      </c>
      <c r="DP124" s="4">
        <v>0.96540000000000004</v>
      </c>
      <c r="DQ124" s="4">
        <v>1.6557999999999999</v>
      </c>
      <c r="DR124" s="5">
        <v>0.60409999999999997</v>
      </c>
      <c r="DS124" s="5">
        <v>0.6341</v>
      </c>
      <c r="DT124" s="5">
        <v>0.13639999999999999</v>
      </c>
      <c r="DU124" s="5">
        <v>2.64E-2</v>
      </c>
      <c r="DV124" s="5">
        <v>0.80559999999999998</v>
      </c>
      <c r="DW124" s="5">
        <v>0.10879999999999999</v>
      </c>
      <c r="DX124" s="5">
        <v>0.96450000000000002</v>
      </c>
      <c r="DY124" s="5">
        <v>1.2719</v>
      </c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>
        <v>0.61170000000000002</v>
      </c>
      <c r="EI124" s="5">
        <v>0.64770000000000005</v>
      </c>
      <c r="EJ124" s="5">
        <v>0.12570000000000001</v>
      </c>
      <c r="EK124" s="5">
        <v>8.9800000000000005E-2</v>
      </c>
      <c r="EL124" s="5">
        <v>0.7903</v>
      </c>
      <c r="EM124" s="5">
        <v>0.10299999999999999</v>
      </c>
      <c r="EN124" s="5">
        <v>0.88680000000000003</v>
      </c>
      <c r="EO124" s="5">
        <v>0.49980000000000002</v>
      </c>
      <c r="EP124" s="4">
        <v>0.65029999999999999</v>
      </c>
      <c r="EQ124" s="4">
        <v>0.73699999999999999</v>
      </c>
      <c r="ER124" s="4">
        <v>6.59E-2</v>
      </c>
      <c r="ES124" s="4">
        <v>0.20369999999999999</v>
      </c>
      <c r="ET124" s="4">
        <v>0.72970000000000002</v>
      </c>
      <c r="EU124" s="4">
        <v>9.9500000000000005E-2</v>
      </c>
      <c r="EV124" s="4">
        <v>0.69930000000000003</v>
      </c>
      <c r="EW124" s="4">
        <v>0.27010000000000001</v>
      </c>
      <c r="EX124" s="5">
        <v>0.58599999999999997</v>
      </c>
      <c r="EY124" s="5">
        <v>0.59409999999999996</v>
      </c>
      <c r="EZ124" s="5">
        <v>0.12239999999999999</v>
      </c>
      <c r="FA124" s="5">
        <v>1.15E-2</v>
      </c>
      <c r="FB124" s="5">
        <v>0.84499999999999997</v>
      </c>
      <c r="FC124" s="5">
        <v>0.1024</v>
      </c>
      <c r="FD124" s="5">
        <v>0.96319999999999995</v>
      </c>
      <c r="FE124" s="5">
        <v>1.7279</v>
      </c>
      <c r="FF124" s="4">
        <v>0.60419999999999996</v>
      </c>
      <c r="FG124" s="4">
        <v>0.63160000000000005</v>
      </c>
      <c r="FH124" s="4">
        <v>0.1411</v>
      </c>
      <c r="FI124" s="4">
        <v>2.64E-2</v>
      </c>
      <c r="FJ124" s="4">
        <v>0.80779999999999996</v>
      </c>
      <c r="FK124" s="4">
        <v>0.1091</v>
      </c>
      <c r="FL124" s="4">
        <v>0.9627</v>
      </c>
      <c r="FM124" s="4">
        <v>1.6833</v>
      </c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>
        <v>0.61209999999999998</v>
      </c>
      <c r="FW124" s="4">
        <v>0.65059999999999996</v>
      </c>
      <c r="FX124" s="4">
        <v>0.1232</v>
      </c>
      <c r="FY124" s="4">
        <v>9.2499999999999999E-2</v>
      </c>
      <c r="FZ124" s="4">
        <v>0.79200000000000004</v>
      </c>
      <c r="GA124" s="4">
        <v>9.9900000000000003E-2</v>
      </c>
      <c r="GB124" s="4">
        <v>0.88680000000000003</v>
      </c>
      <c r="GC124" s="4">
        <v>0.79279999999999995</v>
      </c>
      <c r="GD124" s="5">
        <v>0.64780000000000004</v>
      </c>
      <c r="GE124" s="5">
        <v>0.73229999999999995</v>
      </c>
      <c r="GF124" s="5">
        <v>7.1999999999999995E-2</v>
      </c>
      <c r="GG124" s="5">
        <v>0.20430000000000001</v>
      </c>
      <c r="GH124" s="5">
        <v>0.72850000000000004</v>
      </c>
      <c r="GI124" s="5">
        <v>0.10009999999999999</v>
      </c>
      <c r="GJ124" s="5">
        <v>0.70099999999999996</v>
      </c>
      <c r="GK124" s="5">
        <v>0.31069999999999998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>
        <v>0.61229999999999996</v>
      </c>
      <c r="HK124" s="5">
        <v>0.64980000000000004</v>
      </c>
      <c r="HL124" s="5">
        <v>0.1273</v>
      </c>
      <c r="HM124" s="5">
        <v>8.9800000000000005E-2</v>
      </c>
      <c r="HN124" s="5">
        <v>0.79169999999999996</v>
      </c>
      <c r="HO124" s="5">
        <v>0.10290000000000001</v>
      </c>
      <c r="HP124" s="5">
        <v>0.88719999999999999</v>
      </c>
      <c r="HQ124" s="5">
        <v>1.0464</v>
      </c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>
        <v>0.61229999999999996</v>
      </c>
      <c r="IY124" s="4">
        <v>0.64910000000000001</v>
      </c>
      <c r="IZ124" s="4">
        <v>0.1244</v>
      </c>
      <c r="JA124" s="4">
        <v>8.9599999999999999E-2</v>
      </c>
      <c r="JB124" s="4">
        <v>0.7913</v>
      </c>
      <c r="JC124" s="4">
        <v>0.10290000000000001</v>
      </c>
      <c r="JD124" s="4">
        <v>0.88800000000000001</v>
      </c>
      <c r="JE124" s="4">
        <v>0.67969999999999997</v>
      </c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0.60993571428571425</v>
      </c>
      <c r="JO124" s="4">
        <f t="shared" si="49"/>
        <v>0.64515714285714298</v>
      </c>
      <c r="JP124" s="4">
        <f t="shared" si="50"/>
        <v>0.12414285714285718</v>
      </c>
      <c r="JQ124" s="4">
        <f t="shared" si="51"/>
        <v>7.3489285714285715E-2</v>
      </c>
      <c r="JR124" s="4">
        <f t="shared" si="52"/>
        <v>0.79961071428571417</v>
      </c>
      <c r="JS124" s="4">
        <f t="shared" si="53"/>
        <v>0.10487499999999998</v>
      </c>
      <c r="JT124" s="4">
        <f t="shared" si="54"/>
        <v>0.89877500000000021</v>
      </c>
      <c r="JU124" s="4">
        <f t="shared" si="55"/>
        <v>1.0895357142857143</v>
      </c>
      <c r="JV124" s="1" t="e" cm="1">
        <f t="array" aca="1" ref="JV124" ca="1">CONCATENATE(INDIRECT(ADDRESS(1,MATCH(_xlfn.MINIFS(B124:JM124,metrics.rec,"MAE"),B124:JM124,0)+1)), ", ", INDIRECT(ADDRESS(2,MATCH(_xlfn.MINIFS(B124:JM124,metrics.rec,"MAE"),B124:JM124,0)+1)))</f>
        <v>#NAME?</v>
      </c>
      <c r="JW124" s="1" t="e" cm="1">
        <f t="array" aca="1" ref="JW124" ca="1">CONCATENATE(INDIRECT(ADDRESS(1,MATCH(_xlfn.MINIFS(B124:JM124,metrics.rec,"MSE"),B124:JM124,0)+1)), ", ", INDIRECT(ADDRESS(2,MATCH(_xlfn.MINIFS(B124:JM124,metrics.rec,"MSE"),B124:JM124,0)+1)))</f>
        <v>#NAME?</v>
      </c>
      <c r="JX124" s="1" t="e" cm="1">
        <f t="array" aca="1" ref="JX124" ca="1">CONCATENATE(INDIRECT(ADDRESS(1,MATCH(_xlfn.MAXIFS(B124:JM124,metrics.rec,"R"),B124:JM124,0)+1)), ", ", INDIRECT(ADDRESS(2,MATCH(_xlfn.MAXIFS(B124:JM124,metrics.rec,"R"),B124:JM124,0)+1)))</f>
        <v>#NAME?</v>
      </c>
      <c r="JY124" s="1" t="e" cm="1">
        <f t="array" aca="1" ref="JY124" ca="1">CONCATENATE(INDIRECT(ADDRESS(1,MATCH(_xlfn.MAXIFS(B124:JM124,metrics.rec,"Precision"),B124:JM124,0)+1)), ", ", INDIRECT(ADDRESS(2,MATCH(_xlfn.MAXIFS(B124:JM124,metrics.rec,"Precision"),B124:JM124,0)+1)))</f>
        <v>#NAME?</v>
      </c>
      <c r="JZ124" s="1" t="e" cm="1">
        <f t="array" aca="1" ref="JZ124" ca="1">CONCATENATE(INDIRECT(ADDRESS(1,MATCH(_xlfn.MAXIFS(B124:JM124,metrics.rec,"Recall"),B124:JM124,0)+1)), ", ", INDIRECT(ADDRESS(2,MATCH(_xlfn.MAXIFS(B124:JM124,metrics.rec,"Recall"),B124:JM124,0)+1)))</f>
        <v>#NAME?</v>
      </c>
      <c r="KA124" s="1" t="e" cm="1">
        <f t="array" aca="1" ref="KA124" ca="1">CONCATENATE(INDIRECT(ADDRESS(1,MATCH(_xlfn.MAXIFS(B124:JM124,metrics.rec,"Coverage"),B124:JM124,0)+1)), ", ", INDIRECT(ADDRESS(2,MATCH(_xlfn.MAXIFS(B124:JM124,metrics.rec,"Coverage"),B124:JM124,0)+1)))</f>
        <v>#NAME?</v>
      </c>
      <c r="KB124" s="1" t="e" cm="1">
        <f t="array" aca="1" ref="KB124" ca="1">CONCATENATE(INDIRECT(ADDRESS(1,MATCH(_xlfn.MAXIFS(B124:JM124,metrics.rec,"Recatio"),B124:JM124,0)+1)), ", ", INDIRECT(ADDRESS(2,MATCH(_xlfn.MAXIFS(B124:JM124,metrics.rec,"Recatio"),B124:JM124,0)+1)))</f>
        <v>#NAME?</v>
      </c>
      <c r="KC124" s="1" t="e" cm="1">
        <f t="array" aca="1" ref="KC124" ca="1">CONCATENATE(INDIRECT(ADDRESS(1,MATCH(_xlfn.MINIFS(B124:JM124,metrics.rec,"Time"),B124:JM124,0)+1)), ", ", INDIRECT(ADDRESS(2,MATCH(_xlfn.MINIFS(B124:JM124,metrics.rec,"Time"),B124:JM124,0)+1)))</f>
        <v>#NAME?</v>
      </c>
    </row>
    <row r="125" spans="1:289" x14ac:dyDescent="0.3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>
        <v>0.61029999999999995</v>
      </c>
      <c r="BW125" s="5">
        <v>0.62229999999999996</v>
      </c>
      <c r="BX125" s="5">
        <v>0.1004</v>
      </c>
      <c r="BY125" s="5">
        <v>7.9000000000000008E-3</v>
      </c>
      <c r="BZ125" s="5">
        <v>0.69979999999999998</v>
      </c>
      <c r="CA125" s="5">
        <v>0.126</v>
      </c>
      <c r="CB125" s="5">
        <v>0.99</v>
      </c>
      <c r="CC125" s="5">
        <v>1.8458000000000001</v>
      </c>
      <c r="CD125" s="4">
        <v>0.62350000000000005</v>
      </c>
      <c r="CE125" s="4">
        <v>0.65139999999999998</v>
      </c>
      <c r="CF125" s="4">
        <v>0.1119</v>
      </c>
      <c r="CG125" s="4">
        <v>1.9300000000000001E-2</v>
      </c>
      <c r="CH125" s="4">
        <v>0.69889999999999997</v>
      </c>
      <c r="CI125" s="4">
        <v>0.13039999999999999</v>
      </c>
      <c r="CJ125" s="4">
        <v>0.97199999999999998</v>
      </c>
      <c r="CK125" s="4">
        <v>1.0569</v>
      </c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>
        <v>0.61739999999999995</v>
      </c>
      <c r="CU125" s="4">
        <v>0.65039999999999998</v>
      </c>
      <c r="CV125" s="4">
        <v>0.11849999999999999</v>
      </c>
      <c r="CW125" s="4">
        <v>8.4199999999999997E-2</v>
      </c>
      <c r="CX125" s="4">
        <v>0.7732</v>
      </c>
      <c r="CY125" s="4">
        <v>0.1075</v>
      </c>
      <c r="CZ125" s="4">
        <v>0.88560000000000005</v>
      </c>
      <c r="DA125" s="4">
        <v>0.77180000000000004</v>
      </c>
      <c r="DB125" s="5">
        <v>0.65090000000000003</v>
      </c>
      <c r="DC125" s="5">
        <v>0.72699999999999998</v>
      </c>
      <c r="DD125" s="5">
        <v>3.9E-2</v>
      </c>
      <c r="DE125" s="5">
        <v>0.249</v>
      </c>
      <c r="DF125" s="5">
        <v>0.73209999999999997</v>
      </c>
      <c r="DG125" s="5">
        <v>8.14E-2</v>
      </c>
      <c r="DH125" s="5">
        <v>0.68330000000000002</v>
      </c>
      <c r="DI125" s="5">
        <v>0.10580000000000001</v>
      </c>
      <c r="DJ125" s="4">
        <v>0.6069</v>
      </c>
      <c r="DK125" s="4">
        <v>0.61260000000000003</v>
      </c>
      <c r="DL125" s="4">
        <v>9.3600000000000003E-2</v>
      </c>
      <c r="DM125" s="4">
        <v>7.9000000000000008E-3</v>
      </c>
      <c r="DN125" s="4">
        <v>0.69750000000000001</v>
      </c>
      <c r="DO125" s="4">
        <v>0.1263</v>
      </c>
      <c r="DP125" s="4">
        <v>0.99150000000000005</v>
      </c>
      <c r="DQ125" s="4">
        <v>1.5618000000000001</v>
      </c>
      <c r="DR125" s="5">
        <v>0.62470000000000003</v>
      </c>
      <c r="DS125" s="5">
        <v>0.65749999999999997</v>
      </c>
      <c r="DT125" s="5">
        <v>0.1106</v>
      </c>
      <c r="DU125" s="5">
        <v>1.9900000000000001E-2</v>
      </c>
      <c r="DV125" s="5">
        <v>0.70179999999999998</v>
      </c>
      <c r="DW125" s="5">
        <v>0.1268</v>
      </c>
      <c r="DX125" s="5">
        <v>0.97060000000000002</v>
      </c>
      <c r="DY125" s="5">
        <v>1.2583</v>
      </c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>
        <v>0.61760000000000004</v>
      </c>
      <c r="EI125" s="5">
        <v>0.65080000000000005</v>
      </c>
      <c r="EJ125" s="5">
        <v>0.1231</v>
      </c>
      <c r="EK125" s="5">
        <v>8.3699999999999997E-2</v>
      </c>
      <c r="EL125" s="5">
        <v>0.77359999999999995</v>
      </c>
      <c r="EM125" s="5">
        <v>0.10780000000000001</v>
      </c>
      <c r="EN125" s="5">
        <v>0.88380000000000003</v>
      </c>
      <c r="EO125" s="5">
        <v>0.41830000000000001</v>
      </c>
      <c r="EP125" s="4">
        <v>0.65</v>
      </c>
      <c r="EQ125" s="4">
        <v>0.72170000000000001</v>
      </c>
      <c r="ER125" s="4">
        <v>4.6399999999999997E-2</v>
      </c>
      <c r="ES125" s="4">
        <v>0.2437</v>
      </c>
      <c r="ET125" s="4">
        <v>0.73370000000000002</v>
      </c>
      <c r="EU125" s="4">
        <v>8.2199999999999995E-2</v>
      </c>
      <c r="EV125" s="4">
        <v>0.6825</v>
      </c>
      <c r="EW125" s="4">
        <v>0.1792</v>
      </c>
      <c r="EX125" s="5">
        <v>0.61439999999999995</v>
      </c>
      <c r="EY125" s="5">
        <v>0.63</v>
      </c>
      <c r="EZ125" s="5">
        <v>9.1999999999999998E-2</v>
      </c>
      <c r="FA125" s="5">
        <v>7.9000000000000008E-3</v>
      </c>
      <c r="FB125" s="5">
        <v>0.69579999999999997</v>
      </c>
      <c r="FC125" s="5">
        <v>0.1249</v>
      </c>
      <c r="FD125" s="5">
        <v>0.99009999999999998</v>
      </c>
      <c r="FE125" s="5">
        <v>1.5956999999999999</v>
      </c>
      <c r="FF125" s="4">
        <v>0.62709999999999999</v>
      </c>
      <c r="FG125" s="4">
        <v>0.65839999999999999</v>
      </c>
      <c r="FH125" s="4">
        <v>0.1119</v>
      </c>
      <c r="FI125" s="4">
        <v>1.9699999999999999E-2</v>
      </c>
      <c r="FJ125" s="4">
        <v>0.70269999999999999</v>
      </c>
      <c r="FK125" s="4">
        <v>0.12809999999999999</v>
      </c>
      <c r="FL125" s="4">
        <v>0.97009999999999996</v>
      </c>
      <c r="FM125" s="4">
        <v>1.3811</v>
      </c>
      <c r="FN125" s="5">
        <v>0.62419999999999998</v>
      </c>
      <c r="FO125" s="5">
        <v>0.65810000000000002</v>
      </c>
      <c r="FP125" s="5">
        <v>0.12870000000000001</v>
      </c>
      <c r="FQ125" s="5">
        <v>3.9300000000000002E-2</v>
      </c>
      <c r="FR125" s="5">
        <v>0.73319999999999996</v>
      </c>
      <c r="FS125" s="5">
        <v>0.123</v>
      </c>
      <c r="FT125" s="5">
        <v>0.94140000000000001</v>
      </c>
      <c r="FU125" s="5">
        <v>1.5356000000000001</v>
      </c>
      <c r="FV125" s="4">
        <v>0.61809999999999998</v>
      </c>
      <c r="FW125" s="4">
        <v>0.65149999999999997</v>
      </c>
      <c r="FX125" s="4">
        <v>0.124</v>
      </c>
      <c r="FY125" s="4">
        <v>8.3699999999999997E-2</v>
      </c>
      <c r="FZ125" s="4">
        <v>0.7752</v>
      </c>
      <c r="GA125" s="4">
        <v>0.10780000000000001</v>
      </c>
      <c r="GB125" s="4">
        <v>0.88280000000000003</v>
      </c>
      <c r="GC125" s="4">
        <v>0.64700000000000002</v>
      </c>
      <c r="GD125" s="5">
        <v>0.64849999999999997</v>
      </c>
      <c r="GE125" s="5">
        <v>0.71830000000000005</v>
      </c>
      <c r="GF125" s="5">
        <v>3.8399999999999997E-2</v>
      </c>
      <c r="GG125" s="5">
        <v>0.24340000000000001</v>
      </c>
      <c r="GH125" s="5">
        <v>0.73219999999999996</v>
      </c>
      <c r="GI125" s="5">
        <v>8.2900000000000001E-2</v>
      </c>
      <c r="GJ125" s="5">
        <v>0.68269999999999997</v>
      </c>
      <c r="GK125" s="5">
        <v>0.1726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>
        <v>0.61899999999999999</v>
      </c>
      <c r="HK125" s="5">
        <v>0.65259999999999996</v>
      </c>
      <c r="HL125" s="5">
        <v>0.1241</v>
      </c>
      <c r="HM125" s="5">
        <v>8.3199999999999996E-2</v>
      </c>
      <c r="HN125" s="5">
        <v>0.77459999999999996</v>
      </c>
      <c r="HO125" s="5">
        <v>0.10829999999999999</v>
      </c>
      <c r="HP125" s="5">
        <v>0.88260000000000005</v>
      </c>
      <c r="HQ125" s="5">
        <v>0.65649999999999997</v>
      </c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>
        <v>0.61809999999999998</v>
      </c>
      <c r="IY125" s="4">
        <v>0.65100000000000002</v>
      </c>
      <c r="IZ125" s="4">
        <v>0.1236</v>
      </c>
      <c r="JA125" s="4">
        <v>8.3199999999999996E-2</v>
      </c>
      <c r="JB125" s="4">
        <v>0.77400000000000002</v>
      </c>
      <c r="JC125" s="4">
        <v>0.1081</v>
      </c>
      <c r="JD125" s="4">
        <v>0.88380000000000003</v>
      </c>
      <c r="JE125" s="4">
        <v>0.49270000000000003</v>
      </c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0.62437037037037024</v>
      </c>
      <c r="JO125" s="4">
        <f t="shared" si="49"/>
        <v>0.65971111111111114</v>
      </c>
      <c r="JP125" s="4">
        <f t="shared" si="50"/>
        <v>0.10391851851851852</v>
      </c>
      <c r="JQ125" s="4">
        <f t="shared" si="51"/>
        <v>7.4577777777777771E-2</v>
      </c>
      <c r="JR125" s="4">
        <f t="shared" si="52"/>
        <v>0.73352592592592603</v>
      </c>
      <c r="JS125" s="4">
        <f t="shared" si="53"/>
        <v>0.1143407407407407</v>
      </c>
      <c r="JT125" s="4">
        <f t="shared" si="54"/>
        <v>0.8987777777777779</v>
      </c>
      <c r="JU125" s="4">
        <f t="shared" si="55"/>
        <v>1.049962962962963</v>
      </c>
      <c r="JV125" s="1" t="e" cm="1">
        <f t="array" aca="1" ref="JV125" ca="1">CONCATENATE(INDIRECT(ADDRESS(1,MATCH(_xlfn.MINIFS(B125:JM125,metrics.rec,"MAE"),B125:JM125,0)+1)), ", ", INDIRECT(ADDRESS(2,MATCH(_xlfn.MINIFS(B125:JM125,metrics.rec,"MAE"),B125:JM125,0)+1)))</f>
        <v>#NAME?</v>
      </c>
      <c r="JW125" s="1" t="e" cm="1">
        <f t="array" aca="1" ref="JW125" ca="1">CONCATENATE(INDIRECT(ADDRESS(1,MATCH(_xlfn.MINIFS(B125:JM125,metrics.rec,"MSE"),B125:JM125,0)+1)), ", ", INDIRECT(ADDRESS(2,MATCH(_xlfn.MINIFS(B125:JM125,metrics.rec,"MSE"),B125:JM125,0)+1)))</f>
        <v>#NAME?</v>
      </c>
      <c r="JX125" s="1" t="e" cm="1">
        <f t="array" aca="1" ref="JX125" ca="1">CONCATENATE(INDIRECT(ADDRESS(1,MATCH(_xlfn.MAXIFS(B125:JM125,metrics.rec,"R"),B125:JM125,0)+1)), ", ", INDIRECT(ADDRESS(2,MATCH(_xlfn.MAXIFS(B125:JM125,metrics.rec,"R"),B125:JM125,0)+1)))</f>
        <v>#NAME?</v>
      </c>
      <c r="JY125" s="1" t="e" cm="1">
        <f t="array" aca="1" ref="JY125" ca="1">CONCATENATE(INDIRECT(ADDRESS(1,MATCH(_xlfn.MAXIFS(B125:JM125,metrics.rec,"Precision"),B125:JM125,0)+1)), ", ", INDIRECT(ADDRESS(2,MATCH(_xlfn.MAXIFS(B125:JM125,metrics.rec,"Precision"),B125:JM125,0)+1)))</f>
        <v>#NAME?</v>
      </c>
      <c r="JZ125" s="1" t="e" cm="1">
        <f t="array" aca="1" ref="JZ125" ca="1">CONCATENATE(INDIRECT(ADDRESS(1,MATCH(_xlfn.MAXIFS(B125:JM125,metrics.rec,"Recall"),B125:JM125,0)+1)), ", ", INDIRECT(ADDRESS(2,MATCH(_xlfn.MAXIFS(B125:JM125,metrics.rec,"Recall"),B125:JM125,0)+1)))</f>
        <v>#NAME?</v>
      </c>
      <c r="KA125" s="1" t="e" cm="1">
        <f t="array" aca="1" ref="KA125" ca="1">CONCATENATE(INDIRECT(ADDRESS(1,MATCH(_xlfn.MAXIFS(B125:JM125,metrics.rec,"Coverage"),B125:JM125,0)+1)), ", ", INDIRECT(ADDRESS(2,MATCH(_xlfn.MAXIFS(B125:JM125,metrics.rec,"Coverage"),B125:JM125,0)+1)))</f>
        <v>#NAME?</v>
      </c>
      <c r="KB125" s="1" t="e" cm="1">
        <f t="array" aca="1" ref="KB125" ca="1">CONCATENATE(INDIRECT(ADDRESS(1,MATCH(_xlfn.MAXIFS(B125:JM125,metrics.rec,"Recatio"),B125:JM125,0)+1)), ", ", INDIRECT(ADDRESS(2,MATCH(_xlfn.MAXIFS(B125:JM125,metrics.rec,"Recatio"),B125:JM125,0)+1)))</f>
        <v>#NAME?</v>
      </c>
      <c r="KC125" s="1" t="e" cm="1">
        <f t="array" aca="1" ref="KC125" ca="1">CONCATENATE(INDIRECT(ADDRESS(1,MATCH(_xlfn.MINIFS(B125:JM125,metrics.rec,"Time"),B125:JM125,0)+1)), ", ", INDIRECT(ADDRESS(2,MATCH(_xlfn.MINIFS(B125:JM125,metrics.rec,"Time"),B125:JM125,0)+1)))</f>
        <v>#NAME?</v>
      </c>
    </row>
    <row r="126" spans="1:289" x14ac:dyDescent="0.3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>
        <v>0.56899999999999995</v>
      </c>
      <c r="BW126" s="5">
        <v>0.5524</v>
      </c>
      <c r="BX126" s="5">
        <v>0.19670000000000001</v>
      </c>
      <c r="BY126" s="5">
        <v>3.4000000000000002E-2</v>
      </c>
      <c r="BZ126" s="5">
        <v>0.84940000000000004</v>
      </c>
      <c r="CA126" s="5">
        <v>3.5499999999999997E-2</v>
      </c>
      <c r="CB126" s="5">
        <v>0.98970000000000002</v>
      </c>
      <c r="CC126" s="5">
        <v>1.7176</v>
      </c>
      <c r="CD126" s="4">
        <v>0.58289999999999997</v>
      </c>
      <c r="CE126" s="4">
        <v>0.57769999999999999</v>
      </c>
      <c r="CF126" s="4">
        <v>0.18509999999999999</v>
      </c>
      <c r="CG126" s="4">
        <v>7.5200000000000003E-2</v>
      </c>
      <c r="CH126" s="4">
        <v>0.83220000000000005</v>
      </c>
      <c r="CI126" s="4">
        <v>3.9800000000000002E-2</v>
      </c>
      <c r="CJ126" s="4">
        <v>0.97089999999999999</v>
      </c>
      <c r="CK126" s="4">
        <v>1.0356000000000001</v>
      </c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>
        <v>0.60629999999999995</v>
      </c>
      <c r="CU126" s="4">
        <v>0.62070000000000003</v>
      </c>
      <c r="CV126" s="4">
        <v>0.13420000000000001</v>
      </c>
      <c r="CW126" s="4">
        <v>0.18360000000000001</v>
      </c>
      <c r="CX126" s="4">
        <v>0.77090000000000003</v>
      </c>
      <c r="CY126" s="4">
        <v>4.9200000000000001E-2</v>
      </c>
      <c r="CZ126" s="4">
        <v>0.88819999999999999</v>
      </c>
      <c r="DA126" s="4">
        <v>0.91180000000000005</v>
      </c>
      <c r="DB126" s="5">
        <v>0.6573</v>
      </c>
      <c r="DC126" s="5">
        <v>0.73839999999999995</v>
      </c>
      <c r="DD126" s="5">
        <v>5.9700000000000003E-2</v>
      </c>
      <c r="DE126" s="5">
        <v>0.23419999999999999</v>
      </c>
      <c r="DF126" s="5">
        <v>0.69420000000000004</v>
      </c>
      <c r="DG126" s="5">
        <v>8.3299999999999999E-2</v>
      </c>
      <c r="DH126" s="5">
        <v>0.69789999999999996</v>
      </c>
      <c r="DI126" s="5">
        <v>0.16070000000000001</v>
      </c>
      <c r="DJ126" s="4">
        <v>0.56710000000000005</v>
      </c>
      <c r="DK126" s="4">
        <v>0.54869999999999997</v>
      </c>
      <c r="DL126" s="4">
        <v>0.18140000000000001</v>
      </c>
      <c r="DM126" s="4">
        <v>3.44E-2</v>
      </c>
      <c r="DN126" s="4">
        <v>0.84730000000000005</v>
      </c>
      <c r="DO126" s="4">
        <v>3.5099999999999999E-2</v>
      </c>
      <c r="DP126" s="4">
        <v>0.99060000000000004</v>
      </c>
      <c r="DQ126" s="4">
        <v>1.6782999999999999</v>
      </c>
      <c r="DR126" s="5">
        <v>0.58440000000000003</v>
      </c>
      <c r="DS126" s="5">
        <v>0.58479999999999999</v>
      </c>
      <c r="DT126" s="5">
        <v>0.1908</v>
      </c>
      <c r="DU126" s="5">
        <v>7.4300000000000005E-2</v>
      </c>
      <c r="DV126" s="5">
        <v>0.83199999999999996</v>
      </c>
      <c r="DW126" s="5">
        <v>4.0300000000000002E-2</v>
      </c>
      <c r="DX126" s="5">
        <v>0.97019999999999995</v>
      </c>
      <c r="DY126" s="5">
        <v>1.5738000000000001</v>
      </c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>
        <v>0.60570000000000002</v>
      </c>
      <c r="EI126" s="5">
        <v>0.61909999999999998</v>
      </c>
      <c r="EJ126" s="5">
        <v>0.1328</v>
      </c>
      <c r="EK126" s="5">
        <v>0.18140000000000001</v>
      </c>
      <c r="EL126" s="5">
        <v>0.77100000000000002</v>
      </c>
      <c r="EM126" s="5">
        <v>4.9599999999999998E-2</v>
      </c>
      <c r="EN126" s="5">
        <v>0.88500000000000001</v>
      </c>
      <c r="EO126" s="5">
        <v>0.50960000000000005</v>
      </c>
      <c r="EP126" s="4">
        <v>0.65800000000000003</v>
      </c>
      <c r="EQ126" s="4">
        <v>0.73740000000000006</v>
      </c>
      <c r="ER126" s="4">
        <v>6.4899999999999999E-2</v>
      </c>
      <c r="ES126" s="4">
        <v>0.23089999999999999</v>
      </c>
      <c r="ET126" s="4">
        <v>0.69359999999999999</v>
      </c>
      <c r="EU126" s="4">
        <v>8.3299999999999999E-2</v>
      </c>
      <c r="EV126" s="4">
        <v>0.69779999999999998</v>
      </c>
      <c r="EW126" s="4">
        <v>0.26550000000000001</v>
      </c>
      <c r="EX126" s="5">
        <v>0.57210000000000005</v>
      </c>
      <c r="EY126" s="5">
        <v>0.55769999999999997</v>
      </c>
      <c r="EZ126" s="5">
        <v>0.17730000000000001</v>
      </c>
      <c r="FA126" s="5">
        <v>3.3799999999999997E-2</v>
      </c>
      <c r="FB126" s="5">
        <v>0.84260000000000002</v>
      </c>
      <c r="FC126" s="5">
        <v>3.5499999999999997E-2</v>
      </c>
      <c r="FD126" s="5">
        <v>0.98909999999999998</v>
      </c>
      <c r="FE126" s="5">
        <v>1.6457999999999999</v>
      </c>
      <c r="FF126" s="4">
        <v>0.58520000000000005</v>
      </c>
      <c r="FG126" s="4">
        <v>0.58299999999999996</v>
      </c>
      <c r="FH126" s="4">
        <v>0.18890000000000001</v>
      </c>
      <c r="FI126" s="4">
        <v>7.4899999999999994E-2</v>
      </c>
      <c r="FJ126" s="4">
        <v>0.83209999999999995</v>
      </c>
      <c r="FK126" s="4">
        <v>3.9899999999999998E-2</v>
      </c>
      <c r="FL126" s="4">
        <v>0.96970000000000001</v>
      </c>
      <c r="FM126" s="4">
        <v>1.4009</v>
      </c>
      <c r="FN126" s="5">
        <v>0.59160000000000001</v>
      </c>
      <c r="FO126" s="5">
        <v>0.59389999999999998</v>
      </c>
      <c r="FP126" s="5">
        <v>0.17380000000000001</v>
      </c>
      <c r="FQ126" s="5">
        <v>0.1202</v>
      </c>
      <c r="FR126" s="5">
        <v>0.80930000000000002</v>
      </c>
      <c r="FS126" s="5">
        <v>4.4299999999999999E-2</v>
      </c>
      <c r="FT126" s="5">
        <v>0.94169999999999998</v>
      </c>
      <c r="FU126" s="5">
        <v>1.6424000000000001</v>
      </c>
      <c r="FV126" s="4">
        <v>0.60560000000000003</v>
      </c>
      <c r="FW126" s="4">
        <v>0.621</v>
      </c>
      <c r="FX126" s="4">
        <v>0.1313</v>
      </c>
      <c r="FY126" s="4">
        <v>0.18140000000000001</v>
      </c>
      <c r="FZ126" s="4">
        <v>0.77259999999999995</v>
      </c>
      <c r="GA126" s="4">
        <v>4.9599999999999998E-2</v>
      </c>
      <c r="GB126" s="4">
        <v>0.88519999999999999</v>
      </c>
      <c r="GC126" s="4">
        <v>0.79720000000000002</v>
      </c>
      <c r="GD126" s="5">
        <v>0.65559999999999996</v>
      </c>
      <c r="GE126" s="5">
        <v>0.73360000000000003</v>
      </c>
      <c r="GF126" s="5">
        <v>6.4299999999999996E-2</v>
      </c>
      <c r="GG126" s="5">
        <v>0.23200000000000001</v>
      </c>
      <c r="GH126" s="5">
        <v>0.69130000000000003</v>
      </c>
      <c r="GI126" s="5">
        <v>8.3599999999999994E-2</v>
      </c>
      <c r="GJ126" s="5">
        <v>0.69989999999999997</v>
      </c>
      <c r="GK126" s="5">
        <v>0.26429999999999998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>
        <v>0.60609999999999997</v>
      </c>
      <c r="HK126" s="5">
        <v>0.62109999999999999</v>
      </c>
      <c r="HL126" s="5">
        <v>0.13300000000000001</v>
      </c>
      <c r="HM126" s="5">
        <v>0.18229999999999999</v>
      </c>
      <c r="HN126" s="5">
        <v>0.77180000000000004</v>
      </c>
      <c r="HO126" s="5">
        <v>4.9299999999999997E-2</v>
      </c>
      <c r="HP126" s="5">
        <v>0.88560000000000005</v>
      </c>
      <c r="HQ126" s="5">
        <v>1.0086999999999999</v>
      </c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>
        <v>0.60580000000000001</v>
      </c>
      <c r="IY126" s="4">
        <v>0.62</v>
      </c>
      <c r="IZ126" s="4">
        <v>0.1305</v>
      </c>
      <c r="JA126" s="4">
        <v>0.18099999999999999</v>
      </c>
      <c r="JB126" s="4">
        <v>0.77180000000000004</v>
      </c>
      <c r="JC126" s="4">
        <v>4.9599999999999998E-2</v>
      </c>
      <c r="JD126" s="4">
        <v>0.88639999999999997</v>
      </c>
      <c r="JE126" s="4">
        <v>0.68689999999999996</v>
      </c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0.60107037037037037</v>
      </c>
      <c r="JO126" s="4">
        <f t="shared" si="49"/>
        <v>0.6147111111111111</v>
      </c>
      <c r="JP126" s="4">
        <f t="shared" si="50"/>
        <v>0.14907037037037035</v>
      </c>
      <c r="JQ126" s="4">
        <f t="shared" si="51"/>
        <v>0.13245555555555558</v>
      </c>
      <c r="JR126" s="4">
        <f t="shared" si="52"/>
        <v>0.79109259259259246</v>
      </c>
      <c r="JS126" s="4">
        <f t="shared" si="53"/>
        <v>4.9414814814814814E-2</v>
      </c>
      <c r="JT126" s="4">
        <f t="shared" si="54"/>
        <v>0.90180000000000016</v>
      </c>
      <c r="JU126" s="4">
        <f t="shared" si="55"/>
        <v>1.1750481481481481</v>
      </c>
      <c r="JV126" s="1" t="e" cm="1">
        <f t="array" aca="1" ref="JV126" ca="1">CONCATENATE(INDIRECT(ADDRESS(1,MATCH(_xlfn.MINIFS(B126:JM126,metrics.rec,"MAE"),B126:JM126,0)+1)), ", ", INDIRECT(ADDRESS(2,MATCH(_xlfn.MINIFS(B126:JM126,metrics.rec,"MAE"),B126:JM126,0)+1)))</f>
        <v>#NAME?</v>
      </c>
      <c r="JW126" s="1" t="e" cm="1">
        <f t="array" aca="1" ref="JW126" ca="1">CONCATENATE(INDIRECT(ADDRESS(1,MATCH(_xlfn.MINIFS(B126:JM126,metrics.rec,"MSE"),B126:JM126,0)+1)), ", ", INDIRECT(ADDRESS(2,MATCH(_xlfn.MINIFS(B126:JM126,metrics.rec,"MSE"),B126:JM126,0)+1)))</f>
        <v>#NAME?</v>
      </c>
      <c r="JX126" s="1" t="e" cm="1">
        <f t="array" aca="1" ref="JX126" ca="1">CONCATENATE(INDIRECT(ADDRESS(1,MATCH(_xlfn.MAXIFS(B126:JM126,metrics.rec,"R"),B126:JM126,0)+1)), ", ", INDIRECT(ADDRESS(2,MATCH(_xlfn.MAXIFS(B126:JM126,metrics.rec,"R"),B126:JM126,0)+1)))</f>
        <v>#NAME?</v>
      </c>
      <c r="JY126" s="1" t="e" cm="1">
        <f t="array" aca="1" ref="JY126" ca="1">CONCATENATE(INDIRECT(ADDRESS(1,MATCH(_xlfn.MAXIFS(B126:JM126,metrics.rec,"Precision"),B126:JM126,0)+1)), ", ", INDIRECT(ADDRESS(2,MATCH(_xlfn.MAXIFS(B126:JM126,metrics.rec,"Precision"),B126:JM126,0)+1)))</f>
        <v>#NAME?</v>
      </c>
      <c r="JZ126" s="1" t="e" cm="1">
        <f t="array" aca="1" ref="JZ126" ca="1">CONCATENATE(INDIRECT(ADDRESS(1,MATCH(_xlfn.MAXIFS(B126:JM126,metrics.rec,"Recall"),B126:JM126,0)+1)), ", ", INDIRECT(ADDRESS(2,MATCH(_xlfn.MAXIFS(B126:JM126,metrics.rec,"Recall"),B126:JM126,0)+1)))</f>
        <v>#NAME?</v>
      </c>
      <c r="KA126" s="1" t="e" cm="1">
        <f t="array" aca="1" ref="KA126" ca="1">CONCATENATE(INDIRECT(ADDRESS(1,MATCH(_xlfn.MAXIFS(B126:JM126,metrics.rec,"Coverage"),B126:JM126,0)+1)), ", ", INDIRECT(ADDRESS(2,MATCH(_xlfn.MAXIFS(B126:JM126,metrics.rec,"Coverage"),B126:JM126,0)+1)))</f>
        <v>#NAME?</v>
      </c>
      <c r="KB126" s="1" t="e" cm="1">
        <f t="array" aca="1" ref="KB126" ca="1">CONCATENATE(INDIRECT(ADDRESS(1,MATCH(_xlfn.MAXIFS(B126:JM126,metrics.rec,"Recatio"),B126:JM126,0)+1)), ", ", INDIRECT(ADDRESS(2,MATCH(_xlfn.MAXIFS(B126:JM126,metrics.rec,"Recatio"),B126:JM126,0)+1)))</f>
        <v>#NAME?</v>
      </c>
      <c r="KC126" s="1" t="e" cm="1">
        <f t="array" aca="1" ref="KC126" ca="1">CONCATENATE(INDIRECT(ADDRESS(1,MATCH(_xlfn.MINIFS(B126:JM126,metrics.rec,"Time"),B126:JM126,0)+1)), ", ", INDIRECT(ADDRESS(2,MATCH(_xlfn.MINIFS(B126:JM126,metrics.rec,"Time"),B126:JM126,0)+1)))</f>
        <v>#NAME?</v>
      </c>
    </row>
    <row r="127" spans="1:289" x14ac:dyDescent="0.3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>
        <v>0.56820000000000004</v>
      </c>
      <c r="BW127" s="5">
        <v>0.55930000000000002</v>
      </c>
      <c r="BX127" s="5">
        <v>0.1862</v>
      </c>
      <c r="BY127" s="5">
        <v>3.44E-2</v>
      </c>
      <c r="BZ127" s="5">
        <v>0.86060000000000003</v>
      </c>
      <c r="CA127" s="5">
        <v>3.56E-2</v>
      </c>
      <c r="CB127" s="5">
        <v>0.9899</v>
      </c>
      <c r="CC127" s="5">
        <v>1.7038</v>
      </c>
      <c r="CD127" s="4">
        <v>0.58199999999999996</v>
      </c>
      <c r="CE127" s="4">
        <v>0.58199999999999996</v>
      </c>
      <c r="CF127" s="4">
        <v>0.185</v>
      </c>
      <c r="CG127" s="4">
        <v>7.9299999999999995E-2</v>
      </c>
      <c r="CH127" s="4">
        <v>0.84230000000000005</v>
      </c>
      <c r="CI127" s="4">
        <v>3.8300000000000001E-2</v>
      </c>
      <c r="CJ127" s="4">
        <v>0.97140000000000004</v>
      </c>
      <c r="CK127" s="4">
        <v>0.998</v>
      </c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>
        <v>0.60250000000000004</v>
      </c>
      <c r="CU127" s="4">
        <v>0.62319999999999998</v>
      </c>
      <c r="CV127" s="4">
        <v>0.13569999999999999</v>
      </c>
      <c r="CW127" s="4">
        <v>0.2034</v>
      </c>
      <c r="CX127" s="4">
        <v>0.78610000000000002</v>
      </c>
      <c r="CY127" s="4">
        <v>4.5199999999999997E-2</v>
      </c>
      <c r="CZ127" s="4">
        <v>0.88449999999999995</v>
      </c>
      <c r="DA127" s="4">
        <v>0.77600000000000002</v>
      </c>
      <c r="DB127" s="5">
        <v>0.65390000000000004</v>
      </c>
      <c r="DC127" s="5">
        <v>0.745</v>
      </c>
      <c r="DD127" s="5">
        <v>6.1899999999999997E-2</v>
      </c>
      <c r="DE127" s="5">
        <v>0.30969999999999998</v>
      </c>
      <c r="DF127" s="5">
        <v>0.69740000000000002</v>
      </c>
      <c r="DG127" s="5">
        <v>6.25E-2</v>
      </c>
      <c r="DH127" s="5">
        <v>0.68330000000000002</v>
      </c>
      <c r="DI127" s="5">
        <v>0.1072</v>
      </c>
      <c r="DJ127" s="4">
        <v>0.56689999999999996</v>
      </c>
      <c r="DK127" s="4">
        <v>0.55630000000000002</v>
      </c>
      <c r="DL127" s="4">
        <v>0.17810000000000001</v>
      </c>
      <c r="DM127" s="4">
        <v>3.4700000000000002E-2</v>
      </c>
      <c r="DN127" s="4">
        <v>0.8569</v>
      </c>
      <c r="DO127" s="4">
        <v>3.5099999999999999E-2</v>
      </c>
      <c r="DP127" s="4">
        <v>0.99070000000000003</v>
      </c>
      <c r="DQ127" s="4">
        <v>1.5778000000000001</v>
      </c>
      <c r="DR127" s="5">
        <v>0.58460000000000001</v>
      </c>
      <c r="DS127" s="5">
        <v>0.5927</v>
      </c>
      <c r="DT127" s="5">
        <v>0.19009999999999999</v>
      </c>
      <c r="DU127" s="5">
        <v>7.8799999999999995E-2</v>
      </c>
      <c r="DV127" s="5">
        <v>0.84279999999999999</v>
      </c>
      <c r="DW127" s="5">
        <v>3.85E-2</v>
      </c>
      <c r="DX127" s="5">
        <v>0.96970000000000001</v>
      </c>
      <c r="DY127" s="5">
        <v>1.3348</v>
      </c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>
        <v>0.60229999999999995</v>
      </c>
      <c r="EI127" s="5">
        <v>0.62309999999999999</v>
      </c>
      <c r="EJ127" s="5">
        <v>0.13550000000000001</v>
      </c>
      <c r="EK127" s="5">
        <v>0.2011</v>
      </c>
      <c r="EL127" s="5">
        <v>0.78680000000000005</v>
      </c>
      <c r="EM127" s="5">
        <v>4.5600000000000002E-2</v>
      </c>
      <c r="EN127" s="5">
        <v>0.88139999999999996</v>
      </c>
      <c r="EO127" s="5">
        <v>0.4335</v>
      </c>
      <c r="EP127" s="4">
        <v>0.65469999999999995</v>
      </c>
      <c r="EQ127" s="4">
        <v>0.74390000000000001</v>
      </c>
      <c r="ER127" s="4">
        <v>6.0699999999999997E-2</v>
      </c>
      <c r="ES127" s="4">
        <v>0.30620000000000003</v>
      </c>
      <c r="ET127" s="4">
        <v>0.69910000000000005</v>
      </c>
      <c r="EU127" s="4">
        <v>6.25E-2</v>
      </c>
      <c r="EV127" s="4">
        <v>0.68240000000000001</v>
      </c>
      <c r="EW127" s="4">
        <v>0.17979999999999999</v>
      </c>
      <c r="EX127" s="5">
        <v>0.57140000000000002</v>
      </c>
      <c r="EY127" s="5">
        <v>0.56359999999999999</v>
      </c>
      <c r="EZ127" s="5">
        <v>0.1797</v>
      </c>
      <c r="FA127" s="5">
        <v>3.4200000000000001E-2</v>
      </c>
      <c r="FB127" s="5">
        <v>0.85460000000000003</v>
      </c>
      <c r="FC127" s="5">
        <v>3.5499999999999997E-2</v>
      </c>
      <c r="FD127" s="5">
        <v>0.98919999999999997</v>
      </c>
      <c r="FE127" s="5">
        <v>2.1781999999999999</v>
      </c>
      <c r="FF127" s="4">
        <v>0.58460000000000001</v>
      </c>
      <c r="FG127" s="4">
        <v>0.58899999999999997</v>
      </c>
      <c r="FH127" s="4">
        <v>0.1865</v>
      </c>
      <c r="FI127" s="4">
        <v>7.8799999999999995E-2</v>
      </c>
      <c r="FJ127" s="4">
        <v>0.84240000000000004</v>
      </c>
      <c r="FK127" s="4">
        <v>3.8399999999999997E-2</v>
      </c>
      <c r="FL127" s="4">
        <v>0.96919999999999995</v>
      </c>
      <c r="FM127" s="4">
        <v>1.3225</v>
      </c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>
        <v>0.60319999999999996</v>
      </c>
      <c r="FW127" s="4">
        <v>0.62660000000000005</v>
      </c>
      <c r="FX127" s="4">
        <v>0.13300000000000001</v>
      </c>
      <c r="FY127" s="4">
        <v>0.2011</v>
      </c>
      <c r="FZ127" s="4">
        <v>0.78790000000000004</v>
      </c>
      <c r="GA127" s="4">
        <v>4.5499999999999999E-2</v>
      </c>
      <c r="GB127" s="4">
        <v>0.88119999999999998</v>
      </c>
      <c r="GC127" s="4">
        <v>0.71360000000000001</v>
      </c>
      <c r="GD127" s="5">
        <v>0.65190000000000003</v>
      </c>
      <c r="GE127" s="5">
        <v>0.7379</v>
      </c>
      <c r="GF127" s="5">
        <v>6.4199999999999993E-2</v>
      </c>
      <c r="GG127" s="5">
        <v>0.30690000000000001</v>
      </c>
      <c r="GH127" s="5">
        <v>0.69710000000000005</v>
      </c>
      <c r="GI127" s="5">
        <v>6.2700000000000006E-2</v>
      </c>
      <c r="GJ127" s="5">
        <v>0.68149999999999999</v>
      </c>
      <c r="GK127" s="5">
        <v>0.14000000000000001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>
        <v>0.6028</v>
      </c>
      <c r="HK127" s="5">
        <v>0.62490000000000001</v>
      </c>
      <c r="HL127" s="5">
        <v>0.13500000000000001</v>
      </c>
      <c r="HM127" s="5">
        <v>0.20200000000000001</v>
      </c>
      <c r="HN127" s="5">
        <v>0.78739999999999999</v>
      </c>
      <c r="HO127" s="5">
        <v>4.53E-2</v>
      </c>
      <c r="HP127" s="5">
        <v>0.88129999999999997</v>
      </c>
      <c r="HQ127" s="5">
        <v>1.4670000000000001</v>
      </c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>
        <v>0.60289999999999999</v>
      </c>
      <c r="IY127" s="4">
        <v>0.62460000000000004</v>
      </c>
      <c r="IZ127" s="4">
        <v>0.13339999999999999</v>
      </c>
      <c r="JA127" s="4">
        <v>0.2011</v>
      </c>
      <c r="JB127" s="4">
        <v>0.78759999999999997</v>
      </c>
      <c r="JC127" s="4">
        <v>4.5499999999999999E-2</v>
      </c>
      <c r="JD127" s="4">
        <v>0.88239999999999996</v>
      </c>
      <c r="JE127" s="4">
        <v>0.49490000000000001</v>
      </c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0.59895714285714285</v>
      </c>
      <c r="JO127" s="4">
        <f t="shared" si="49"/>
        <v>0.61975357142857146</v>
      </c>
      <c r="JP127" s="4">
        <f t="shared" si="50"/>
        <v>0.14971785714285718</v>
      </c>
      <c r="JQ127" s="4">
        <f t="shared" si="51"/>
        <v>0.15163214285714285</v>
      </c>
      <c r="JR127" s="4">
        <f t="shared" si="52"/>
        <v>0.80358214285714291</v>
      </c>
      <c r="JS127" s="4">
        <f t="shared" si="53"/>
        <v>4.4262962962962955E-2</v>
      </c>
      <c r="JT127" s="4">
        <f t="shared" si="54"/>
        <v>0.89929642857142866</v>
      </c>
      <c r="JU127" s="4">
        <f t="shared" si="55"/>
        <v>0.96197142857142848</v>
      </c>
      <c r="JV127" s="1" t="e" cm="1">
        <f t="array" aca="1" ref="JV127" ca="1">CONCATENATE(INDIRECT(ADDRESS(1,MATCH(_xlfn.MINIFS(B127:JM127,metrics.rec,"MAE"),B127:JM127,0)+1)), ", ", INDIRECT(ADDRESS(2,MATCH(_xlfn.MINIFS(B127:JM127,metrics.rec,"MAE"),B127:JM127,0)+1)))</f>
        <v>#NAME?</v>
      </c>
      <c r="JW127" s="1" t="e" cm="1">
        <f t="array" aca="1" ref="JW127" ca="1">CONCATENATE(INDIRECT(ADDRESS(1,MATCH(_xlfn.MINIFS(B127:JM127,metrics.rec,"MSE"),B127:JM127,0)+1)), ", ", INDIRECT(ADDRESS(2,MATCH(_xlfn.MINIFS(B127:JM127,metrics.rec,"MSE"),B127:JM127,0)+1)))</f>
        <v>#NAME?</v>
      </c>
      <c r="JX127" s="1" t="e" cm="1">
        <f t="array" aca="1" ref="JX127" ca="1">CONCATENATE(INDIRECT(ADDRESS(1,MATCH(_xlfn.MAXIFS(B127:JM127,metrics.rec,"R"),B127:JM127,0)+1)), ", ", INDIRECT(ADDRESS(2,MATCH(_xlfn.MAXIFS(B127:JM127,metrics.rec,"R"),B127:JM127,0)+1)))</f>
        <v>#NAME?</v>
      </c>
      <c r="JY127" s="1" t="e" cm="1">
        <f t="array" aca="1" ref="JY127" ca="1">CONCATENATE(INDIRECT(ADDRESS(1,MATCH(_xlfn.MAXIFS(B127:JM127,metrics.rec,"Precision"),B127:JM127,0)+1)), ", ", INDIRECT(ADDRESS(2,MATCH(_xlfn.MAXIFS(B127:JM127,metrics.rec,"Precision"),B127:JM127,0)+1)))</f>
        <v>#NAME?</v>
      </c>
      <c r="JZ127" s="1" t="e" cm="1">
        <f t="array" aca="1" ref="JZ127" ca="1">CONCATENATE(INDIRECT(ADDRESS(1,MATCH(_xlfn.MAXIFS(B127:JM127,metrics.rec,"Recall"),B127:JM127,0)+1)), ", ", INDIRECT(ADDRESS(2,MATCH(_xlfn.MAXIFS(B127:JM127,metrics.rec,"Recall"),B127:JM127,0)+1)))</f>
        <v>#NAME?</v>
      </c>
      <c r="KA127" s="1" t="e" cm="1">
        <f t="array" aca="1" ref="KA127" ca="1">CONCATENATE(INDIRECT(ADDRESS(1,MATCH(_xlfn.MAXIFS(B127:JM127,metrics.rec,"Coverage"),B127:JM127,0)+1)), ", ", INDIRECT(ADDRESS(2,MATCH(_xlfn.MAXIFS(B127:JM127,metrics.rec,"Coverage"),B127:JM127,0)+1)))</f>
        <v>#NAME?</v>
      </c>
      <c r="KB127" s="1" t="e" cm="1">
        <f t="array" aca="1" ref="KB127" ca="1">CONCATENATE(INDIRECT(ADDRESS(1,MATCH(_xlfn.MAXIFS(B127:JM127,metrics.rec,"Recatio"),B127:JM127,0)+1)), ", ", INDIRECT(ADDRESS(2,MATCH(_xlfn.MAXIFS(B127:JM127,metrics.rec,"Recatio"),B127:JM127,0)+1)))</f>
        <v>#NAME?</v>
      </c>
      <c r="KC127" s="1" t="e" cm="1">
        <f t="array" aca="1" ref="KC127" ca="1">CONCATENATE(INDIRECT(ADDRESS(1,MATCH(_xlfn.MINIFS(B127:JM127,metrics.rec,"Time"),B127:JM127,0)+1)), ", ", INDIRECT(ADDRESS(2,MATCH(_xlfn.MINIFS(B127:JM127,metrics.rec,"Time"),B127:JM127,0)+1)))</f>
        <v>#NAME?</v>
      </c>
    </row>
    <row r="128" spans="1:289" x14ac:dyDescent="0.3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>
        <v>0.61150000000000004</v>
      </c>
      <c r="BW128" s="5">
        <v>0.62250000000000005</v>
      </c>
      <c r="BX128" s="5">
        <v>7.22E-2</v>
      </c>
      <c r="BY128" s="5">
        <v>7.6E-3</v>
      </c>
      <c r="BZ128" s="5">
        <v>0.65129999999999999</v>
      </c>
      <c r="CA128" s="5">
        <v>0.1217</v>
      </c>
      <c r="CB128" s="5">
        <v>0.99019999999999997</v>
      </c>
      <c r="CC128" s="5">
        <v>1.8696999999999999</v>
      </c>
      <c r="CD128" s="4">
        <v>0.61980000000000002</v>
      </c>
      <c r="CE128" s="4">
        <v>0.64339999999999997</v>
      </c>
      <c r="CF128" s="4">
        <v>0.11169999999999999</v>
      </c>
      <c r="CG128" s="4">
        <v>1.9E-2</v>
      </c>
      <c r="CH128" s="4">
        <v>0.68430000000000002</v>
      </c>
      <c r="CI128" s="4">
        <v>0.1298</v>
      </c>
      <c r="CJ128" s="4">
        <v>0.97250000000000003</v>
      </c>
      <c r="CK128" s="4">
        <v>0.89729999999999999</v>
      </c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>
        <v>0.61550000000000005</v>
      </c>
      <c r="CU128" s="4">
        <v>0.64810000000000001</v>
      </c>
      <c r="CV128" s="4">
        <v>0.1242</v>
      </c>
      <c r="CW128" s="4">
        <v>8.3699999999999997E-2</v>
      </c>
      <c r="CX128" s="4">
        <v>0.77129999999999999</v>
      </c>
      <c r="CY128" s="4">
        <v>0.1079</v>
      </c>
      <c r="CZ128" s="4">
        <v>0.88790000000000002</v>
      </c>
      <c r="DA128" s="4">
        <v>0.79090000000000005</v>
      </c>
      <c r="DB128" s="5">
        <v>0.64670000000000005</v>
      </c>
      <c r="DC128" s="5">
        <v>0.72</v>
      </c>
      <c r="DD128" s="5">
        <v>5.7000000000000002E-2</v>
      </c>
      <c r="DE128" s="5">
        <v>0.24929999999999999</v>
      </c>
      <c r="DF128" s="5">
        <v>0.7208</v>
      </c>
      <c r="DG128" s="5">
        <v>8.0500000000000002E-2</v>
      </c>
      <c r="DH128" s="5">
        <v>0.68789999999999996</v>
      </c>
      <c r="DI128" s="5">
        <v>0.10580000000000001</v>
      </c>
      <c r="DJ128" s="4">
        <v>0.61</v>
      </c>
      <c r="DK128" s="4">
        <v>0.6149</v>
      </c>
      <c r="DL128" s="4">
        <v>7.2999999999999995E-2</v>
      </c>
      <c r="DM128" s="4">
        <v>7.6E-3</v>
      </c>
      <c r="DN128" s="4">
        <v>0.64790000000000003</v>
      </c>
      <c r="DO128" s="4">
        <v>0.1222</v>
      </c>
      <c r="DP128" s="4">
        <v>0.99170000000000003</v>
      </c>
      <c r="DQ128" s="4">
        <v>1.5577000000000001</v>
      </c>
      <c r="DR128" s="5">
        <v>0.62080000000000002</v>
      </c>
      <c r="DS128" s="5">
        <v>0.64980000000000004</v>
      </c>
      <c r="DT128" s="5">
        <v>0.1099</v>
      </c>
      <c r="DU128" s="5">
        <v>1.9400000000000001E-2</v>
      </c>
      <c r="DV128" s="5">
        <v>0.68400000000000005</v>
      </c>
      <c r="DW128" s="5">
        <v>0.12720000000000001</v>
      </c>
      <c r="DX128" s="5">
        <v>0.97119999999999995</v>
      </c>
      <c r="DY128" s="5">
        <v>1.3478000000000001</v>
      </c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>
        <v>0.61550000000000005</v>
      </c>
      <c r="EI128" s="5">
        <v>0.64739999999999998</v>
      </c>
      <c r="EJ128" s="5">
        <v>0.13100000000000001</v>
      </c>
      <c r="EK128" s="5">
        <v>8.3500000000000005E-2</v>
      </c>
      <c r="EL128" s="5">
        <v>0.77100000000000002</v>
      </c>
      <c r="EM128" s="5">
        <v>0.1079</v>
      </c>
      <c r="EN128" s="5">
        <v>0.88580000000000003</v>
      </c>
      <c r="EO128" s="5">
        <v>0.41620000000000001</v>
      </c>
      <c r="EP128" s="4">
        <v>0.64639999999999997</v>
      </c>
      <c r="EQ128" s="4">
        <v>0.71679999999999999</v>
      </c>
      <c r="ER128" s="4">
        <v>6.6600000000000006E-2</v>
      </c>
      <c r="ES128" s="4">
        <v>0.24540000000000001</v>
      </c>
      <c r="ET128" s="4">
        <v>0.72150000000000003</v>
      </c>
      <c r="EU128" s="4">
        <v>8.0799999999999997E-2</v>
      </c>
      <c r="EV128" s="4">
        <v>0.68810000000000004</v>
      </c>
      <c r="EW128" s="4">
        <v>0.17929999999999999</v>
      </c>
      <c r="EX128" s="5">
        <v>0.61129999999999995</v>
      </c>
      <c r="EY128" s="5">
        <v>0.62070000000000003</v>
      </c>
      <c r="EZ128" s="5">
        <v>8.1600000000000006E-2</v>
      </c>
      <c r="FA128" s="5">
        <v>7.6E-3</v>
      </c>
      <c r="FB128" s="5">
        <v>0.64539999999999997</v>
      </c>
      <c r="FC128" s="5">
        <v>0.1203</v>
      </c>
      <c r="FD128" s="5">
        <v>0.99019999999999997</v>
      </c>
      <c r="FE128" s="5">
        <v>2.3391000000000002</v>
      </c>
      <c r="FF128" s="4">
        <v>0.62409999999999999</v>
      </c>
      <c r="FG128" s="4">
        <v>0.65169999999999995</v>
      </c>
      <c r="FH128" s="4">
        <v>0.1052</v>
      </c>
      <c r="FI128" s="4">
        <v>1.9099999999999999E-2</v>
      </c>
      <c r="FJ128" s="4">
        <v>0.68410000000000004</v>
      </c>
      <c r="FK128" s="4">
        <v>0.1288</v>
      </c>
      <c r="FL128" s="4">
        <v>0.97060000000000002</v>
      </c>
      <c r="FM128" s="4">
        <v>1.3122</v>
      </c>
      <c r="FN128" s="5">
        <v>0.62129999999999996</v>
      </c>
      <c r="FO128" s="5">
        <v>0.65129999999999999</v>
      </c>
      <c r="FP128" s="5">
        <v>0.12529999999999999</v>
      </c>
      <c r="FQ128" s="5">
        <v>3.8600000000000002E-2</v>
      </c>
      <c r="FR128" s="5">
        <v>0.72989999999999999</v>
      </c>
      <c r="FS128" s="5">
        <v>0.12479999999999999</v>
      </c>
      <c r="FT128" s="5">
        <v>0.9425</v>
      </c>
      <c r="FU128" s="5">
        <v>1.2927999999999999</v>
      </c>
      <c r="FV128" s="4">
        <v>0.61629999999999996</v>
      </c>
      <c r="FW128" s="4">
        <v>0.64910000000000001</v>
      </c>
      <c r="FX128" s="4">
        <v>0.1245</v>
      </c>
      <c r="FY128" s="4">
        <v>8.1500000000000003E-2</v>
      </c>
      <c r="FZ128" s="4">
        <v>0.77229999999999999</v>
      </c>
      <c r="GA128" s="4">
        <v>0.1105</v>
      </c>
      <c r="GB128" s="4">
        <v>0.88549999999999995</v>
      </c>
      <c r="GC128" s="4">
        <v>0.70789999999999997</v>
      </c>
      <c r="GD128" s="5">
        <v>0.64349999999999996</v>
      </c>
      <c r="GE128" s="5">
        <v>0.71189999999999998</v>
      </c>
      <c r="GF128" s="5">
        <v>6.4199999999999993E-2</v>
      </c>
      <c r="GG128" s="5">
        <v>0.24379999999999999</v>
      </c>
      <c r="GH128" s="5">
        <v>0.72030000000000005</v>
      </c>
      <c r="GI128" s="5">
        <v>8.1900000000000001E-2</v>
      </c>
      <c r="GJ128" s="5">
        <v>0.68830000000000002</v>
      </c>
      <c r="GK128" s="5">
        <v>0.14849999999999999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>
        <v>0.61670000000000003</v>
      </c>
      <c r="HK128" s="5">
        <v>0.64910000000000001</v>
      </c>
      <c r="HL128" s="5">
        <v>0.1244</v>
      </c>
      <c r="HM128" s="5">
        <v>8.1100000000000005E-2</v>
      </c>
      <c r="HN128" s="5">
        <v>0.77170000000000005</v>
      </c>
      <c r="HO128" s="5">
        <v>0.111</v>
      </c>
      <c r="HP128" s="5">
        <v>0.88500000000000001</v>
      </c>
      <c r="HQ128" s="5">
        <v>0.99299999999999999</v>
      </c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>
        <v>0.61619999999999997</v>
      </c>
      <c r="IY128" s="4">
        <v>0.64829999999999999</v>
      </c>
      <c r="IZ128" s="4">
        <v>0.12529999999999999</v>
      </c>
      <c r="JA128" s="4">
        <v>8.1900000000000001E-2</v>
      </c>
      <c r="JB128" s="4">
        <v>0.77159999999999995</v>
      </c>
      <c r="JC128" s="4">
        <v>0.10970000000000001</v>
      </c>
      <c r="JD128" s="4">
        <v>0.88619999999999999</v>
      </c>
      <c r="JE128" s="4">
        <v>0.49399999999999999</v>
      </c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0.62207777777777784</v>
      </c>
      <c r="JO128" s="4">
        <f t="shared" si="49"/>
        <v>0.65539259259259242</v>
      </c>
      <c r="JP128" s="4">
        <f t="shared" si="50"/>
        <v>0.10447407407407407</v>
      </c>
      <c r="JQ128" s="4">
        <f t="shared" si="51"/>
        <v>7.3818518518518519E-2</v>
      </c>
      <c r="JR128" s="4">
        <f t="shared" si="52"/>
        <v>0.71943703703703721</v>
      </c>
      <c r="JS128" s="4">
        <f t="shared" si="53"/>
        <v>0.11464444444444444</v>
      </c>
      <c r="JT128" s="4">
        <f t="shared" si="54"/>
        <v>0.90063333333333351</v>
      </c>
      <c r="JU128" s="4">
        <f t="shared" si="55"/>
        <v>1.0864296296296294</v>
      </c>
      <c r="JV128" s="1" t="e" cm="1">
        <f t="array" aca="1" ref="JV128" ca="1">CONCATENATE(INDIRECT(ADDRESS(1,MATCH(_xlfn.MINIFS(B128:JM128,metrics.rec,"MAE"),B128:JM128,0)+1)), ", ", INDIRECT(ADDRESS(2,MATCH(_xlfn.MINIFS(B128:JM128,metrics.rec,"MAE"),B128:JM128,0)+1)))</f>
        <v>#NAME?</v>
      </c>
      <c r="JW128" s="1" t="e" cm="1">
        <f t="array" aca="1" ref="JW128" ca="1">CONCATENATE(INDIRECT(ADDRESS(1,MATCH(_xlfn.MINIFS(B128:JM128,metrics.rec,"MSE"),B128:JM128,0)+1)), ", ", INDIRECT(ADDRESS(2,MATCH(_xlfn.MINIFS(B128:JM128,metrics.rec,"MSE"),B128:JM128,0)+1)))</f>
        <v>#NAME?</v>
      </c>
      <c r="JX128" s="1" t="e" cm="1">
        <f t="array" aca="1" ref="JX128" ca="1">CONCATENATE(INDIRECT(ADDRESS(1,MATCH(_xlfn.MAXIFS(B128:JM128,metrics.rec,"R"),B128:JM128,0)+1)), ", ", INDIRECT(ADDRESS(2,MATCH(_xlfn.MAXIFS(B128:JM128,metrics.rec,"R"),B128:JM128,0)+1)))</f>
        <v>#NAME?</v>
      </c>
      <c r="JY128" s="1" t="e" cm="1">
        <f t="array" aca="1" ref="JY128" ca="1">CONCATENATE(INDIRECT(ADDRESS(1,MATCH(_xlfn.MAXIFS(B128:JM128,metrics.rec,"Precision"),B128:JM128,0)+1)), ", ", INDIRECT(ADDRESS(2,MATCH(_xlfn.MAXIFS(B128:JM128,metrics.rec,"Precision"),B128:JM128,0)+1)))</f>
        <v>#NAME?</v>
      </c>
      <c r="JZ128" s="1" t="e" cm="1">
        <f t="array" aca="1" ref="JZ128" ca="1">CONCATENATE(INDIRECT(ADDRESS(1,MATCH(_xlfn.MAXIFS(B128:JM128,metrics.rec,"Recall"),B128:JM128,0)+1)), ", ", INDIRECT(ADDRESS(2,MATCH(_xlfn.MAXIFS(B128:JM128,metrics.rec,"Recall"),B128:JM128,0)+1)))</f>
        <v>#NAME?</v>
      </c>
      <c r="KA128" s="1" t="e" cm="1">
        <f t="array" aca="1" ref="KA128" ca="1">CONCATENATE(INDIRECT(ADDRESS(1,MATCH(_xlfn.MAXIFS(B128:JM128,metrics.rec,"Coverage"),B128:JM128,0)+1)), ", ", INDIRECT(ADDRESS(2,MATCH(_xlfn.MAXIFS(B128:JM128,metrics.rec,"Coverage"),B128:JM128,0)+1)))</f>
        <v>#NAME?</v>
      </c>
      <c r="KB128" s="1" t="e" cm="1">
        <f t="array" aca="1" ref="KB128" ca="1">CONCATENATE(INDIRECT(ADDRESS(1,MATCH(_xlfn.MAXIFS(B128:JM128,metrics.rec,"Recatio"),B128:JM128,0)+1)), ", ", INDIRECT(ADDRESS(2,MATCH(_xlfn.MAXIFS(B128:JM128,metrics.rec,"Recatio"),B128:JM128,0)+1)))</f>
        <v>#NAME?</v>
      </c>
      <c r="KC128" s="1" t="e" cm="1">
        <f t="array" aca="1" ref="KC128" ca="1">CONCATENATE(INDIRECT(ADDRESS(1,MATCH(_xlfn.MINIFS(B128:JM128,metrics.rec,"Time"),B128:JM128,0)+1)), ", ", INDIRECT(ADDRESS(2,MATCH(_xlfn.MINIFS(B128:JM128,metrics.rec,"Time"),B128:JM128,0)+1)))</f>
        <v>#NAME?</v>
      </c>
    </row>
    <row r="129" spans="1:289" x14ac:dyDescent="0.3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>
        <v>0.56899999999999995</v>
      </c>
      <c r="BW129" s="5">
        <v>0.55930000000000002</v>
      </c>
      <c r="BX129" s="5">
        <v>0.1883</v>
      </c>
      <c r="BY129" s="5">
        <v>2.8799999999999999E-2</v>
      </c>
      <c r="BZ129" s="5">
        <v>0.85370000000000001</v>
      </c>
      <c r="CA129" s="5">
        <v>4.2200000000000001E-2</v>
      </c>
      <c r="CB129" s="5">
        <v>0.98980000000000001</v>
      </c>
      <c r="CC129" s="5">
        <v>1.5623</v>
      </c>
      <c r="CD129" s="4">
        <v>0.58230000000000004</v>
      </c>
      <c r="CE129" s="4">
        <v>0.58240000000000003</v>
      </c>
      <c r="CF129" s="4">
        <v>0.1827</v>
      </c>
      <c r="CG129" s="4">
        <v>6.6500000000000004E-2</v>
      </c>
      <c r="CH129" s="4">
        <v>0.83930000000000005</v>
      </c>
      <c r="CI129" s="4">
        <v>4.5499999999999999E-2</v>
      </c>
      <c r="CJ129" s="4">
        <v>0.97130000000000005</v>
      </c>
      <c r="CK129" s="4">
        <v>1.238</v>
      </c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>
        <v>0.60389999999999999</v>
      </c>
      <c r="CU129" s="4">
        <v>0.62690000000000001</v>
      </c>
      <c r="CV129" s="4">
        <v>0.13350000000000001</v>
      </c>
      <c r="CW129" s="4">
        <v>0.15709999999999999</v>
      </c>
      <c r="CX129" s="4">
        <v>0.7792</v>
      </c>
      <c r="CY129" s="4">
        <v>5.8099999999999999E-2</v>
      </c>
      <c r="CZ129" s="4">
        <v>0.88429999999999997</v>
      </c>
      <c r="DA129" s="4">
        <v>0.87909999999999999</v>
      </c>
      <c r="DB129" s="5">
        <v>0.64790000000000003</v>
      </c>
      <c r="DC129" s="5">
        <v>0.7389</v>
      </c>
      <c r="DD129" s="5">
        <v>6.0100000000000001E-2</v>
      </c>
      <c r="DE129" s="5">
        <v>0.19489999999999999</v>
      </c>
      <c r="DF129" s="5">
        <v>0.71289999999999998</v>
      </c>
      <c r="DG129" s="5">
        <v>0.10199999999999999</v>
      </c>
      <c r="DH129" s="5">
        <v>0.68559999999999999</v>
      </c>
      <c r="DI129" s="5">
        <v>0.16750000000000001</v>
      </c>
      <c r="DJ129" s="4">
        <v>0.56840000000000002</v>
      </c>
      <c r="DK129" s="4">
        <v>0.55679999999999996</v>
      </c>
      <c r="DL129" s="4">
        <v>0.1643</v>
      </c>
      <c r="DM129" s="4">
        <v>2.8899999999999999E-2</v>
      </c>
      <c r="DN129" s="4">
        <v>0.85229999999999995</v>
      </c>
      <c r="DO129" s="4">
        <v>4.19E-2</v>
      </c>
      <c r="DP129" s="4">
        <v>0.99109999999999998</v>
      </c>
      <c r="DQ129" s="4">
        <v>1.6858</v>
      </c>
      <c r="DR129" s="5">
        <v>0.58509999999999995</v>
      </c>
      <c r="DS129" s="5">
        <v>0.59230000000000005</v>
      </c>
      <c r="DT129" s="5">
        <v>0.18190000000000001</v>
      </c>
      <c r="DU129" s="5">
        <v>6.5199999999999994E-2</v>
      </c>
      <c r="DV129" s="5">
        <v>0.83879999999999999</v>
      </c>
      <c r="DW129" s="5">
        <v>4.6300000000000001E-2</v>
      </c>
      <c r="DX129" s="5">
        <v>0.96970000000000001</v>
      </c>
      <c r="DY129" s="5">
        <v>1.4761</v>
      </c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>
        <v>0.60229999999999995</v>
      </c>
      <c r="EI129" s="5">
        <v>0.623</v>
      </c>
      <c r="EJ129" s="5">
        <v>0.13400000000000001</v>
      </c>
      <c r="EK129" s="5">
        <v>0.1552</v>
      </c>
      <c r="EL129" s="5">
        <v>0.78080000000000005</v>
      </c>
      <c r="EM129" s="5">
        <v>5.8700000000000002E-2</v>
      </c>
      <c r="EN129" s="5">
        <v>0.88229999999999997</v>
      </c>
      <c r="EO129" s="5">
        <v>0.51060000000000005</v>
      </c>
      <c r="EP129" s="4">
        <v>0.64910000000000001</v>
      </c>
      <c r="EQ129" s="4">
        <v>0.73870000000000002</v>
      </c>
      <c r="ER129" s="4">
        <v>5.8999999999999997E-2</v>
      </c>
      <c r="ES129" s="4">
        <v>0.19350000000000001</v>
      </c>
      <c r="ET129" s="4">
        <v>0.71399999999999997</v>
      </c>
      <c r="EU129" s="4">
        <v>0.10150000000000001</v>
      </c>
      <c r="EV129" s="4">
        <v>0.68459999999999999</v>
      </c>
      <c r="EW129" s="4">
        <v>0.2651</v>
      </c>
      <c r="EX129" s="5">
        <v>0.57210000000000005</v>
      </c>
      <c r="EY129" s="5">
        <v>0.56330000000000002</v>
      </c>
      <c r="EZ129" s="5">
        <v>0.15989999999999999</v>
      </c>
      <c r="FA129" s="5">
        <v>2.8299999999999999E-2</v>
      </c>
      <c r="FB129" s="5">
        <v>0.8478</v>
      </c>
      <c r="FC129" s="5">
        <v>4.2500000000000003E-2</v>
      </c>
      <c r="FD129" s="5">
        <v>0.98970000000000002</v>
      </c>
      <c r="FE129" s="5">
        <v>1.8734</v>
      </c>
      <c r="FF129" s="4">
        <v>0.58520000000000005</v>
      </c>
      <c r="FG129" s="4">
        <v>0.58979999999999999</v>
      </c>
      <c r="FH129" s="4">
        <v>0.18390000000000001</v>
      </c>
      <c r="FI129" s="4">
        <v>6.6000000000000003E-2</v>
      </c>
      <c r="FJ129" s="4">
        <v>0.8387</v>
      </c>
      <c r="FK129" s="4">
        <v>4.5699999999999998E-2</v>
      </c>
      <c r="FL129" s="4">
        <v>0.96960000000000002</v>
      </c>
      <c r="FM129" s="4">
        <v>2.0303</v>
      </c>
      <c r="FN129" s="5">
        <v>0.59150000000000003</v>
      </c>
      <c r="FO129" s="5">
        <v>0.60160000000000002</v>
      </c>
      <c r="FP129" s="5">
        <v>0.16819999999999999</v>
      </c>
      <c r="FQ129" s="5">
        <v>0.1077</v>
      </c>
      <c r="FR129" s="5">
        <v>0.81589999999999996</v>
      </c>
      <c r="FS129" s="5">
        <v>4.9799999999999997E-2</v>
      </c>
      <c r="FT129" s="5">
        <v>0.94040000000000001</v>
      </c>
      <c r="FU129" s="5">
        <v>1.4514</v>
      </c>
      <c r="FV129" s="4">
        <v>0.60209999999999997</v>
      </c>
      <c r="FW129" s="4">
        <v>0.624</v>
      </c>
      <c r="FX129" s="4">
        <v>0.1356</v>
      </c>
      <c r="FY129" s="4">
        <v>0.1555</v>
      </c>
      <c r="FZ129" s="4">
        <v>0.78110000000000002</v>
      </c>
      <c r="GA129" s="4">
        <v>5.8400000000000001E-2</v>
      </c>
      <c r="GB129" s="4">
        <v>0.8821</v>
      </c>
      <c r="GC129" s="4">
        <v>1.4812000000000001</v>
      </c>
      <c r="GD129" s="5">
        <v>0.64700000000000002</v>
      </c>
      <c r="GE129" s="5">
        <v>0.73450000000000004</v>
      </c>
      <c r="GF129" s="5">
        <v>5.7599999999999998E-2</v>
      </c>
      <c r="GG129" s="5">
        <v>0.1948</v>
      </c>
      <c r="GH129" s="5">
        <v>0.71309999999999996</v>
      </c>
      <c r="GI129" s="5">
        <v>0.10150000000000001</v>
      </c>
      <c r="GJ129" s="5">
        <v>0.68569999999999998</v>
      </c>
      <c r="GK129" s="5">
        <v>0.25440000000000002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>
        <v>0.60350000000000004</v>
      </c>
      <c r="HK129" s="5">
        <v>0.62580000000000002</v>
      </c>
      <c r="HL129" s="5">
        <v>0.1321</v>
      </c>
      <c r="HM129" s="5">
        <v>0.15670000000000001</v>
      </c>
      <c r="HN129" s="5">
        <v>0.78080000000000005</v>
      </c>
      <c r="HO129" s="5">
        <v>5.8000000000000003E-2</v>
      </c>
      <c r="HP129" s="5">
        <v>0.88190000000000002</v>
      </c>
      <c r="HQ129" s="5">
        <v>1.3912</v>
      </c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>
        <v>0.60329999999999995</v>
      </c>
      <c r="IY129" s="4">
        <v>0.62549999999999994</v>
      </c>
      <c r="IZ129" s="4">
        <v>0.13250000000000001</v>
      </c>
      <c r="JA129" s="4">
        <v>0.156</v>
      </c>
      <c r="JB129" s="4">
        <v>0.78080000000000005</v>
      </c>
      <c r="JC129" s="4">
        <v>5.8200000000000002E-2</v>
      </c>
      <c r="JD129" s="4">
        <v>0.88290000000000002</v>
      </c>
      <c r="JE129" s="4">
        <v>0.68420000000000003</v>
      </c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0.59917037037037046</v>
      </c>
      <c r="JO129" s="4">
        <f t="shared" si="49"/>
        <v>0.62117777777777772</v>
      </c>
      <c r="JP129" s="4">
        <f t="shared" si="50"/>
        <v>0.14627037037037038</v>
      </c>
      <c r="JQ129" s="4">
        <f t="shared" si="51"/>
        <v>0.10997037037037038</v>
      </c>
      <c r="JR129" s="4">
        <f t="shared" si="52"/>
        <v>0.80346666666666655</v>
      </c>
      <c r="JS129" s="4">
        <f t="shared" si="53"/>
        <v>8.2574074074074064E-2</v>
      </c>
      <c r="JT129" s="4">
        <f t="shared" si="54"/>
        <v>0.89861481481481476</v>
      </c>
      <c r="JU129" s="4">
        <f t="shared" si="55"/>
        <v>1.2146000000000001</v>
      </c>
      <c r="JV129" s="1" t="e" cm="1">
        <f t="array" aca="1" ref="JV129" ca="1">CONCATENATE(INDIRECT(ADDRESS(1,MATCH(_xlfn.MINIFS(B129:JM129,metrics.rec,"MAE"),B129:JM129,0)+1)), ", ", INDIRECT(ADDRESS(2,MATCH(_xlfn.MINIFS(B129:JM129,metrics.rec,"MAE"),B129:JM129,0)+1)))</f>
        <v>#NAME?</v>
      </c>
      <c r="JW129" s="1" t="e" cm="1">
        <f t="array" aca="1" ref="JW129" ca="1">CONCATENATE(INDIRECT(ADDRESS(1,MATCH(_xlfn.MINIFS(B129:JM129,metrics.rec,"MSE"),B129:JM129,0)+1)), ", ", INDIRECT(ADDRESS(2,MATCH(_xlfn.MINIFS(B129:JM129,metrics.rec,"MSE"),B129:JM129,0)+1)))</f>
        <v>#NAME?</v>
      </c>
      <c r="JX129" s="1" t="e" cm="1">
        <f t="array" aca="1" ref="JX129" ca="1">CONCATENATE(INDIRECT(ADDRESS(1,MATCH(_xlfn.MAXIFS(B129:JM129,metrics.rec,"R"),B129:JM129,0)+1)), ", ", INDIRECT(ADDRESS(2,MATCH(_xlfn.MAXIFS(B129:JM129,metrics.rec,"R"),B129:JM129,0)+1)))</f>
        <v>#NAME?</v>
      </c>
      <c r="JY129" s="1" t="e" cm="1">
        <f t="array" aca="1" ref="JY129" ca="1">CONCATENATE(INDIRECT(ADDRESS(1,MATCH(_xlfn.MAXIFS(B129:JM129,metrics.rec,"Precision"),B129:JM129,0)+1)), ", ", INDIRECT(ADDRESS(2,MATCH(_xlfn.MAXIFS(B129:JM129,metrics.rec,"Precision"),B129:JM129,0)+1)))</f>
        <v>#NAME?</v>
      </c>
      <c r="JZ129" s="1" t="e" cm="1">
        <f t="array" aca="1" ref="JZ129" ca="1">CONCATENATE(INDIRECT(ADDRESS(1,MATCH(_xlfn.MAXIFS(B129:JM129,metrics.rec,"Recall"),B129:JM129,0)+1)), ", ", INDIRECT(ADDRESS(2,MATCH(_xlfn.MAXIFS(B129:JM129,metrics.rec,"Recall"),B129:JM129,0)+1)))</f>
        <v>#NAME?</v>
      </c>
      <c r="KA129" s="1" t="e" cm="1">
        <f t="array" aca="1" ref="KA129" ca="1">CONCATENATE(INDIRECT(ADDRESS(1,MATCH(_xlfn.MAXIFS(B129:JM129,metrics.rec,"Coverage"),B129:JM129,0)+1)), ", ", INDIRECT(ADDRESS(2,MATCH(_xlfn.MAXIFS(B129:JM129,metrics.rec,"Coverage"),B129:JM129,0)+1)))</f>
        <v>#NAME?</v>
      </c>
      <c r="KB129" s="1" t="e" cm="1">
        <f t="array" aca="1" ref="KB129" ca="1">CONCATENATE(INDIRECT(ADDRESS(1,MATCH(_xlfn.MAXIFS(B129:JM129,metrics.rec,"Recatio"),B129:JM129,0)+1)), ", ", INDIRECT(ADDRESS(2,MATCH(_xlfn.MAXIFS(B129:JM129,metrics.rec,"Recatio"),B129:JM129,0)+1)))</f>
        <v>#NAME?</v>
      </c>
      <c r="KC129" s="1" t="e" cm="1">
        <f t="array" aca="1" ref="KC129" ca="1">CONCATENATE(INDIRECT(ADDRESS(1,MATCH(_xlfn.MINIFS(B129:JM129,metrics.rec,"Time"),B129:JM129,0)+1)), ", ", INDIRECT(ADDRESS(2,MATCH(_xlfn.MINIFS(B129:JM129,metrics.rec,"Time"),B129:JM129,0)+1)))</f>
        <v>#NAME?</v>
      </c>
    </row>
    <row r="130" spans="1:289" x14ac:dyDescent="0.3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>
        <v>0.56899999999999995</v>
      </c>
      <c r="BW130" s="5">
        <v>0.55900000000000005</v>
      </c>
      <c r="BX130" s="5">
        <v>0.1847</v>
      </c>
      <c r="BY130" s="5">
        <v>2.93E-2</v>
      </c>
      <c r="BZ130" s="5">
        <v>0.85460000000000003</v>
      </c>
      <c r="CA130" s="5">
        <v>4.1200000000000001E-2</v>
      </c>
      <c r="CB130" s="5">
        <v>0.97770000000000001</v>
      </c>
      <c r="CC130" s="5">
        <v>1.3178000000000001</v>
      </c>
      <c r="CD130" s="4">
        <v>0.58189999999999997</v>
      </c>
      <c r="CE130" s="4">
        <v>0.58099999999999996</v>
      </c>
      <c r="CF130" s="4">
        <v>0.18509999999999999</v>
      </c>
      <c r="CG130" s="4">
        <v>6.9800000000000001E-2</v>
      </c>
      <c r="CH130" s="4">
        <v>0.84050000000000002</v>
      </c>
      <c r="CI130" s="4">
        <v>4.3099999999999999E-2</v>
      </c>
      <c r="CJ130" s="4">
        <v>0.94210000000000005</v>
      </c>
      <c r="CK130" s="4">
        <v>0.91320000000000001</v>
      </c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>
        <v>0.60129999999999995</v>
      </c>
      <c r="CU130" s="4">
        <v>0.62019999999999997</v>
      </c>
      <c r="CV130" s="4">
        <v>0.14019999999999999</v>
      </c>
      <c r="CW130" s="4">
        <v>0.18</v>
      </c>
      <c r="CX130" s="4">
        <v>0.78320000000000001</v>
      </c>
      <c r="CY130" s="4">
        <v>4.9599999999999998E-2</v>
      </c>
      <c r="CZ130" s="4">
        <v>0.79149999999999998</v>
      </c>
      <c r="DA130" s="4">
        <v>0.82379999999999998</v>
      </c>
      <c r="DB130" s="5">
        <v>0.63390000000000002</v>
      </c>
      <c r="DC130" s="5">
        <v>0.69920000000000004</v>
      </c>
      <c r="DD130" s="5">
        <v>8.2799999999999999E-2</v>
      </c>
      <c r="DE130" s="5">
        <v>0.26129999999999998</v>
      </c>
      <c r="DF130" s="5">
        <v>0.72570000000000001</v>
      </c>
      <c r="DG130" s="5">
        <v>6.7900000000000002E-2</v>
      </c>
      <c r="DH130" s="5">
        <v>0.50570000000000004</v>
      </c>
      <c r="DI130" s="5">
        <v>0.14269999999999999</v>
      </c>
      <c r="DJ130" s="4">
        <v>0.56879999999999997</v>
      </c>
      <c r="DK130" s="4">
        <v>0.55740000000000001</v>
      </c>
      <c r="DL130" s="4">
        <v>0.16750000000000001</v>
      </c>
      <c r="DM130" s="4">
        <v>2.9499999999999998E-2</v>
      </c>
      <c r="DN130" s="4">
        <v>0.85309999999999997</v>
      </c>
      <c r="DO130" s="4">
        <v>4.1099999999999998E-2</v>
      </c>
      <c r="DP130" s="4">
        <v>0.98029999999999995</v>
      </c>
      <c r="DQ130" s="4">
        <v>1.6586000000000001</v>
      </c>
      <c r="DR130" s="5">
        <v>0.58509999999999995</v>
      </c>
      <c r="DS130" s="5">
        <v>0.59179999999999999</v>
      </c>
      <c r="DT130" s="5">
        <v>0.18529999999999999</v>
      </c>
      <c r="DU130" s="5">
        <v>6.8400000000000002E-2</v>
      </c>
      <c r="DV130" s="5">
        <v>0.8397</v>
      </c>
      <c r="DW130" s="5">
        <v>4.3900000000000002E-2</v>
      </c>
      <c r="DX130" s="5">
        <v>0.93969999999999998</v>
      </c>
      <c r="DY130" s="5">
        <v>1.3499000000000001</v>
      </c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>
        <v>0.60009999999999997</v>
      </c>
      <c r="EI130" s="5">
        <v>0.61660000000000004</v>
      </c>
      <c r="EJ130" s="5">
        <v>0.1391</v>
      </c>
      <c r="EK130" s="5">
        <v>0.17780000000000001</v>
      </c>
      <c r="EL130" s="5">
        <v>0.78459999999999996</v>
      </c>
      <c r="EM130" s="5">
        <v>0.05</v>
      </c>
      <c r="EN130" s="5">
        <v>0.78839999999999999</v>
      </c>
      <c r="EO130" s="5">
        <v>0.50839999999999996</v>
      </c>
      <c r="EP130" s="4">
        <v>0.63480000000000003</v>
      </c>
      <c r="EQ130" s="4">
        <v>0.69750000000000001</v>
      </c>
      <c r="ER130" s="4">
        <v>8.3299999999999999E-2</v>
      </c>
      <c r="ES130" s="4">
        <v>0.25769999999999998</v>
      </c>
      <c r="ET130" s="4">
        <v>0.72619999999999996</v>
      </c>
      <c r="EU130" s="4">
        <v>6.7900000000000002E-2</v>
      </c>
      <c r="EV130" s="4">
        <v>0.503</v>
      </c>
      <c r="EW130" s="4">
        <v>0.2286</v>
      </c>
      <c r="EX130" s="5">
        <v>0.57240000000000002</v>
      </c>
      <c r="EY130" s="5">
        <v>0.56299999999999994</v>
      </c>
      <c r="EZ130" s="5">
        <v>0.15909999999999999</v>
      </c>
      <c r="FA130" s="5">
        <v>2.8899999999999999E-2</v>
      </c>
      <c r="FB130" s="5">
        <v>0.84870000000000001</v>
      </c>
      <c r="FC130" s="5">
        <v>4.1500000000000002E-2</v>
      </c>
      <c r="FD130" s="5">
        <v>0.97829999999999995</v>
      </c>
      <c r="FE130" s="5">
        <v>1.8078000000000001</v>
      </c>
      <c r="FF130" s="4">
        <v>0.58550000000000002</v>
      </c>
      <c r="FG130" s="4">
        <v>0.58960000000000001</v>
      </c>
      <c r="FH130" s="4">
        <v>0.18729999999999999</v>
      </c>
      <c r="FI130" s="4">
        <v>6.9199999999999998E-2</v>
      </c>
      <c r="FJ130" s="4">
        <v>0.84</v>
      </c>
      <c r="FK130" s="4">
        <v>4.3299999999999998E-2</v>
      </c>
      <c r="FL130" s="4">
        <v>0.93910000000000005</v>
      </c>
      <c r="FM130" s="4">
        <v>1.9178999999999999</v>
      </c>
      <c r="FN130" s="5">
        <v>0.59130000000000005</v>
      </c>
      <c r="FO130" s="5">
        <v>0.60019999999999996</v>
      </c>
      <c r="FP130" s="5">
        <v>0.17349999999999999</v>
      </c>
      <c r="FQ130" s="5">
        <v>0.1159</v>
      </c>
      <c r="FR130" s="5">
        <v>0.81789999999999996</v>
      </c>
      <c r="FS130" s="5">
        <v>4.5900000000000003E-2</v>
      </c>
      <c r="FT130" s="5">
        <v>0.88419999999999999</v>
      </c>
      <c r="FU130" s="5">
        <v>1.208</v>
      </c>
      <c r="FV130" s="4">
        <v>0.59989999999999999</v>
      </c>
      <c r="FW130" s="4">
        <v>0.61750000000000005</v>
      </c>
      <c r="FX130" s="4">
        <v>0.14080000000000001</v>
      </c>
      <c r="FY130" s="4">
        <v>0.17799999999999999</v>
      </c>
      <c r="FZ130" s="4">
        <v>0.78449999999999998</v>
      </c>
      <c r="GA130" s="4">
        <v>4.99E-2</v>
      </c>
      <c r="GB130" s="4">
        <v>0.78790000000000004</v>
      </c>
      <c r="GC130" s="4">
        <v>1.4066000000000001</v>
      </c>
      <c r="GD130" s="5">
        <v>0.63329999999999997</v>
      </c>
      <c r="GE130" s="5">
        <v>0.69599999999999995</v>
      </c>
      <c r="GF130" s="5">
        <v>8.2900000000000001E-2</v>
      </c>
      <c r="GG130" s="5">
        <v>0.25590000000000002</v>
      </c>
      <c r="GH130" s="5">
        <v>0.72450000000000003</v>
      </c>
      <c r="GI130" s="5">
        <v>6.8699999999999997E-2</v>
      </c>
      <c r="GJ130" s="5">
        <v>0.50629999999999997</v>
      </c>
      <c r="GK130" s="5">
        <v>0.19700000000000001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>
        <v>0.60129999999999995</v>
      </c>
      <c r="HK130" s="5">
        <v>0.61939999999999995</v>
      </c>
      <c r="HL130" s="5">
        <v>0.13730000000000001</v>
      </c>
      <c r="HM130" s="5">
        <v>0.1789</v>
      </c>
      <c r="HN130" s="5">
        <v>0.78459999999999996</v>
      </c>
      <c r="HO130" s="5">
        <v>4.9599999999999998E-2</v>
      </c>
      <c r="HP130" s="5">
        <v>0.78810000000000002</v>
      </c>
      <c r="HQ130" s="5">
        <v>1.0882000000000001</v>
      </c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>
        <v>0.60089999999999999</v>
      </c>
      <c r="IY130" s="4">
        <v>0.61860000000000004</v>
      </c>
      <c r="IZ130" s="4">
        <v>0.1399</v>
      </c>
      <c r="JA130" s="4">
        <v>0.17829999999999999</v>
      </c>
      <c r="JB130" s="4">
        <v>0.78449999999999998</v>
      </c>
      <c r="JC130" s="4">
        <v>4.9700000000000001E-2</v>
      </c>
      <c r="JD130" s="4">
        <v>0.78859999999999997</v>
      </c>
      <c r="JE130" s="4">
        <v>0.60640000000000005</v>
      </c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0.5960333333333333</v>
      </c>
      <c r="JO130" s="4">
        <f t="shared" si="49"/>
        <v>0.61157037037037032</v>
      </c>
      <c r="JP130" s="4">
        <f t="shared" si="50"/>
        <v>0.15319259259259257</v>
      </c>
      <c r="JQ130" s="4">
        <f t="shared" si="51"/>
        <v>0.12859629629629629</v>
      </c>
      <c r="JR130" s="4">
        <f t="shared" si="52"/>
        <v>0.80625185185185211</v>
      </c>
      <c r="JS130" s="4">
        <f t="shared" si="53"/>
        <v>6.1470370370370377E-2</v>
      </c>
      <c r="JT130" s="4">
        <f t="shared" si="54"/>
        <v>0.82687407407407409</v>
      </c>
      <c r="JU130" s="4">
        <f t="shared" si="55"/>
        <v>1.1297629629629631</v>
      </c>
      <c r="JV130" s="1" t="e" cm="1">
        <f t="array" aca="1" ref="JV130" ca="1">CONCATENATE(INDIRECT(ADDRESS(1,MATCH(_xlfn.MINIFS(B130:JM130,metrics.rec,"MAE"),B130:JM130,0)+1)), ", ", INDIRECT(ADDRESS(2,MATCH(_xlfn.MINIFS(B130:JM130,metrics.rec,"MAE"),B130:JM130,0)+1)))</f>
        <v>#NAME?</v>
      </c>
      <c r="JW130" s="1" t="e" cm="1">
        <f t="array" aca="1" ref="JW130" ca="1">CONCATENATE(INDIRECT(ADDRESS(1,MATCH(_xlfn.MINIFS(B130:JM130,metrics.rec,"MSE"),B130:JM130,0)+1)), ", ", INDIRECT(ADDRESS(2,MATCH(_xlfn.MINIFS(B130:JM130,metrics.rec,"MSE"),B130:JM130,0)+1)))</f>
        <v>#NAME?</v>
      </c>
      <c r="JX130" s="1" t="e" cm="1">
        <f t="array" aca="1" ref="JX130" ca="1">CONCATENATE(INDIRECT(ADDRESS(1,MATCH(_xlfn.MAXIFS(B130:JM130,metrics.rec,"R"),B130:JM130,0)+1)), ", ", INDIRECT(ADDRESS(2,MATCH(_xlfn.MAXIFS(B130:JM130,metrics.rec,"R"),B130:JM130,0)+1)))</f>
        <v>#NAME?</v>
      </c>
      <c r="JY130" s="1" t="e" cm="1">
        <f t="array" aca="1" ref="JY130" ca="1">CONCATENATE(INDIRECT(ADDRESS(1,MATCH(_xlfn.MAXIFS(B130:JM130,metrics.rec,"Precision"),B130:JM130,0)+1)), ", ", INDIRECT(ADDRESS(2,MATCH(_xlfn.MAXIFS(B130:JM130,metrics.rec,"Precision"),B130:JM130,0)+1)))</f>
        <v>#NAME?</v>
      </c>
      <c r="JZ130" s="1" t="e" cm="1">
        <f t="array" aca="1" ref="JZ130" ca="1">CONCATENATE(INDIRECT(ADDRESS(1,MATCH(_xlfn.MAXIFS(B130:JM130,metrics.rec,"Recall"),B130:JM130,0)+1)), ", ", INDIRECT(ADDRESS(2,MATCH(_xlfn.MAXIFS(B130:JM130,metrics.rec,"Recall"),B130:JM130,0)+1)))</f>
        <v>#NAME?</v>
      </c>
      <c r="KA130" s="1" t="e" cm="1">
        <f t="array" aca="1" ref="KA130" ca="1">CONCATENATE(INDIRECT(ADDRESS(1,MATCH(_xlfn.MAXIFS(B130:JM130,metrics.rec,"Coverage"),B130:JM130,0)+1)), ", ", INDIRECT(ADDRESS(2,MATCH(_xlfn.MAXIFS(B130:JM130,metrics.rec,"Coverage"),B130:JM130,0)+1)))</f>
        <v>#NAME?</v>
      </c>
      <c r="KB130" s="1" t="e" cm="1">
        <f t="array" aca="1" ref="KB130" ca="1">CONCATENATE(INDIRECT(ADDRESS(1,MATCH(_xlfn.MAXIFS(B130:JM130,metrics.rec,"Recatio"),B130:JM130,0)+1)), ", ", INDIRECT(ADDRESS(2,MATCH(_xlfn.MAXIFS(B130:JM130,metrics.rec,"Recatio"),B130:JM130,0)+1)))</f>
        <v>#NAME?</v>
      </c>
      <c r="KC130" s="1" t="e" cm="1">
        <f t="array" aca="1" ref="KC130" ca="1">CONCATENATE(INDIRECT(ADDRESS(1,MATCH(_xlfn.MINIFS(B130:JM130,metrics.rec,"Time"),B130:JM130,0)+1)), ", ", INDIRECT(ADDRESS(2,MATCH(_xlfn.MINIFS(B130:JM130,metrics.rec,"Time"),B130:JM130,0)+1)))</f>
        <v>#NAME?</v>
      </c>
    </row>
    <row r="131" spans="1:289" x14ac:dyDescent="0.3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>
        <v>0.57679999999999998</v>
      </c>
      <c r="BW131" s="5">
        <v>0.56989999999999996</v>
      </c>
      <c r="BX131" s="5">
        <v>0.19719999999999999</v>
      </c>
      <c r="BY131" s="5">
        <v>2.7000000000000001E-3</v>
      </c>
      <c r="BZ131" s="5">
        <v>0.88700000000000001</v>
      </c>
      <c r="CA131" s="5">
        <v>0.4728</v>
      </c>
      <c r="CB131" s="5">
        <v>0.99</v>
      </c>
      <c r="CC131" s="5">
        <v>0.50549999999999995</v>
      </c>
      <c r="CD131" s="4">
        <v>0.58960000000000001</v>
      </c>
      <c r="CE131" s="4">
        <v>0.59399999999999997</v>
      </c>
      <c r="CF131" s="4">
        <v>0.1951</v>
      </c>
      <c r="CG131" s="4">
        <v>8.0000000000000002E-3</v>
      </c>
      <c r="CH131" s="4">
        <v>0.87580000000000002</v>
      </c>
      <c r="CI131" s="4">
        <v>0.3947</v>
      </c>
      <c r="CJ131" s="4">
        <v>0.9718</v>
      </c>
      <c r="CK131" s="4">
        <v>0.28849999999999998</v>
      </c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>
        <v>0.60850000000000004</v>
      </c>
      <c r="CU131" s="4">
        <v>0.63490000000000002</v>
      </c>
      <c r="CV131" s="4">
        <v>0.1177</v>
      </c>
      <c r="CW131" s="4">
        <v>5.0500000000000003E-2</v>
      </c>
      <c r="CX131" s="4">
        <v>0.82709999999999995</v>
      </c>
      <c r="CY131" s="4">
        <v>0.192</v>
      </c>
      <c r="CZ131" s="4">
        <v>0.88539999999999996</v>
      </c>
      <c r="DA131" s="4">
        <v>0.16439999999999999</v>
      </c>
      <c r="DB131" s="5">
        <v>0.64670000000000005</v>
      </c>
      <c r="DC131" s="5">
        <v>0.71419999999999995</v>
      </c>
      <c r="DD131" s="5">
        <v>8.0000000000000002E-3</v>
      </c>
      <c r="DE131" s="5">
        <v>0.3004</v>
      </c>
      <c r="DF131" s="5">
        <v>0.7409</v>
      </c>
      <c r="DG131" s="5">
        <v>6.8199999999999997E-2</v>
      </c>
      <c r="DH131" s="5">
        <v>0.68059999999999998</v>
      </c>
      <c r="DI131" s="5">
        <v>2.4299999999999999E-2</v>
      </c>
      <c r="DJ131" s="4">
        <v>0.57489999999999997</v>
      </c>
      <c r="DK131" s="4">
        <v>0.56569999999999998</v>
      </c>
      <c r="DL131" s="4">
        <v>0.18090000000000001</v>
      </c>
      <c r="DM131" s="4">
        <v>2.7000000000000001E-3</v>
      </c>
      <c r="DN131" s="4">
        <v>0.88759999999999994</v>
      </c>
      <c r="DO131" s="4">
        <v>0.4738</v>
      </c>
      <c r="DP131" s="4">
        <v>0.99109999999999998</v>
      </c>
      <c r="DQ131" s="4">
        <v>0.5534</v>
      </c>
      <c r="DR131" s="5">
        <v>0.59160000000000001</v>
      </c>
      <c r="DS131" s="5">
        <v>0.60140000000000005</v>
      </c>
      <c r="DT131" s="5">
        <v>0.1983</v>
      </c>
      <c r="DU131" s="5">
        <v>8.0000000000000002E-3</v>
      </c>
      <c r="DV131" s="5">
        <v>0.87450000000000006</v>
      </c>
      <c r="DW131" s="5">
        <v>0.39529999999999998</v>
      </c>
      <c r="DX131" s="5">
        <v>0.97040000000000004</v>
      </c>
      <c r="DY131" s="5">
        <v>0.48670000000000002</v>
      </c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>
        <v>0.60870000000000002</v>
      </c>
      <c r="EI131" s="5">
        <v>0.63480000000000003</v>
      </c>
      <c r="EJ131" s="5">
        <v>0.1192</v>
      </c>
      <c r="EK131" s="5">
        <v>5.0099999999999999E-2</v>
      </c>
      <c r="EL131" s="5">
        <v>0.82889999999999997</v>
      </c>
      <c r="EM131" s="5">
        <v>0.19320000000000001</v>
      </c>
      <c r="EN131" s="5">
        <v>0.88419999999999999</v>
      </c>
      <c r="EO131" s="5">
        <v>9.1999999999999998E-2</v>
      </c>
      <c r="EP131" s="4">
        <v>0.64680000000000004</v>
      </c>
      <c r="EQ131" s="4">
        <v>0.7107</v>
      </c>
      <c r="ER131" s="4">
        <v>1.3599999999999999E-2</v>
      </c>
      <c r="ES131" s="4">
        <v>0.30070000000000002</v>
      </c>
      <c r="ET131" s="4">
        <v>0.74419999999999997</v>
      </c>
      <c r="EU131" s="4">
        <v>6.7400000000000002E-2</v>
      </c>
      <c r="EV131" s="4">
        <v>0.67879999999999996</v>
      </c>
      <c r="EW131" s="4">
        <v>3.7600000000000001E-2</v>
      </c>
      <c r="EX131" s="5">
        <v>0.57779999999999998</v>
      </c>
      <c r="EY131" s="5">
        <v>0.56820000000000004</v>
      </c>
      <c r="EZ131" s="5">
        <v>0.18029999999999999</v>
      </c>
      <c r="FA131" s="5">
        <v>2.7000000000000001E-3</v>
      </c>
      <c r="FB131" s="5">
        <v>0.88249999999999995</v>
      </c>
      <c r="FC131" s="5">
        <v>0.47210000000000002</v>
      </c>
      <c r="FD131" s="5">
        <v>0.99</v>
      </c>
      <c r="FE131" s="5">
        <v>0.63780000000000003</v>
      </c>
      <c r="FF131" s="4">
        <v>0.59379999999999999</v>
      </c>
      <c r="FG131" s="4">
        <v>0.60140000000000005</v>
      </c>
      <c r="FH131" s="4">
        <v>0.19309999999999999</v>
      </c>
      <c r="FI131" s="4">
        <v>8.0000000000000002E-3</v>
      </c>
      <c r="FJ131" s="4">
        <v>0.87490000000000001</v>
      </c>
      <c r="FK131" s="4">
        <v>0.39269999999999999</v>
      </c>
      <c r="FL131" s="4">
        <v>0.97</v>
      </c>
      <c r="FM131" s="4">
        <v>0.39600000000000002</v>
      </c>
      <c r="FN131" s="5">
        <v>0.59830000000000005</v>
      </c>
      <c r="FO131" s="5">
        <v>0.61240000000000006</v>
      </c>
      <c r="FP131" s="5">
        <v>0.18079999999999999</v>
      </c>
      <c r="FQ131" s="5">
        <v>1.83E-2</v>
      </c>
      <c r="FR131" s="5">
        <v>0.86019999999999996</v>
      </c>
      <c r="FS131" s="5">
        <v>0.3095</v>
      </c>
      <c r="FT131" s="5">
        <v>0.94130000000000003</v>
      </c>
      <c r="FU131" s="5">
        <v>0.25280000000000002</v>
      </c>
      <c r="FV131" s="4">
        <v>0.60799999999999998</v>
      </c>
      <c r="FW131" s="4">
        <v>0.63500000000000001</v>
      </c>
      <c r="FX131" s="4">
        <v>0.11700000000000001</v>
      </c>
      <c r="FY131" s="4">
        <v>5.0900000000000001E-2</v>
      </c>
      <c r="FZ131" s="4">
        <v>0.82840000000000003</v>
      </c>
      <c r="GA131" s="4">
        <v>0.18940000000000001</v>
      </c>
      <c r="GB131" s="4">
        <v>0.8831</v>
      </c>
      <c r="GC131" s="4">
        <v>0.1389</v>
      </c>
      <c r="GD131" s="5">
        <v>0.64559999999999995</v>
      </c>
      <c r="GE131" s="5">
        <v>0.70779999999999998</v>
      </c>
      <c r="GF131" s="5">
        <v>6.1000000000000004E-3</v>
      </c>
      <c r="GG131" s="5">
        <v>0.29780000000000001</v>
      </c>
      <c r="GH131" s="5">
        <v>0.7419</v>
      </c>
      <c r="GI131" s="5">
        <v>6.8500000000000005E-2</v>
      </c>
      <c r="GJ131" s="5">
        <v>0.67900000000000005</v>
      </c>
      <c r="GK131" s="5">
        <v>2.8899999999999999E-2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>
        <v>0.60899999999999999</v>
      </c>
      <c r="HK131" s="5">
        <v>0.6361</v>
      </c>
      <c r="HL131" s="5">
        <v>0.1172</v>
      </c>
      <c r="HM131" s="5">
        <v>5.0200000000000002E-2</v>
      </c>
      <c r="HN131" s="5">
        <v>0.82830000000000004</v>
      </c>
      <c r="HO131" s="5">
        <v>0.19189999999999999</v>
      </c>
      <c r="HP131" s="5">
        <v>0.88300000000000001</v>
      </c>
      <c r="HQ131" s="5">
        <v>0.2172</v>
      </c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>
        <v>0.60850000000000004</v>
      </c>
      <c r="IY131" s="4">
        <v>0.63500000000000001</v>
      </c>
      <c r="IZ131" s="4">
        <v>0.1159</v>
      </c>
      <c r="JA131" s="4">
        <v>5.0500000000000003E-2</v>
      </c>
      <c r="JB131" s="4">
        <v>0.82779999999999998</v>
      </c>
      <c r="JC131" s="4">
        <v>0.1903</v>
      </c>
      <c r="JD131" s="4">
        <v>0.88400000000000001</v>
      </c>
      <c r="JE131" s="4">
        <v>0.1075</v>
      </c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0.60427407407407407</v>
      </c>
      <c r="JO131" s="4">
        <f t="shared" si="49"/>
        <v>0.62465925925925925</v>
      </c>
      <c r="JP131" s="4">
        <f t="shared" si="50"/>
        <v>0.1395740740740741</v>
      </c>
      <c r="JQ131" s="4">
        <f t="shared" si="51"/>
        <v>6.593333333333333E-2</v>
      </c>
      <c r="JR131" s="4">
        <f t="shared" si="52"/>
        <v>0.83997037037037026</v>
      </c>
      <c r="JS131" s="4">
        <f t="shared" si="53"/>
        <v>0.28144814814814817</v>
      </c>
      <c r="JT131" s="4">
        <f t="shared" si="54"/>
        <v>0.89828148148148113</v>
      </c>
      <c r="JU131" s="4">
        <f t="shared" si="55"/>
        <v>0.28843333333333332</v>
      </c>
      <c r="JV131" s="1" t="e" cm="1">
        <f t="array" aca="1" ref="JV131" ca="1">CONCATENATE(INDIRECT(ADDRESS(1,MATCH(_xlfn.MINIFS(B131:JM131,metrics.rec,"MAE"),B131:JM131,0)+1)), ", ", INDIRECT(ADDRESS(2,MATCH(_xlfn.MINIFS(B131:JM131,metrics.rec,"MAE"),B131:JM131,0)+1)))</f>
        <v>#NAME?</v>
      </c>
      <c r="JW131" s="1" t="e" cm="1">
        <f t="array" aca="1" ref="JW131" ca="1">CONCATENATE(INDIRECT(ADDRESS(1,MATCH(_xlfn.MINIFS(B131:JM131,metrics.rec,"MSE"),B131:JM131,0)+1)), ", ", INDIRECT(ADDRESS(2,MATCH(_xlfn.MINIFS(B131:JM131,metrics.rec,"MSE"),B131:JM131,0)+1)))</f>
        <v>#NAME?</v>
      </c>
      <c r="JX131" s="1" t="e" cm="1">
        <f t="array" aca="1" ref="JX131" ca="1">CONCATENATE(INDIRECT(ADDRESS(1,MATCH(_xlfn.MAXIFS(B131:JM131,metrics.rec,"R"),B131:JM131,0)+1)), ", ", INDIRECT(ADDRESS(2,MATCH(_xlfn.MAXIFS(B131:JM131,metrics.rec,"R"),B131:JM131,0)+1)))</f>
        <v>#NAME?</v>
      </c>
      <c r="JY131" s="1" t="e" cm="1">
        <f t="array" aca="1" ref="JY131" ca="1">CONCATENATE(INDIRECT(ADDRESS(1,MATCH(_xlfn.MAXIFS(B131:JM131,metrics.rec,"Precision"),B131:JM131,0)+1)), ", ", INDIRECT(ADDRESS(2,MATCH(_xlfn.MAXIFS(B131:JM131,metrics.rec,"Precision"),B131:JM131,0)+1)))</f>
        <v>#NAME?</v>
      </c>
      <c r="JZ131" s="1" t="e" cm="1">
        <f t="array" aca="1" ref="JZ131" ca="1">CONCATENATE(INDIRECT(ADDRESS(1,MATCH(_xlfn.MAXIFS(B131:JM131,metrics.rec,"Recall"),B131:JM131,0)+1)), ", ", INDIRECT(ADDRESS(2,MATCH(_xlfn.MAXIFS(B131:JM131,metrics.rec,"Recall"),B131:JM131,0)+1)))</f>
        <v>#NAME?</v>
      </c>
      <c r="KA131" s="1" t="e" cm="1">
        <f t="array" aca="1" ref="KA131" ca="1">CONCATENATE(INDIRECT(ADDRESS(1,MATCH(_xlfn.MAXIFS(B131:JM131,metrics.rec,"Coverage"),B131:JM131,0)+1)), ", ", INDIRECT(ADDRESS(2,MATCH(_xlfn.MAXIFS(B131:JM131,metrics.rec,"Coverage"),B131:JM131,0)+1)))</f>
        <v>#NAME?</v>
      </c>
      <c r="KB131" s="1" t="e" cm="1">
        <f t="array" aca="1" ref="KB131" ca="1">CONCATENATE(INDIRECT(ADDRESS(1,MATCH(_xlfn.MAXIFS(B131:JM131,metrics.rec,"Recatio"),B131:JM131,0)+1)), ", ", INDIRECT(ADDRESS(2,MATCH(_xlfn.MAXIFS(B131:JM131,metrics.rec,"Recatio"),B131:JM131,0)+1)))</f>
        <v>#NAME?</v>
      </c>
      <c r="KC131" s="1" t="e" cm="1">
        <f t="array" aca="1" ref="KC131" ca="1">CONCATENATE(INDIRECT(ADDRESS(1,MATCH(_xlfn.MINIFS(B131:JM131,metrics.rec,"Time"),B131:JM131,0)+1)), ", ", INDIRECT(ADDRESS(2,MATCH(_xlfn.MINIFS(B131:JM131,metrics.rec,"Time"),B131:JM131,0)+1)))</f>
        <v>#NAME?</v>
      </c>
    </row>
    <row r="132" spans="1:289" x14ac:dyDescent="0.3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>
        <v>0.55630000000000002</v>
      </c>
      <c r="BW132" s="5">
        <v>0.53349999999999997</v>
      </c>
      <c r="BX132" s="5">
        <v>0.2485</v>
      </c>
      <c r="BY132" s="5">
        <v>2.3199999999999998E-2</v>
      </c>
      <c r="BZ132" s="5">
        <v>0.84850000000000003</v>
      </c>
      <c r="CA132" s="5">
        <v>5.0999999999999997E-2</v>
      </c>
      <c r="CB132" s="5">
        <v>0.95720000000000005</v>
      </c>
      <c r="CC132" s="5">
        <v>1.1136999999999999</v>
      </c>
      <c r="CD132" s="4">
        <v>0.57430000000000003</v>
      </c>
      <c r="CE132" s="4">
        <v>0.56440000000000001</v>
      </c>
      <c r="CF132" s="4">
        <v>0.23219999999999999</v>
      </c>
      <c r="CG132" s="4">
        <v>6.2399999999999997E-2</v>
      </c>
      <c r="CH132" s="4">
        <v>0.83089999999999997</v>
      </c>
      <c r="CI132" s="4">
        <v>4.6800000000000001E-2</v>
      </c>
      <c r="CJ132" s="4">
        <v>0.91120000000000001</v>
      </c>
      <c r="CK132" s="4">
        <v>0.86899999999999999</v>
      </c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>
        <v>0.6089</v>
      </c>
      <c r="CU132" s="4">
        <v>0.62360000000000004</v>
      </c>
      <c r="CV132" s="4">
        <v>0.15540000000000001</v>
      </c>
      <c r="CW132" s="4">
        <v>0.18310000000000001</v>
      </c>
      <c r="CX132" s="4">
        <v>0.78100000000000003</v>
      </c>
      <c r="CY132" s="4">
        <v>4.7E-2</v>
      </c>
      <c r="CZ132" s="4">
        <v>0.74180000000000001</v>
      </c>
      <c r="DA132" s="4">
        <v>0.74580000000000002</v>
      </c>
      <c r="DB132" s="5">
        <v>0.66310000000000002</v>
      </c>
      <c r="DC132" s="5">
        <v>0.73299999999999998</v>
      </c>
      <c r="DD132" s="5">
        <v>4.2999999999999997E-2</v>
      </c>
      <c r="DE132" s="5">
        <v>0.27210000000000001</v>
      </c>
      <c r="DF132" s="5">
        <v>0.70550000000000002</v>
      </c>
      <c r="DG132" s="5">
        <v>5.7500000000000002E-2</v>
      </c>
      <c r="DH132" s="5">
        <v>0.44750000000000001</v>
      </c>
      <c r="DI132" s="5">
        <v>0.1139</v>
      </c>
      <c r="DJ132" s="4">
        <v>0.55469999999999997</v>
      </c>
      <c r="DK132" s="4">
        <v>0.53100000000000003</v>
      </c>
      <c r="DL132" s="4">
        <v>0.2248</v>
      </c>
      <c r="DM132" s="4">
        <v>2.3300000000000001E-2</v>
      </c>
      <c r="DN132" s="4">
        <v>0.84750000000000003</v>
      </c>
      <c r="DO132" s="4">
        <v>5.0799999999999998E-2</v>
      </c>
      <c r="DP132" s="4">
        <v>0.96079999999999999</v>
      </c>
      <c r="DQ132" s="4">
        <v>1.5206</v>
      </c>
      <c r="DR132" s="5">
        <v>0.57720000000000005</v>
      </c>
      <c r="DS132" s="5">
        <v>0.5756</v>
      </c>
      <c r="DT132" s="5">
        <v>0.23089999999999999</v>
      </c>
      <c r="DU132" s="5">
        <v>6.1699999999999998E-2</v>
      </c>
      <c r="DV132" s="5">
        <v>0.83199999999999996</v>
      </c>
      <c r="DW132" s="5">
        <v>4.7399999999999998E-2</v>
      </c>
      <c r="DX132" s="5">
        <v>0.90790000000000004</v>
      </c>
      <c r="DY132" s="5">
        <v>0.74460000000000004</v>
      </c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>
        <v>0.60780000000000001</v>
      </c>
      <c r="EI132" s="5">
        <v>0.621</v>
      </c>
      <c r="EJ132" s="5">
        <v>0.15790000000000001</v>
      </c>
      <c r="EK132" s="5">
        <v>0.18190000000000001</v>
      </c>
      <c r="EL132" s="5">
        <v>0.78149999999999997</v>
      </c>
      <c r="EM132" s="5">
        <v>4.7100000000000003E-2</v>
      </c>
      <c r="EN132" s="5">
        <v>0.74039999999999995</v>
      </c>
      <c r="EO132" s="5">
        <v>1.8162</v>
      </c>
      <c r="EP132" s="4">
        <v>0.66500000000000004</v>
      </c>
      <c r="EQ132" s="4">
        <v>0.7319</v>
      </c>
      <c r="ER132" s="4">
        <v>4.7100000000000003E-2</v>
      </c>
      <c r="ES132" s="4">
        <v>0.26569999999999999</v>
      </c>
      <c r="ET132" s="4">
        <v>0.70830000000000004</v>
      </c>
      <c r="EU132" s="4">
        <v>5.8000000000000003E-2</v>
      </c>
      <c r="EV132" s="4">
        <v>0.44319999999999998</v>
      </c>
      <c r="EW132" s="4">
        <v>0.2802</v>
      </c>
      <c r="EX132" s="5">
        <v>0.55889999999999995</v>
      </c>
      <c r="EY132" s="5">
        <v>0.53720000000000001</v>
      </c>
      <c r="EZ132" s="5">
        <v>0.2261</v>
      </c>
      <c r="FA132" s="5">
        <v>2.3099999999999999E-2</v>
      </c>
      <c r="FB132" s="5">
        <v>0.84360000000000002</v>
      </c>
      <c r="FC132" s="5">
        <v>5.0900000000000001E-2</v>
      </c>
      <c r="FD132" s="5">
        <v>0.95779999999999998</v>
      </c>
      <c r="FE132" s="5">
        <v>1.7928999999999999</v>
      </c>
      <c r="FF132" s="4">
        <v>0.57689999999999997</v>
      </c>
      <c r="FG132" s="4">
        <v>0.57040000000000002</v>
      </c>
      <c r="FH132" s="4">
        <v>0.23280000000000001</v>
      </c>
      <c r="FI132" s="4">
        <v>6.1499999999999999E-2</v>
      </c>
      <c r="FJ132" s="4">
        <v>0.83199999999999996</v>
      </c>
      <c r="FK132" s="4">
        <v>4.7500000000000001E-2</v>
      </c>
      <c r="FL132" s="4">
        <v>0.90969999999999995</v>
      </c>
      <c r="FM132" s="4">
        <v>1.2755000000000001</v>
      </c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>
        <v>0.60870000000000002</v>
      </c>
      <c r="FW132" s="4">
        <v>0.624</v>
      </c>
      <c r="FX132" s="4">
        <v>0.15060000000000001</v>
      </c>
      <c r="FY132" s="4">
        <v>0.18099999999999999</v>
      </c>
      <c r="FZ132" s="4">
        <v>0.78210000000000002</v>
      </c>
      <c r="GA132" s="4">
        <v>4.7199999999999999E-2</v>
      </c>
      <c r="GB132" s="4">
        <v>0.74050000000000005</v>
      </c>
      <c r="GC132" s="4">
        <v>0.61619999999999997</v>
      </c>
      <c r="GD132" s="5">
        <v>0.66339999999999999</v>
      </c>
      <c r="GE132" s="5">
        <v>0.7298</v>
      </c>
      <c r="GF132" s="5">
        <v>4.1200000000000001E-2</v>
      </c>
      <c r="GG132" s="5">
        <v>0.26600000000000001</v>
      </c>
      <c r="GH132" s="5">
        <v>0.70620000000000005</v>
      </c>
      <c r="GI132" s="5">
        <v>5.8099999999999999E-2</v>
      </c>
      <c r="GJ132" s="5">
        <v>0.44330000000000003</v>
      </c>
      <c r="GK132" s="5">
        <v>0.13339999999999999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>
        <v>0.60870000000000002</v>
      </c>
      <c r="HK132" s="5">
        <v>0.62339999999999995</v>
      </c>
      <c r="HL132" s="5">
        <v>0.15379999999999999</v>
      </c>
      <c r="HM132" s="5">
        <v>0.18240000000000001</v>
      </c>
      <c r="HN132" s="5">
        <v>0.78200000000000003</v>
      </c>
      <c r="HO132" s="5">
        <v>4.6899999999999997E-2</v>
      </c>
      <c r="HP132" s="5">
        <v>0.74009999999999998</v>
      </c>
      <c r="HQ132" s="5">
        <v>0.91759999999999997</v>
      </c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>
        <v>0.60760000000000003</v>
      </c>
      <c r="IY132" s="4">
        <v>0.62209999999999999</v>
      </c>
      <c r="IZ132" s="4">
        <v>0.156</v>
      </c>
      <c r="JA132" s="4">
        <v>0.18190000000000001</v>
      </c>
      <c r="JB132" s="4">
        <v>0.78210000000000002</v>
      </c>
      <c r="JC132" s="4">
        <v>4.7E-2</v>
      </c>
      <c r="JD132" s="4">
        <v>0.74160000000000004</v>
      </c>
      <c r="JE132" s="4">
        <v>0.45750000000000002</v>
      </c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0.59821071428571426</v>
      </c>
      <c r="JO132" s="4">
        <f t="shared" si="49"/>
        <v>0.60752857142857142</v>
      </c>
      <c r="JP132" s="4">
        <f t="shared" si="50"/>
        <v>0.17767142857142865</v>
      </c>
      <c r="JQ132" s="4">
        <f t="shared" si="51"/>
        <v>0.13105714285714284</v>
      </c>
      <c r="JR132" s="4">
        <f t="shared" si="52"/>
        <v>0.79722857142857151</v>
      </c>
      <c r="JS132" s="4">
        <f t="shared" si="53"/>
        <v>4.9192592592592593E-2</v>
      </c>
      <c r="JT132" s="4">
        <f t="shared" si="54"/>
        <v>0.78656071428571417</v>
      </c>
      <c r="JU132" s="4">
        <f t="shared" si="55"/>
        <v>0.92333928571428581</v>
      </c>
      <c r="JV132" s="1" t="e" cm="1">
        <f t="array" aca="1" ref="JV132" ca="1">CONCATENATE(INDIRECT(ADDRESS(1,MATCH(_xlfn.MINIFS(B132:JM132,metrics.rec,"MAE"),B132:JM132,0)+1)), ", ", INDIRECT(ADDRESS(2,MATCH(_xlfn.MINIFS(B132:JM132,metrics.rec,"MAE"),B132:JM132,0)+1)))</f>
        <v>#NAME?</v>
      </c>
      <c r="JW132" s="1" t="e" cm="1">
        <f t="array" aca="1" ref="JW132" ca="1">CONCATENATE(INDIRECT(ADDRESS(1,MATCH(_xlfn.MINIFS(B132:JM132,metrics.rec,"MSE"),B132:JM132,0)+1)), ", ", INDIRECT(ADDRESS(2,MATCH(_xlfn.MINIFS(B132:JM132,metrics.rec,"MSE"),B132:JM132,0)+1)))</f>
        <v>#NAME?</v>
      </c>
      <c r="JX132" s="1" t="e" cm="1">
        <f t="array" aca="1" ref="JX132" ca="1">CONCATENATE(INDIRECT(ADDRESS(1,MATCH(_xlfn.MAXIFS(B132:JM132,metrics.rec,"R"),B132:JM132,0)+1)), ", ", INDIRECT(ADDRESS(2,MATCH(_xlfn.MAXIFS(B132:JM132,metrics.rec,"R"),B132:JM132,0)+1)))</f>
        <v>#NAME?</v>
      </c>
      <c r="JY132" s="1" t="e" cm="1">
        <f t="array" aca="1" ref="JY132" ca="1">CONCATENATE(INDIRECT(ADDRESS(1,MATCH(_xlfn.MAXIFS(B132:JM132,metrics.rec,"Precision"),B132:JM132,0)+1)), ", ", INDIRECT(ADDRESS(2,MATCH(_xlfn.MAXIFS(B132:JM132,metrics.rec,"Precision"),B132:JM132,0)+1)))</f>
        <v>#NAME?</v>
      </c>
      <c r="JZ132" s="1" t="e" cm="1">
        <f t="array" aca="1" ref="JZ132" ca="1">CONCATENATE(INDIRECT(ADDRESS(1,MATCH(_xlfn.MAXIFS(B132:JM132,metrics.rec,"Recall"),B132:JM132,0)+1)), ", ", INDIRECT(ADDRESS(2,MATCH(_xlfn.MAXIFS(B132:JM132,metrics.rec,"Recall"),B132:JM132,0)+1)))</f>
        <v>#NAME?</v>
      </c>
      <c r="KA132" s="1" t="e" cm="1">
        <f t="array" aca="1" ref="KA132" ca="1">CONCATENATE(INDIRECT(ADDRESS(1,MATCH(_xlfn.MAXIFS(B132:JM132,metrics.rec,"Coverage"),B132:JM132,0)+1)), ", ", INDIRECT(ADDRESS(2,MATCH(_xlfn.MAXIFS(B132:JM132,metrics.rec,"Coverage"),B132:JM132,0)+1)))</f>
        <v>#NAME?</v>
      </c>
      <c r="KB132" s="1" t="e" cm="1">
        <f t="array" aca="1" ref="KB132" ca="1">CONCATENATE(INDIRECT(ADDRESS(1,MATCH(_xlfn.MAXIFS(B132:JM132,metrics.rec,"Recatio"),B132:JM132,0)+1)), ", ", INDIRECT(ADDRESS(2,MATCH(_xlfn.MAXIFS(B132:JM132,metrics.rec,"Recatio"),B132:JM132,0)+1)))</f>
        <v>#NAME?</v>
      </c>
      <c r="KC132" s="1" t="e" cm="1">
        <f t="array" aca="1" ref="KC132" ca="1">CONCATENATE(INDIRECT(ADDRESS(1,MATCH(_xlfn.MINIFS(B132:JM132,metrics.rec,"Time"),B132:JM132,0)+1)), ", ", INDIRECT(ADDRESS(2,MATCH(_xlfn.MINIFS(B132:JM132,metrics.rec,"Time"),B132:JM132,0)+1)))</f>
        <v>#NAME?</v>
      </c>
    </row>
    <row r="133" spans="1:289" x14ac:dyDescent="0.3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>
        <v>0.58440000000000003</v>
      </c>
      <c r="BW133" s="5">
        <v>0.57550000000000001</v>
      </c>
      <c r="BX133" s="5">
        <v>0.16250000000000001</v>
      </c>
      <c r="BY133" s="5">
        <v>6.7999999999999996E-3</v>
      </c>
      <c r="BZ133" s="5">
        <v>0.79790000000000005</v>
      </c>
      <c r="CA133" s="5">
        <v>0.1643</v>
      </c>
      <c r="CB133" s="5">
        <v>0.95720000000000005</v>
      </c>
      <c r="CC133" s="5">
        <v>1.1581999999999999</v>
      </c>
      <c r="CD133" s="4">
        <v>0.59719999999999995</v>
      </c>
      <c r="CE133" s="4">
        <v>0.60119999999999996</v>
      </c>
      <c r="CF133" s="4">
        <v>0.18390000000000001</v>
      </c>
      <c r="CG133" s="4">
        <v>1.95E-2</v>
      </c>
      <c r="CH133" s="4">
        <v>0.8014</v>
      </c>
      <c r="CI133" s="4">
        <v>0.1449</v>
      </c>
      <c r="CJ133" s="4">
        <v>0.9113</v>
      </c>
      <c r="CK133" s="4">
        <v>0.87609999999999999</v>
      </c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>
        <v>0.61009999999999998</v>
      </c>
      <c r="CU133" s="4">
        <v>0.62890000000000001</v>
      </c>
      <c r="CV133" s="4">
        <v>0.16200000000000001</v>
      </c>
      <c r="CW133" s="4">
        <v>9.0800000000000006E-2</v>
      </c>
      <c r="CX133" s="4">
        <v>0.79059999999999997</v>
      </c>
      <c r="CY133" s="4">
        <v>9.6100000000000005E-2</v>
      </c>
      <c r="CZ133" s="4">
        <v>0.74219999999999997</v>
      </c>
      <c r="DA133" s="4">
        <v>0.73340000000000005</v>
      </c>
      <c r="DB133" s="5">
        <v>0.66139999999999999</v>
      </c>
      <c r="DC133" s="5">
        <v>0.72950000000000004</v>
      </c>
      <c r="DD133" s="5">
        <v>4.6800000000000001E-2</v>
      </c>
      <c r="DE133" s="5">
        <v>0.26750000000000002</v>
      </c>
      <c r="DF133" s="5">
        <v>0.70679999999999998</v>
      </c>
      <c r="DG133" s="5">
        <v>5.8700000000000002E-2</v>
      </c>
      <c r="DH133" s="5">
        <v>0.44750000000000001</v>
      </c>
      <c r="DI133" s="5">
        <v>0.1075</v>
      </c>
      <c r="DJ133" s="4">
        <v>0.58209999999999995</v>
      </c>
      <c r="DK133" s="4">
        <v>0.57079999999999997</v>
      </c>
      <c r="DL133" s="4">
        <v>0.15329999999999999</v>
      </c>
      <c r="DM133" s="4">
        <v>6.7999999999999996E-3</v>
      </c>
      <c r="DN133" s="4">
        <v>0.79720000000000002</v>
      </c>
      <c r="DO133" s="4">
        <v>0.16420000000000001</v>
      </c>
      <c r="DP133" s="4">
        <v>0.96079999999999999</v>
      </c>
      <c r="DQ133" s="4">
        <v>1.5608</v>
      </c>
      <c r="DR133" s="5">
        <v>0.60129999999999995</v>
      </c>
      <c r="DS133" s="5">
        <v>0.6129</v>
      </c>
      <c r="DT133" s="5">
        <v>0.1772</v>
      </c>
      <c r="DU133" s="5">
        <v>1.95E-2</v>
      </c>
      <c r="DV133" s="5">
        <v>0.8014</v>
      </c>
      <c r="DW133" s="5">
        <v>0.14449999999999999</v>
      </c>
      <c r="DX133" s="5">
        <v>0.90800000000000003</v>
      </c>
      <c r="DY133" s="5">
        <v>0.78359999999999996</v>
      </c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>
        <v>0.60870000000000002</v>
      </c>
      <c r="EI133" s="5">
        <v>0.62549999999999994</v>
      </c>
      <c r="EJ133" s="5">
        <v>0.15890000000000001</v>
      </c>
      <c r="EK133" s="5">
        <v>8.9899999999999994E-2</v>
      </c>
      <c r="EL133" s="5">
        <v>0.79210000000000003</v>
      </c>
      <c r="EM133" s="5">
        <v>9.6600000000000005E-2</v>
      </c>
      <c r="EN133" s="5">
        <v>0.74039999999999995</v>
      </c>
      <c r="EO133" s="5">
        <v>0.34899999999999998</v>
      </c>
      <c r="EP133" s="4">
        <v>0.66269999999999996</v>
      </c>
      <c r="EQ133" s="4">
        <v>0.72860000000000003</v>
      </c>
      <c r="ER133" s="4">
        <v>5.3999999999999999E-2</v>
      </c>
      <c r="ES133" s="4">
        <v>0.26190000000000002</v>
      </c>
      <c r="ET133" s="4">
        <v>0.7097</v>
      </c>
      <c r="EU133" s="4">
        <v>5.8900000000000001E-2</v>
      </c>
      <c r="EV133" s="4">
        <v>0.44340000000000002</v>
      </c>
      <c r="EW133" s="4">
        <v>0.18490000000000001</v>
      </c>
      <c r="EX133" s="5">
        <v>0.58650000000000002</v>
      </c>
      <c r="EY133" s="5">
        <v>0.57879999999999998</v>
      </c>
      <c r="EZ133" s="5">
        <v>0.1426</v>
      </c>
      <c r="FA133" s="5">
        <v>6.7000000000000002E-3</v>
      </c>
      <c r="FB133" s="5">
        <v>0.79320000000000002</v>
      </c>
      <c r="FC133" s="5">
        <v>0.16389999999999999</v>
      </c>
      <c r="FD133" s="5">
        <v>0.95799999999999996</v>
      </c>
      <c r="FE133" s="5">
        <v>1.6876</v>
      </c>
      <c r="FF133" s="4">
        <v>0.6018</v>
      </c>
      <c r="FG133" s="4">
        <v>0.61080000000000001</v>
      </c>
      <c r="FH133" s="4">
        <v>0.1764</v>
      </c>
      <c r="FI133" s="4">
        <v>1.9400000000000001E-2</v>
      </c>
      <c r="FJ133" s="4">
        <v>0.80200000000000005</v>
      </c>
      <c r="FK133" s="4">
        <v>0.1447</v>
      </c>
      <c r="FL133" s="4">
        <v>0.90980000000000005</v>
      </c>
      <c r="FM133" s="4">
        <v>1.5153000000000001</v>
      </c>
      <c r="FN133" s="5">
        <v>0.60040000000000004</v>
      </c>
      <c r="FO133" s="5">
        <v>0.61040000000000005</v>
      </c>
      <c r="FP133" s="5">
        <v>0.18509999999999999</v>
      </c>
      <c r="FQ133" s="5">
        <v>4.1200000000000001E-2</v>
      </c>
      <c r="FR133" s="5">
        <v>0.8085</v>
      </c>
      <c r="FS133" s="5">
        <v>0.12509999999999999</v>
      </c>
      <c r="FT133" s="5">
        <v>0.84660000000000002</v>
      </c>
      <c r="FU133" s="5">
        <v>1.0558000000000001</v>
      </c>
      <c r="FV133" s="4">
        <v>0.60929999999999995</v>
      </c>
      <c r="FW133" s="4">
        <v>0.62770000000000004</v>
      </c>
      <c r="FX133" s="4">
        <v>0.16009999999999999</v>
      </c>
      <c r="FY133" s="4">
        <v>8.9499999999999996E-2</v>
      </c>
      <c r="FZ133" s="4">
        <v>0.79149999999999998</v>
      </c>
      <c r="GA133" s="4">
        <v>9.6699999999999994E-2</v>
      </c>
      <c r="GB133" s="4">
        <v>0.74050000000000005</v>
      </c>
      <c r="GC133" s="4">
        <v>0.70530000000000004</v>
      </c>
      <c r="GD133" s="5">
        <v>0.66110000000000002</v>
      </c>
      <c r="GE133" s="5">
        <v>0.7258</v>
      </c>
      <c r="GF133" s="5">
        <v>4.82E-2</v>
      </c>
      <c r="GG133" s="5">
        <v>0.26129999999999998</v>
      </c>
      <c r="GH133" s="5">
        <v>0.70779999999999998</v>
      </c>
      <c r="GI133" s="5">
        <v>5.9299999999999999E-2</v>
      </c>
      <c r="GJ133" s="5">
        <v>0.44330000000000003</v>
      </c>
      <c r="GK133" s="5">
        <v>0.13420000000000001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>
        <v>0.61040000000000005</v>
      </c>
      <c r="HK133" s="5">
        <v>0.62970000000000004</v>
      </c>
      <c r="HL133" s="5">
        <v>0.15570000000000001</v>
      </c>
      <c r="HM133" s="5">
        <v>8.8400000000000006E-2</v>
      </c>
      <c r="HN133" s="5">
        <v>0.79210000000000003</v>
      </c>
      <c r="HO133" s="5">
        <v>9.8100000000000007E-2</v>
      </c>
      <c r="HP133" s="5">
        <v>0.74029999999999996</v>
      </c>
      <c r="HQ133" s="5">
        <v>0.89129999999999998</v>
      </c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>
        <v>0.60909999999999997</v>
      </c>
      <c r="IY133" s="4">
        <v>0.62719999999999998</v>
      </c>
      <c r="IZ133" s="4">
        <v>0.159</v>
      </c>
      <c r="JA133" s="4">
        <v>8.9099999999999999E-2</v>
      </c>
      <c r="JB133" s="4">
        <v>0.79190000000000005</v>
      </c>
      <c r="JC133" s="4">
        <v>9.7199999999999995E-2</v>
      </c>
      <c r="JD133" s="4">
        <v>0.74170000000000003</v>
      </c>
      <c r="JE133" s="4">
        <v>0.45850000000000002</v>
      </c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0.60973703703703708</v>
      </c>
      <c r="JO133" s="4">
        <f t="shared" si="49"/>
        <v>0.62744444444444436</v>
      </c>
      <c r="JP133" s="4">
        <f t="shared" si="50"/>
        <v>0.15146296296296294</v>
      </c>
      <c r="JQ133" s="4">
        <f t="shared" si="51"/>
        <v>7.8518518518518529E-2</v>
      </c>
      <c r="JR133" s="4">
        <f t="shared" si="52"/>
        <v>0.78674444444444425</v>
      </c>
      <c r="JS133" s="4">
        <f t="shared" si="53"/>
        <v>0.12305555555555553</v>
      </c>
      <c r="JT133" s="4">
        <f t="shared" si="54"/>
        <v>0.78785925925925937</v>
      </c>
      <c r="JU133" s="4">
        <f t="shared" si="55"/>
        <v>0.99028148148148154</v>
      </c>
      <c r="JV133" s="1" t="e" cm="1">
        <f t="array" aca="1" ref="JV133" ca="1">CONCATENATE(INDIRECT(ADDRESS(1,MATCH(_xlfn.MINIFS(B133:JM133,metrics.rec,"MAE"),B133:JM133,0)+1)), ", ", INDIRECT(ADDRESS(2,MATCH(_xlfn.MINIFS(B133:JM133,metrics.rec,"MAE"),B133:JM133,0)+1)))</f>
        <v>#NAME?</v>
      </c>
      <c r="JW133" s="1" t="e" cm="1">
        <f t="array" aca="1" ref="JW133" ca="1">CONCATENATE(INDIRECT(ADDRESS(1,MATCH(_xlfn.MINIFS(B133:JM133,metrics.rec,"MSE"),B133:JM133,0)+1)), ", ", INDIRECT(ADDRESS(2,MATCH(_xlfn.MINIFS(B133:JM133,metrics.rec,"MSE"),B133:JM133,0)+1)))</f>
        <v>#NAME?</v>
      </c>
      <c r="JX133" s="1" t="e" cm="1">
        <f t="array" aca="1" ref="JX133" ca="1">CONCATENATE(INDIRECT(ADDRESS(1,MATCH(_xlfn.MAXIFS(B133:JM133,metrics.rec,"R"),B133:JM133,0)+1)), ", ", INDIRECT(ADDRESS(2,MATCH(_xlfn.MAXIFS(B133:JM133,metrics.rec,"R"),B133:JM133,0)+1)))</f>
        <v>#NAME?</v>
      </c>
      <c r="JY133" s="1" t="e" cm="1">
        <f t="array" aca="1" ref="JY133" ca="1">CONCATENATE(INDIRECT(ADDRESS(1,MATCH(_xlfn.MAXIFS(B133:JM133,metrics.rec,"Precision"),B133:JM133,0)+1)), ", ", INDIRECT(ADDRESS(2,MATCH(_xlfn.MAXIFS(B133:JM133,metrics.rec,"Precision"),B133:JM133,0)+1)))</f>
        <v>#NAME?</v>
      </c>
      <c r="JZ133" s="1" t="e" cm="1">
        <f t="array" aca="1" ref="JZ133" ca="1">CONCATENATE(INDIRECT(ADDRESS(1,MATCH(_xlfn.MAXIFS(B133:JM133,metrics.rec,"Recall"),B133:JM133,0)+1)), ", ", INDIRECT(ADDRESS(2,MATCH(_xlfn.MAXIFS(B133:JM133,metrics.rec,"Recall"),B133:JM133,0)+1)))</f>
        <v>#NAME?</v>
      </c>
      <c r="KA133" s="1" t="e" cm="1">
        <f t="array" aca="1" ref="KA133" ca="1">CONCATENATE(INDIRECT(ADDRESS(1,MATCH(_xlfn.MAXIFS(B133:JM133,metrics.rec,"Coverage"),B133:JM133,0)+1)), ", ", INDIRECT(ADDRESS(2,MATCH(_xlfn.MAXIFS(B133:JM133,metrics.rec,"Coverage"),B133:JM133,0)+1)))</f>
        <v>#NAME?</v>
      </c>
      <c r="KB133" s="1" t="e" cm="1">
        <f t="array" aca="1" ref="KB133" ca="1">CONCATENATE(INDIRECT(ADDRESS(1,MATCH(_xlfn.MAXIFS(B133:JM133,metrics.rec,"Recatio"),B133:JM133,0)+1)), ", ", INDIRECT(ADDRESS(2,MATCH(_xlfn.MAXIFS(B133:JM133,metrics.rec,"Recatio"),B133:JM133,0)+1)))</f>
        <v>#NAME?</v>
      </c>
      <c r="KC133" s="1" t="e" cm="1">
        <f t="array" aca="1" ref="KC133" ca="1">CONCATENATE(INDIRECT(ADDRESS(1,MATCH(_xlfn.MINIFS(B133:JM133,metrics.rec,"Time"),B133:JM133,0)+1)), ", ", INDIRECT(ADDRESS(2,MATCH(_xlfn.MINIFS(B133:JM133,metrics.rec,"Time"),B133:JM133,0)+1)))</f>
        <v>#NAME?</v>
      </c>
    </row>
    <row r="134" spans="1:289" x14ac:dyDescent="0.3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>
        <v>0.55720000000000003</v>
      </c>
      <c r="BW134" s="5">
        <v>0.54169999999999996</v>
      </c>
      <c r="BX134" s="5">
        <v>0.24660000000000001</v>
      </c>
      <c r="BY134" s="5">
        <v>8.9999999999999993E-3</v>
      </c>
      <c r="BZ134" s="5">
        <v>0.87380000000000002</v>
      </c>
      <c r="CA134" s="5">
        <v>0.13569999999999999</v>
      </c>
      <c r="CB134" s="5">
        <v>0.95720000000000005</v>
      </c>
      <c r="CC134" s="5">
        <v>1.0867</v>
      </c>
      <c r="CD134" s="4">
        <v>0.57669999999999999</v>
      </c>
      <c r="CE134" s="4">
        <v>0.57540000000000002</v>
      </c>
      <c r="CF134" s="4">
        <v>0.2306</v>
      </c>
      <c r="CG134" s="4">
        <v>2.52E-2</v>
      </c>
      <c r="CH134" s="4">
        <v>0.85699999999999998</v>
      </c>
      <c r="CI134" s="4">
        <v>0.1196</v>
      </c>
      <c r="CJ134" s="4">
        <v>0.9113</v>
      </c>
      <c r="CK134" s="4">
        <v>0.88519999999999999</v>
      </c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>
        <v>0.60599999999999998</v>
      </c>
      <c r="CU134" s="4">
        <v>0.62329999999999997</v>
      </c>
      <c r="CV134" s="4">
        <v>0.16750000000000001</v>
      </c>
      <c r="CW134" s="4">
        <v>0.1038</v>
      </c>
      <c r="CX134" s="4">
        <v>0.79920000000000002</v>
      </c>
      <c r="CY134" s="4">
        <v>8.4900000000000003E-2</v>
      </c>
      <c r="CZ134" s="4">
        <v>0.74199999999999999</v>
      </c>
      <c r="DA134" s="4">
        <v>0.69120000000000004</v>
      </c>
      <c r="DB134" s="5">
        <v>0.66149999999999998</v>
      </c>
      <c r="DC134" s="5">
        <v>0.72989999999999999</v>
      </c>
      <c r="DD134" s="5">
        <v>4.6600000000000003E-2</v>
      </c>
      <c r="DE134" s="5">
        <v>0.26850000000000002</v>
      </c>
      <c r="DF134" s="5">
        <v>0.70679999999999998</v>
      </c>
      <c r="DG134" s="5">
        <v>5.8400000000000001E-2</v>
      </c>
      <c r="DH134" s="5">
        <v>0.44750000000000001</v>
      </c>
      <c r="DI134" s="5">
        <v>0.1075</v>
      </c>
      <c r="DJ134" s="4">
        <v>0.55700000000000005</v>
      </c>
      <c r="DK134" s="4">
        <v>0.5403</v>
      </c>
      <c r="DL134" s="4">
        <v>0.23069999999999999</v>
      </c>
      <c r="DM134" s="4">
        <v>8.9999999999999993E-3</v>
      </c>
      <c r="DN134" s="4">
        <v>0.87460000000000004</v>
      </c>
      <c r="DO134" s="4">
        <v>0.13550000000000001</v>
      </c>
      <c r="DP134" s="4">
        <v>0.96079999999999999</v>
      </c>
      <c r="DQ134" s="4">
        <v>1.5843</v>
      </c>
      <c r="DR134" s="5">
        <v>0.57779999999999998</v>
      </c>
      <c r="DS134" s="5">
        <v>0.58140000000000003</v>
      </c>
      <c r="DT134" s="5">
        <v>0.2326</v>
      </c>
      <c r="DU134" s="5">
        <v>2.5100000000000001E-2</v>
      </c>
      <c r="DV134" s="5">
        <v>0.85640000000000005</v>
      </c>
      <c r="DW134" s="5">
        <v>0.1198</v>
      </c>
      <c r="DX134" s="5">
        <v>0.90810000000000002</v>
      </c>
      <c r="DY134" s="5">
        <v>0.83399999999999996</v>
      </c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>
        <v>0.60589999999999999</v>
      </c>
      <c r="EI134" s="5">
        <v>0.62239999999999995</v>
      </c>
      <c r="EJ134" s="5">
        <v>0.16539999999999999</v>
      </c>
      <c r="EK134" s="5">
        <v>0.1024</v>
      </c>
      <c r="EL134" s="5">
        <v>0.80010000000000003</v>
      </c>
      <c r="EM134" s="5">
        <v>8.5699999999999998E-2</v>
      </c>
      <c r="EN134" s="5">
        <v>0.74050000000000005</v>
      </c>
      <c r="EO134" s="5">
        <v>0.3347</v>
      </c>
      <c r="EP134" s="4">
        <v>0.66300000000000003</v>
      </c>
      <c r="EQ134" s="4">
        <v>0.72960000000000003</v>
      </c>
      <c r="ER134" s="4">
        <v>5.4800000000000001E-2</v>
      </c>
      <c r="ES134" s="4">
        <v>0.2626</v>
      </c>
      <c r="ET134" s="4">
        <v>0.70909999999999995</v>
      </c>
      <c r="EU134" s="4">
        <v>5.8700000000000002E-2</v>
      </c>
      <c r="EV134" s="4">
        <v>0.44340000000000002</v>
      </c>
      <c r="EW134" s="4">
        <v>0.1794</v>
      </c>
      <c r="EX134" s="5">
        <v>0.56000000000000005</v>
      </c>
      <c r="EY134" s="5">
        <v>0.54390000000000005</v>
      </c>
      <c r="EZ134" s="5">
        <v>0.2296</v>
      </c>
      <c r="FA134" s="5">
        <v>8.8999999999999999E-3</v>
      </c>
      <c r="FB134" s="5">
        <v>0.86799999999999999</v>
      </c>
      <c r="FC134" s="5">
        <v>0.1353</v>
      </c>
      <c r="FD134" s="5">
        <v>0.95799999999999996</v>
      </c>
      <c r="FE134" s="5">
        <v>1.8244</v>
      </c>
      <c r="FF134" s="4">
        <v>0.57909999999999995</v>
      </c>
      <c r="FG134" s="4">
        <v>0.58030000000000004</v>
      </c>
      <c r="FH134" s="4">
        <v>0.2319</v>
      </c>
      <c r="FI134" s="4">
        <v>2.5000000000000001E-2</v>
      </c>
      <c r="FJ134" s="4">
        <v>0.85650000000000004</v>
      </c>
      <c r="FK134" s="4">
        <v>0.1201</v>
      </c>
      <c r="FL134" s="4">
        <v>0.90990000000000004</v>
      </c>
      <c r="FM134" s="4">
        <v>1.6113</v>
      </c>
      <c r="FN134" s="5">
        <v>0.58909999999999996</v>
      </c>
      <c r="FO134" s="5">
        <v>0.59599999999999997</v>
      </c>
      <c r="FP134" s="5">
        <v>0.2135</v>
      </c>
      <c r="FQ134" s="5">
        <v>5.0799999999999998E-2</v>
      </c>
      <c r="FR134" s="5">
        <v>0.83540000000000003</v>
      </c>
      <c r="FS134" s="5">
        <v>0.1048</v>
      </c>
      <c r="FT134" s="5">
        <v>0.84650000000000003</v>
      </c>
      <c r="FU134" s="5">
        <v>1.0582</v>
      </c>
      <c r="FV134" s="4">
        <v>0.60640000000000005</v>
      </c>
      <c r="FW134" s="4">
        <v>0.625</v>
      </c>
      <c r="FX134" s="4">
        <v>0.16389999999999999</v>
      </c>
      <c r="FY134" s="4">
        <v>0.1027</v>
      </c>
      <c r="FZ134" s="4">
        <v>0.80010000000000003</v>
      </c>
      <c r="GA134" s="4">
        <v>8.5199999999999998E-2</v>
      </c>
      <c r="GB134" s="4">
        <v>0.74050000000000005</v>
      </c>
      <c r="GC134" s="4">
        <v>0.75880000000000003</v>
      </c>
      <c r="GD134" s="5">
        <v>0.66149999999999998</v>
      </c>
      <c r="GE134" s="5">
        <v>0.72689999999999999</v>
      </c>
      <c r="GF134" s="5">
        <v>4.9000000000000002E-2</v>
      </c>
      <c r="GG134" s="5">
        <v>0.26190000000000002</v>
      </c>
      <c r="GH134" s="5">
        <v>0.70760000000000001</v>
      </c>
      <c r="GI134" s="5">
        <v>5.9200000000000003E-2</v>
      </c>
      <c r="GJ134" s="5">
        <v>0.44330000000000003</v>
      </c>
      <c r="GK134" s="5">
        <v>0.13250000000000001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>
        <v>0.6069</v>
      </c>
      <c r="HK134" s="5">
        <v>0.62560000000000004</v>
      </c>
      <c r="HL134" s="5">
        <v>0.1656</v>
      </c>
      <c r="HM134" s="5">
        <v>0.1009</v>
      </c>
      <c r="HN134" s="5">
        <v>0.80049999999999999</v>
      </c>
      <c r="HO134" s="5">
        <v>8.6900000000000005E-2</v>
      </c>
      <c r="HP134" s="5">
        <v>0.74029999999999996</v>
      </c>
      <c r="HQ134" s="5">
        <v>0.83740000000000003</v>
      </c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>
        <v>0.60560000000000003</v>
      </c>
      <c r="IY134" s="4">
        <v>0.62309999999999999</v>
      </c>
      <c r="IZ134" s="4">
        <v>0.1678</v>
      </c>
      <c r="JA134" s="4">
        <v>0.1014</v>
      </c>
      <c r="JB134" s="4">
        <v>0.80030000000000001</v>
      </c>
      <c r="JC134" s="4">
        <v>8.6400000000000005E-2</v>
      </c>
      <c r="JD134" s="4">
        <v>0.74180000000000001</v>
      </c>
      <c r="JE134" s="4">
        <v>0.4577</v>
      </c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0.59834074074074073</v>
      </c>
      <c r="JO134" s="4">
        <f t="shared" si="49"/>
        <v>0.61250000000000004</v>
      </c>
      <c r="JP134" s="4">
        <f t="shared" si="50"/>
        <v>0.18326296296296296</v>
      </c>
      <c r="JQ134" s="4">
        <f t="shared" si="51"/>
        <v>8.6499999999999994E-2</v>
      </c>
      <c r="JR134" s="4">
        <f t="shared" si="52"/>
        <v>0.8159222222222221</v>
      </c>
      <c r="JS134" s="4">
        <f t="shared" si="53"/>
        <v>9.9955555555555534E-2</v>
      </c>
      <c r="JT134" s="4">
        <f t="shared" si="54"/>
        <v>0.78437407407407422</v>
      </c>
      <c r="JU134" s="4">
        <f t="shared" si="55"/>
        <v>1.0422333333333333</v>
      </c>
      <c r="JV134" s="1" t="e" cm="1">
        <f t="array" aca="1" ref="JV134" ca="1">CONCATENATE(INDIRECT(ADDRESS(1,MATCH(_xlfn.MINIFS(B134:JM134,metrics.rec,"MAE"),B134:JM134,0)+1)), ", ", INDIRECT(ADDRESS(2,MATCH(_xlfn.MINIFS(B134:JM134,metrics.rec,"MAE"),B134:JM134,0)+1)))</f>
        <v>#NAME?</v>
      </c>
      <c r="JW134" s="1" t="e" cm="1">
        <f t="array" aca="1" ref="JW134" ca="1">CONCATENATE(INDIRECT(ADDRESS(1,MATCH(_xlfn.MINIFS(B134:JM134,metrics.rec,"MSE"),B134:JM134,0)+1)), ", ", INDIRECT(ADDRESS(2,MATCH(_xlfn.MINIFS(B134:JM134,metrics.rec,"MSE"),B134:JM134,0)+1)))</f>
        <v>#NAME?</v>
      </c>
      <c r="JX134" s="1" t="e" cm="1">
        <f t="array" aca="1" ref="JX134" ca="1">CONCATENATE(INDIRECT(ADDRESS(1,MATCH(_xlfn.MAXIFS(B134:JM134,metrics.rec,"R"),B134:JM134,0)+1)), ", ", INDIRECT(ADDRESS(2,MATCH(_xlfn.MAXIFS(B134:JM134,metrics.rec,"R"),B134:JM134,0)+1)))</f>
        <v>#NAME?</v>
      </c>
      <c r="JY134" s="1" t="e" cm="1">
        <f t="array" aca="1" ref="JY134" ca="1">CONCATENATE(INDIRECT(ADDRESS(1,MATCH(_xlfn.MAXIFS(B134:JM134,metrics.rec,"Precision"),B134:JM134,0)+1)), ", ", INDIRECT(ADDRESS(2,MATCH(_xlfn.MAXIFS(B134:JM134,metrics.rec,"Precision"),B134:JM134,0)+1)))</f>
        <v>#NAME?</v>
      </c>
      <c r="JZ134" s="1" t="e" cm="1">
        <f t="array" aca="1" ref="JZ134" ca="1">CONCATENATE(INDIRECT(ADDRESS(1,MATCH(_xlfn.MAXIFS(B134:JM134,metrics.rec,"Recall"),B134:JM134,0)+1)), ", ", INDIRECT(ADDRESS(2,MATCH(_xlfn.MAXIFS(B134:JM134,metrics.rec,"Recall"),B134:JM134,0)+1)))</f>
        <v>#NAME?</v>
      </c>
      <c r="KA134" s="1" t="e" cm="1">
        <f t="array" aca="1" ref="KA134" ca="1">CONCATENATE(INDIRECT(ADDRESS(1,MATCH(_xlfn.MAXIFS(B134:JM134,metrics.rec,"Coverage"),B134:JM134,0)+1)), ", ", INDIRECT(ADDRESS(2,MATCH(_xlfn.MAXIFS(B134:JM134,metrics.rec,"Coverage"),B134:JM134,0)+1)))</f>
        <v>#NAME?</v>
      </c>
      <c r="KB134" s="1" t="e" cm="1">
        <f t="array" aca="1" ref="KB134" ca="1">CONCATENATE(INDIRECT(ADDRESS(1,MATCH(_xlfn.MAXIFS(B134:JM134,metrics.rec,"Recatio"),B134:JM134,0)+1)), ", ", INDIRECT(ADDRESS(2,MATCH(_xlfn.MAXIFS(B134:JM134,metrics.rec,"Recatio"),B134:JM134,0)+1)))</f>
        <v>#NAME?</v>
      </c>
      <c r="KC134" s="1" t="e" cm="1">
        <f t="array" aca="1" ref="KC134" ca="1">CONCATENATE(INDIRECT(ADDRESS(1,MATCH(_xlfn.MINIFS(B134:JM134,metrics.rec,"Time"),B134:JM134,0)+1)), ", ", INDIRECT(ADDRESS(2,MATCH(_xlfn.MINIFS(B134:JM134,metrics.rec,"Time"),B134:JM134,0)+1)))</f>
        <v>#NAME?</v>
      </c>
    </row>
    <row r="135" spans="1:289" x14ac:dyDescent="0.3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>
        <v>0.5665</v>
      </c>
      <c r="BW135" s="5">
        <v>0.55569999999999997</v>
      </c>
      <c r="BX135" s="5">
        <v>0.20030000000000001</v>
      </c>
      <c r="BY135" s="5">
        <v>3.3500000000000002E-2</v>
      </c>
      <c r="BZ135" s="5">
        <v>0.86</v>
      </c>
      <c r="CA135" s="5">
        <v>3.6499999999999998E-2</v>
      </c>
      <c r="CB135" s="5">
        <v>0.99019999999999997</v>
      </c>
      <c r="CC135" s="5">
        <v>1.0553999999999999</v>
      </c>
      <c r="CD135" s="4">
        <v>0.58099999999999996</v>
      </c>
      <c r="CE135" s="4">
        <v>0.57879999999999998</v>
      </c>
      <c r="CF135" s="4">
        <v>0.1933</v>
      </c>
      <c r="CG135" s="4">
        <v>7.7799999999999994E-2</v>
      </c>
      <c r="CH135" s="4">
        <v>0.84440000000000004</v>
      </c>
      <c r="CI135" s="4">
        <v>3.9100000000000003E-2</v>
      </c>
      <c r="CJ135" s="4">
        <v>0.9718</v>
      </c>
      <c r="CK135" s="4">
        <v>0.89949999999999997</v>
      </c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>
        <v>0.60250000000000004</v>
      </c>
      <c r="CU135" s="4">
        <v>0.62139999999999995</v>
      </c>
      <c r="CV135" s="4">
        <v>0.13619999999999999</v>
      </c>
      <c r="CW135" s="4">
        <v>0.2001</v>
      </c>
      <c r="CX135" s="4">
        <v>0.78910000000000002</v>
      </c>
      <c r="CY135" s="4">
        <v>4.6199999999999998E-2</v>
      </c>
      <c r="CZ135" s="4">
        <v>0.88570000000000004</v>
      </c>
      <c r="DA135" s="4">
        <v>0.71879999999999999</v>
      </c>
      <c r="DB135" s="5">
        <v>0.65290000000000004</v>
      </c>
      <c r="DC135" s="5">
        <v>0.73709999999999998</v>
      </c>
      <c r="DD135" s="5">
        <v>6.5699999999999995E-2</v>
      </c>
      <c r="DE135" s="5">
        <v>0.30719999999999997</v>
      </c>
      <c r="DF135" s="5">
        <v>0.70309999999999995</v>
      </c>
      <c r="DG135" s="5">
        <v>6.3600000000000004E-2</v>
      </c>
      <c r="DH135" s="5">
        <v>0.68469999999999998</v>
      </c>
      <c r="DI135" s="5">
        <v>0.1125</v>
      </c>
      <c r="DJ135" s="4">
        <v>0.56520000000000004</v>
      </c>
      <c r="DK135" s="4">
        <v>0.55279999999999996</v>
      </c>
      <c r="DL135" s="4">
        <v>0.1804</v>
      </c>
      <c r="DM135" s="4">
        <v>3.3799999999999997E-2</v>
      </c>
      <c r="DN135" s="4">
        <v>0.85699999999999998</v>
      </c>
      <c r="DO135" s="4">
        <v>3.6200000000000003E-2</v>
      </c>
      <c r="DP135" s="4">
        <v>0.99160000000000004</v>
      </c>
      <c r="DQ135" s="4">
        <v>1.6029</v>
      </c>
      <c r="DR135" s="5">
        <v>0.58320000000000005</v>
      </c>
      <c r="DS135" s="5">
        <v>0.58899999999999997</v>
      </c>
      <c r="DT135" s="5">
        <v>0.1983</v>
      </c>
      <c r="DU135" s="5">
        <v>7.7200000000000005E-2</v>
      </c>
      <c r="DV135" s="5">
        <v>0.84360000000000002</v>
      </c>
      <c r="DW135" s="5">
        <v>3.9399999999999998E-2</v>
      </c>
      <c r="DX135" s="5">
        <v>0.97009999999999996</v>
      </c>
      <c r="DY135" s="5">
        <v>0.77359999999999995</v>
      </c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>
        <v>0.6018</v>
      </c>
      <c r="EI135" s="5">
        <v>0.61990000000000001</v>
      </c>
      <c r="EJ135" s="5">
        <v>0.14050000000000001</v>
      </c>
      <c r="EK135" s="5">
        <v>0.1976</v>
      </c>
      <c r="EL135" s="5">
        <v>0.78900000000000003</v>
      </c>
      <c r="EM135" s="5">
        <v>4.6600000000000003E-2</v>
      </c>
      <c r="EN135" s="5">
        <v>0.88370000000000004</v>
      </c>
      <c r="EO135" s="5">
        <v>0.35759999999999997</v>
      </c>
      <c r="EP135" s="4">
        <v>0.65329999999999999</v>
      </c>
      <c r="EQ135" s="4">
        <v>0.73529999999999995</v>
      </c>
      <c r="ER135" s="4">
        <v>6.5799999999999997E-2</v>
      </c>
      <c r="ES135" s="4">
        <v>0.30199999999999999</v>
      </c>
      <c r="ET135" s="4">
        <v>0.70489999999999997</v>
      </c>
      <c r="EU135" s="4">
        <v>6.3899999999999998E-2</v>
      </c>
      <c r="EV135" s="4">
        <v>0.68379999999999996</v>
      </c>
      <c r="EW135" s="4">
        <v>0.16819999999999999</v>
      </c>
      <c r="EX135" s="5">
        <v>0.56999999999999995</v>
      </c>
      <c r="EY135" s="5">
        <v>0.56030000000000002</v>
      </c>
      <c r="EZ135" s="5">
        <v>0.18540000000000001</v>
      </c>
      <c r="FA135" s="5">
        <v>3.3399999999999999E-2</v>
      </c>
      <c r="FB135" s="5">
        <v>0.85489999999999999</v>
      </c>
      <c r="FC135" s="5">
        <v>3.6400000000000002E-2</v>
      </c>
      <c r="FD135" s="5">
        <v>0.9899</v>
      </c>
      <c r="FE135" s="5">
        <v>1.8658999999999999</v>
      </c>
      <c r="FF135" s="4">
        <v>0.58340000000000003</v>
      </c>
      <c r="FG135" s="4">
        <v>0.58560000000000001</v>
      </c>
      <c r="FH135" s="4">
        <v>0.19570000000000001</v>
      </c>
      <c r="FI135" s="4">
        <v>7.7200000000000005E-2</v>
      </c>
      <c r="FJ135" s="4">
        <v>0.84360000000000002</v>
      </c>
      <c r="FK135" s="4">
        <v>3.9300000000000002E-2</v>
      </c>
      <c r="FL135" s="4">
        <v>0.97009999999999996</v>
      </c>
      <c r="FM135" s="4">
        <v>1.6364000000000001</v>
      </c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>
        <v>0.6028</v>
      </c>
      <c r="FW135" s="4">
        <v>0.62360000000000004</v>
      </c>
      <c r="FX135" s="4">
        <v>0.1394</v>
      </c>
      <c r="FY135" s="4">
        <v>0.1978</v>
      </c>
      <c r="FZ135" s="4">
        <v>0.7903</v>
      </c>
      <c r="GA135" s="4">
        <v>4.65E-2</v>
      </c>
      <c r="GB135" s="4">
        <v>0.88360000000000005</v>
      </c>
      <c r="GC135" s="4">
        <v>0.81399999999999995</v>
      </c>
      <c r="GD135" s="5">
        <v>0.65129999999999999</v>
      </c>
      <c r="GE135" s="5">
        <v>0.73129999999999995</v>
      </c>
      <c r="GF135" s="5">
        <v>6.4199999999999993E-2</v>
      </c>
      <c r="GG135" s="5">
        <v>0.30349999999999999</v>
      </c>
      <c r="GH135" s="5">
        <v>0.70230000000000004</v>
      </c>
      <c r="GI135" s="5">
        <v>6.4000000000000001E-2</v>
      </c>
      <c r="GJ135" s="5">
        <v>0.68330000000000002</v>
      </c>
      <c r="GK135" s="5">
        <v>0.13919999999999999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>
        <v>0.60260000000000002</v>
      </c>
      <c r="HK135" s="5">
        <v>0.62209999999999999</v>
      </c>
      <c r="HL135" s="5">
        <v>0.1401</v>
      </c>
      <c r="HM135" s="5">
        <v>0.19869999999999999</v>
      </c>
      <c r="HN135" s="5">
        <v>0.78979999999999995</v>
      </c>
      <c r="HO135" s="5">
        <v>4.6300000000000001E-2</v>
      </c>
      <c r="HP135" s="5">
        <v>0.88339999999999996</v>
      </c>
      <c r="HQ135" s="5">
        <v>0.95760000000000001</v>
      </c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>
        <v>0.60250000000000004</v>
      </c>
      <c r="IY135" s="4">
        <v>0.62139999999999995</v>
      </c>
      <c r="IZ135" s="4">
        <v>0.14000000000000001</v>
      </c>
      <c r="JA135" s="4">
        <v>0.19769999999999999</v>
      </c>
      <c r="JB135" s="4">
        <v>0.79020000000000001</v>
      </c>
      <c r="JC135" s="4">
        <v>4.6399999999999997E-2</v>
      </c>
      <c r="JD135" s="4">
        <v>0.88439999999999996</v>
      </c>
      <c r="JE135" s="4">
        <v>0.4824</v>
      </c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0.5980928571428572</v>
      </c>
      <c r="JO135" s="4">
        <f t="shared" si="49"/>
        <v>0.61604642857142855</v>
      </c>
      <c r="JP135" s="4">
        <f t="shared" si="50"/>
        <v>0.15580000000000002</v>
      </c>
      <c r="JQ135" s="4">
        <f t="shared" si="51"/>
        <v>0.14926785714285712</v>
      </c>
      <c r="JR135" s="4">
        <f t="shared" si="52"/>
        <v>0.80571071428571417</v>
      </c>
      <c r="JS135" s="4">
        <f t="shared" si="53"/>
        <v>4.5100000000000008E-2</v>
      </c>
      <c r="JT135" s="4">
        <f t="shared" si="54"/>
        <v>0.90056071428571438</v>
      </c>
      <c r="JU135" s="4">
        <f t="shared" si="55"/>
        <v>0.93724285714285716</v>
      </c>
      <c r="JV135" s="1" t="e" cm="1">
        <f t="array" aca="1" ref="JV135" ca="1">CONCATENATE(INDIRECT(ADDRESS(1,MATCH(_xlfn.MINIFS(B135:JM135,metrics.rec,"MAE"),B135:JM135,0)+1)), ", ", INDIRECT(ADDRESS(2,MATCH(_xlfn.MINIFS(B135:JM135,metrics.rec,"MAE"),B135:JM135,0)+1)))</f>
        <v>#NAME?</v>
      </c>
      <c r="JW135" s="1" t="e" cm="1">
        <f t="array" aca="1" ref="JW135" ca="1">CONCATENATE(INDIRECT(ADDRESS(1,MATCH(_xlfn.MINIFS(B135:JM135,metrics.rec,"MSE"),B135:JM135,0)+1)), ", ", INDIRECT(ADDRESS(2,MATCH(_xlfn.MINIFS(B135:JM135,metrics.rec,"MSE"),B135:JM135,0)+1)))</f>
        <v>#NAME?</v>
      </c>
      <c r="JX135" s="1" t="e" cm="1">
        <f t="array" aca="1" ref="JX135" ca="1">CONCATENATE(INDIRECT(ADDRESS(1,MATCH(_xlfn.MAXIFS(B135:JM135,metrics.rec,"R"),B135:JM135,0)+1)), ", ", INDIRECT(ADDRESS(2,MATCH(_xlfn.MAXIFS(B135:JM135,metrics.rec,"R"),B135:JM135,0)+1)))</f>
        <v>#NAME?</v>
      </c>
      <c r="JY135" s="1" t="e" cm="1">
        <f t="array" aca="1" ref="JY135" ca="1">CONCATENATE(INDIRECT(ADDRESS(1,MATCH(_xlfn.MAXIFS(B135:JM135,metrics.rec,"Precision"),B135:JM135,0)+1)), ", ", INDIRECT(ADDRESS(2,MATCH(_xlfn.MAXIFS(B135:JM135,metrics.rec,"Precision"),B135:JM135,0)+1)))</f>
        <v>#NAME?</v>
      </c>
      <c r="JZ135" s="1" t="e" cm="1">
        <f t="array" aca="1" ref="JZ135" ca="1">CONCATENATE(INDIRECT(ADDRESS(1,MATCH(_xlfn.MAXIFS(B135:JM135,metrics.rec,"Recall"),B135:JM135,0)+1)), ", ", INDIRECT(ADDRESS(2,MATCH(_xlfn.MAXIFS(B135:JM135,metrics.rec,"Recall"),B135:JM135,0)+1)))</f>
        <v>#NAME?</v>
      </c>
      <c r="KA135" s="1" t="e" cm="1">
        <f t="array" aca="1" ref="KA135" ca="1">CONCATENATE(INDIRECT(ADDRESS(1,MATCH(_xlfn.MAXIFS(B135:JM135,metrics.rec,"Coverage"),B135:JM135,0)+1)), ", ", INDIRECT(ADDRESS(2,MATCH(_xlfn.MAXIFS(B135:JM135,metrics.rec,"Coverage"),B135:JM135,0)+1)))</f>
        <v>#NAME?</v>
      </c>
      <c r="KB135" s="1" t="e" cm="1">
        <f t="array" aca="1" ref="KB135" ca="1">CONCATENATE(INDIRECT(ADDRESS(1,MATCH(_xlfn.MAXIFS(B135:JM135,metrics.rec,"Recatio"),B135:JM135,0)+1)), ", ", INDIRECT(ADDRESS(2,MATCH(_xlfn.MAXIFS(B135:JM135,metrics.rec,"Recatio"),B135:JM135,0)+1)))</f>
        <v>#NAME?</v>
      </c>
      <c r="KC135" s="1" t="e" cm="1">
        <f t="array" aca="1" ref="KC135" ca="1">CONCATENATE(INDIRECT(ADDRESS(1,MATCH(_xlfn.MINIFS(B135:JM135,metrics.rec,"Time"),B135:JM135,0)+1)), ", ", INDIRECT(ADDRESS(2,MATCH(_xlfn.MINIFS(B135:JM135,metrics.rec,"Time"),B135:JM135,0)+1)))</f>
        <v>#NAME?</v>
      </c>
    </row>
    <row r="136" spans="1:289" x14ac:dyDescent="0.3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>
        <v>0.5655</v>
      </c>
      <c r="BW136" s="5">
        <v>0.55679999999999996</v>
      </c>
      <c r="BX136" s="5">
        <v>0.21540000000000001</v>
      </c>
      <c r="BY136" s="5">
        <v>1.23E-2</v>
      </c>
      <c r="BZ136" s="5">
        <v>0.88400000000000001</v>
      </c>
      <c r="CA136" s="5">
        <v>0.1021</v>
      </c>
      <c r="CB136" s="5">
        <v>0.99019999999999997</v>
      </c>
      <c r="CC136" s="5">
        <v>1.4107000000000001</v>
      </c>
      <c r="CD136" s="4">
        <v>0.58009999999999995</v>
      </c>
      <c r="CE136" s="4">
        <v>0.58199999999999996</v>
      </c>
      <c r="CF136" s="4">
        <v>0.20930000000000001</v>
      </c>
      <c r="CG136" s="4">
        <v>3.1099999999999999E-2</v>
      </c>
      <c r="CH136" s="4">
        <v>0.86729999999999996</v>
      </c>
      <c r="CI136" s="4">
        <v>0.10050000000000001</v>
      </c>
      <c r="CJ136" s="4">
        <v>0.97250000000000003</v>
      </c>
      <c r="CK136" s="4">
        <v>0.93989999999999996</v>
      </c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>
        <v>0.59960000000000002</v>
      </c>
      <c r="CU136" s="4">
        <v>0.61660000000000004</v>
      </c>
      <c r="CV136" s="4">
        <v>0.1638</v>
      </c>
      <c r="CW136" s="4">
        <v>0.1032</v>
      </c>
      <c r="CX136" s="4">
        <v>0.8075</v>
      </c>
      <c r="CY136" s="4">
        <v>9.1800000000000007E-2</v>
      </c>
      <c r="CZ136" s="4">
        <v>0.8871</v>
      </c>
      <c r="DA136" s="4">
        <v>0.72299999999999998</v>
      </c>
      <c r="DB136" s="5">
        <v>0.6472</v>
      </c>
      <c r="DC136" s="5">
        <v>0.71889999999999998</v>
      </c>
      <c r="DD136" s="5">
        <v>6.8400000000000002E-2</v>
      </c>
      <c r="DE136" s="5">
        <v>0.25059999999999999</v>
      </c>
      <c r="DF136" s="5">
        <v>0.72799999999999998</v>
      </c>
      <c r="DG136" s="5">
        <v>8.0799999999999997E-2</v>
      </c>
      <c r="DH136" s="5">
        <v>0.68659999999999999</v>
      </c>
      <c r="DI136" s="5">
        <v>0.112</v>
      </c>
      <c r="DJ136" s="4">
        <v>0.56459999999999999</v>
      </c>
      <c r="DK136" s="4">
        <v>0.55210000000000004</v>
      </c>
      <c r="DL136" s="4">
        <v>0.2046</v>
      </c>
      <c r="DM136" s="4">
        <v>1.24E-2</v>
      </c>
      <c r="DN136" s="4">
        <v>0.88190000000000002</v>
      </c>
      <c r="DO136" s="4">
        <v>0.1014</v>
      </c>
      <c r="DP136" s="4">
        <v>0.99170000000000003</v>
      </c>
      <c r="DQ136" s="4">
        <v>1.5886</v>
      </c>
      <c r="DR136" s="5">
        <v>0.58169999999999999</v>
      </c>
      <c r="DS136" s="5">
        <v>0.58840000000000003</v>
      </c>
      <c r="DT136" s="5">
        <v>0.21229999999999999</v>
      </c>
      <c r="DU136" s="5">
        <v>3.0499999999999999E-2</v>
      </c>
      <c r="DV136" s="5">
        <v>0.86670000000000003</v>
      </c>
      <c r="DW136" s="5">
        <v>0.1023</v>
      </c>
      <c r="DX136" s="5">
        <v>0.97099999999999997</v>
      </c>
      <c r="DY136" s="5">
        <v>0.88500000000000001</v>
      </c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>
        <v>0.60029999999999994</v>
      </c>
      <c r="EI136" s="5">
        <v>0.61750000000000005</v>
      </c>
      <c r="EJ136" s="5">
        <v>0.16389999999999999</v>
      </c>
      <c r="EK136" s="5">
        <v>0.1012</v>
      </c>
      <c r="EL136" s="5">
        <v>0.80830000000000002</v>
      </c>
      <c r="EM136" s="5">
        <v>9.3200000000000005E-2</v>
      </c>
      <c r="EN136" s="5">
        <v>0.88490000000000002</v>
      </c>
      <c r="EO136" s="5">
        <v>0.35680000000000001</v>
      </c>
      <c r="EP136" s="4">
        <v>0.64710000000000001</v>
      </c>
      <c r="EQ136" s="4">
        <v>0.7157</v>
      </c>
      <c r="ER136" s="4">
        <v>7.6700000000000004E-2</v>
      </c>
      <c r="ES136" s="4">
        <v>0.245</v>
      </c>
      <c r="ET136" s="4">
        <v>0.72889999999999999</v>
      </c>
      <c r="EU136" s="4">
        <v>8.1699999999999995E-2</v>
      </c>
      <c r="EV136" s="4">
        <v>0.68659999999999999</v>
      </c>
      <c r="EW136" s="4">
        <v>0.19120000000000001</v>
      </c>
      <c r="EX136" s="5">
        <v>0.56820000000000004</v>
      </c>
      <c r="EY136" s="5">
        <v>0.55910000000000004</v>
      </c>
      <c r="EZ136" s="5">
        <v>0.1956</v>
      </c>
      <c r="FA136" s="5">
        <v>1.2200000000000001E-2</v>
      </c>
      <c r="FB136" s="5">
        <v>0.87819999999999998</v>
      </c>
      <c r="FC136" s="5">
        <v>0.1027</v>
      </c>
      <c r="FD136" s="5">
        <v>0.99009999999999998</v>
      </c>
      <c r="FE136" s="5">
        <v>1.6944999999999999</v>
      </c>
      <c r="FF136" s="4">
        <v>0.58260000000000001</v>
      </c>
      <c r="FG136" s="4">
        <v>0.58709999999999996</v>
      </c>
      <c r="FH136" s="4">
        <v>0.2185</v>
      </c>
      <c r="FI136" s="4">
        <v>3.0499999999999999E-2</v>
      </c>
      <c r="FJ136" s="4">
        <v>0.86709999999999998</v>
      </c>
      <c r="FK136" s="4">
        <v>0.1022</v>
      </c>
      <c r="FL136" s="4">
        <v>0.97070000000000001</v>
      </c>
      <c r="FM136" s="4">
        <v>1.6735</v>
      </c>
      <c r="FN136" s="5">
        <v>0.58899999999999997</v>
      </c>
      <c r="FO136" s="5">
        <v>0.5978</v>
      </c>
      <c r="FP136" s="5">
        <v>0.20119999999999999</v>
      </c>
      <c r="FQ136" s="5">
        <v>5.62E-2</v>
      </c>
      <c r="FR136" s="5">
        <v>0.84550000000000003</v>
      </c>
      <c r="FS136" s="5">
        <v>9.9199999999999997E-2</v>
      </c>
      <c r="FT136" s="5">
        <v>0.94220000000000004</v>
      </c>
      <c r="FU136" s="5">
        <v>1.1034999999999999</v>
      </c>
      <c r="FV136" s="4">
        <v>0.60019999999999996</v>
      </c>
      <c r="FW136" s="4">
        <v>0.61890000000000001</v>
      </c>
      <c r="FX136" s="4">
        <v>0.1638</v>
      </c>
      <c r="FY136" s="4">
        <v>0.10290000000000001</v>
      </c>
      <c r="FZ136" s="4">
        <v>0.80979999999999996</v>
      </c>
      <c r="GA136" s="4">
        <v>9.1700000000000004E-2</v>
      </c>
      <c r="GB136" s="4">
        <v>0.88460000000000005</v>
      </c>
      <c r="GC136" s="4">
        <v>0.84289999999999998</v>
      </c>
      <c r="GD136" s="5">
        <v>0.64500000000000002</v>
      </c>
      <c r="GE136" s="5">
        <v>0.71260000000000001</v>
      </c>
      <c r="GF136" s="5">
        <v>7.3300000000000004E-2</v>
      </c>
      <c r="GG136" s="5">
        <v>0.24490000000000001</v>
      </c>
      <c r="GH136" s="5">
        <v>0.72709999999999997</v>
      </c>
      <c r="GI136" s="5">
        <v>8.2299999999999998E-2</v>
      </c>
      <c r="GJ136" s="5">
        <v>0.68689999999999996</v>
      </c>
      <c r="GK136" s="5">
        <v>0.1384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>
        <v>0.60029999999999994</v>
      </c>
      <c r="HK136" s="5">
        <v>0.61780000000000002</v>
      </c>
      <c r="HL136" s="5">
        <v>0.16439999999999999</v>
      </c>
      <c r="HM136" s="5">
        <v>0.1009</v>
      </c>
      <c r="HN136" s="5">
        <v>0.8095</v>
      </c>
      <c r="HO136" s="5">
        <v>9.35E-2</v>
      </c>
      <c r="HP136" s="5">
        <v>0.8095</v>
      </c>
      <c r="HQ136" s="5">
        <v>0.84889999999999999</v>
      </c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>
        <v>0.6</v>
      </c>
      <c r="IY136" s="4">
        <v>0.6169</v>
      </c>
      <c r="IZ136" s="4">
        <v>0.1646</v>
      </c>
      <c r="JA136" s="4">
        <v>0.1012</v>
      </c>
      <c r="JB136" s="4">
        <v>0.80959999999999999</v>
      </c>
      <c r="JC136" s="4">
        <v>9.3100000000000002E-2</v>
      </c>
      <c r="JD136" s="4">
        <v>0.88539999999999996</v>
      </c>
      <c r="JE136" s="4">
        <v>0.4798</v>
      </c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0.59608518518518516</v>
      </c>
      <c r="JO136" s="4">
        <f t="shared" si="49"/>
        <v>0.61251481481481485</v>
      </c>
      <c r="JP136" s="4">
        <f t="shared" si="50"/>
        <v>0.17485925925925924</v>
      </c>
      <c r="JQ136" s="4">
        <f t="shared" si="51"/>
        <v>8.6325925925925931E-2</v>
      </c>
      <c r="JR136" s="4">
        <f t="shared" si="52"/>
        <v>0.82723703703703699</v>
      </c>
      <c r="JS136" s="4">
        <f t="shared" si="53"/>
        <v>9.5381481481481498E-2</v>
      </c>
      <c r="JT136" s="4">
        <f t="shared" si="54"/>
        <v>0.89732222222222202</v>
      </c>
      <c r="JU136" s="4">
        <f t="shared" si="55"/>
        <v>1.0908555555555557</v>
      </c>
      <c r="JV136" s="1" t="e" cm="1">
        <f t="array" aca="1" ref="JV136" ca="1">CONCATENATE(INDIRECT(ADDRESS(1,MATCH(_xlfn.MINIFS(B136:JM136,metrics.rec,"MAE"),B136:JM136,0)+1)), ", ", INDIRECT(ADDRESS(2,MATCH(_xlfn.MINIFS(B136:JM136,metrics.rec,"MAE"),B136:JM136,0)+1)))</f>
        <v>#NAME?</v>
      </c>
      <c r="JW136" s="1" t="e" cm="1">
        <f t="array" aca="1" ref="JW136" ca="1">CONCATENATE(INDIRECT(ADDRESS(1,MATCH(_xlfn.MINIFS(B136:JM136,metrics.rec,"MSE"),B136:JM136,0)+1)), ", ", INDIRECT(ADDRESS(2,MATCH(_xlfn.MINIFS(B136:JM136,metrics.rec,"MSE"),B136:JM136,0)+1)))</f>
        <v>#NAME?</v>
      </c>
      <c r="JX136" s="1" t="e" cm="1">
        <f t="array" aca="1" ref="JX136" ca="1">CONCATENATE(INDIRECT(ADDRESS(1,MATCH(_xlfn.MAXIFS(B136:JM136,metrics.rec,"R"),B136:JM136,0)+1)), ", ", INDIRECT(ADDRESS(2,MATCH(_xlfn.MAXIFS(B136:JM136,metrics.rec,"R"),B136:JM136,0)+1)))</f>
        <v>#NAME?</v>
      </c>
      <c r="JY136" s="1" t="e" cm="1">
        <f t="array" aca="1" ref="JY136" ca="1">CONCATENATE(INDIRECT(ADDRESS(1,MATCH(_xlfn.MAXIFS(B136:JM136,metrics.rec,"Precision"),B136:JM136,0)+1)), ", ", INDIRECT(ADDRESS(2,MATCH(_xlfn.MAXIFS(B136:JM136,metrics.rec,"Precision"),B136:JM136,0)+1)))</f>
        <v>#NAME?</v>
      </c>
      <c r="JZ136" s="1" t="e" cm="1">
        <f t="array" aca="1" ref="JZ136" ca="1">CONCATENATE(INDIRECT(ADDRESS(1,MATCH(_xlfn.MAXIFS(B136:JM136,metrics.rec,"Recall"),B136:JM136,0)+1)), ", ", INDIRECT(ADDRESS(2,MATCH(_xlfn.MAXIFS(B136:JM136,metrics.rec,"Recall"),B136:JM136,0)+1)))</f>
        <v>#NAME?</v>
      </c>
      <c r="KA136" s="1" t="e" cm="1">
        <f t="array" aca="1" ref="KA136" ca="1">CONCATENATE(INDIRECT(ADDRESS(1,MATCH(_xlfn.MAXIFS(B136:JM136,metrics.rec,"Coverage"),B136:JM136,0)+1)), ", ", INDIRECT(ADDRESS(2,MATCH(_xlfn.MAXIFS(B136:JM136,metrics.rec,"Coverage"),B136:JM136,0)+1)))</f>
        <v>#NAME?</v>
      </c>
      <c r="KB136" s="1" t="e" cm="1">
        <f t="array" aca="1" ref="KB136" ca="1">CONCATENATE(INDIRECT(ADDRESS(1,MATCH(_xlfn.MAXIFS(B136:JM136,metrics.rec,"Recatio"),B136:JM136,0)+1)), ", ", INDIRECT(ADDRESS(2,MATCH(_xlfn.MAXIFS(B136:JM136,metrics.rec,"Recatio"),B136:JM136,0)+1)))</f>
        <v>#NAME?</v>
      </c>
      <c r="KC136" s="1" t="e" cm="1">
        <f t="array" aca="1" ref="KC136" ca="1">CONCATENATE(INDIRECT(ADDRESS(1,MATCH(_xlfn.MINIFS(B136:JM136,metrics.rec,"Time"),B136:JM136,0)+1)), ", ", INDIRECT(ADDRESS(2,MATCH(_xlfn.MINIFS(B136:JM136,metrics.rec,"Time"),B136:JM136,0)+1)))</f>
        <v>#NAME?</v>
      </c>
    </row>
    <row r="137" spans="1:289" x14ac:dyDescent="0.3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>
        <v>0.56430000000000002</v>
      </c>
      <c r="BW137" s="5">
        <v>0.55310000000000004</v>
      </c>
      <c r="BX137" s="5">
        <v>0.20039999999999999</v>
      </c>
      <c r="BY137" s="5">
        <v>3.1800000000000002E-2</v>
      </c>
      <c r="BZ137" s="5">
        <v>0.85660000000000003</v>
      </c>
      <c r="CA137" s="5">
        <v>3.8300000000000001E-2</v>
      </c>
      <c r="CB137" s="5">
        <v>0.99019999999999997</v>
      </c>
      <c r="CC137" s="5">
        <v>1.0235000000000001</v>
      </c>
      <c r="CD137" s="4">
        <v>0.57909999999999995</v>
      </c>
      <c r="CE137" s="4">
        <v>0.57640000000000002</v>
      </c>
      <c r="CF137" s="4">
        <v>0.1966</v>
      </c>
      <c r="CG137" s="4">
        <v>7.3899999999999993E-2</v>
      </c>
      <c r="CH137" s="4">
        <v>0.83879999999999999</v>
      </c>
      <c r="CI137" s="4">
        <v>4.0899999999999999E-2</v>
      </c>
      <c r="CJ137" s="4">
        <v>0.9718</v>
      </c>
      <c r="CK137" s="4">
        <v>3.2021000000000002</v>
      </c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>
        <v>0.60150000000000003</v>
      </c>
      <c r="CU137" s="4">
        <v>0.61870000000000003</v>
      </c>
      <c r="CV137" s="4">
        <v>0.14030000000000001</v>
      </c>
      <c r="CW137" s="4">
        <v>0.1946</v>
      </c>
      <c r="CX137" s="4">
        <v>0.78259999999999996</v>
      </c>
      <c r="CY137" s="4">
        <v>4.7100000000000003E-2</v>
      </c>
      <c r="CZ137" s="4">
        <v>0.88470000000000004</v>
      </c>
      <c r="DA137" s="4">
        <v>0.74050000000000005</v>
      </c>
      <c r="DB137" s="5">
        <v>0.64970000000000006</v>
      </c>
      <c r="DC137" s="5">
        <v>0.73080000000000001</v>
      </c>
      <c r="DD137" s="5">
        <v>6.1499999999999999E-2</v>
      </c>
      <c r="DE137" s="5">
        <v>0.29820000000000002</v>
      </c>
      <c r="DF137" s="5">
        <v>0.70020000000000004</v>
      </c>
      <c r="DG137" s="5">
        <v>6.5199999999999994E-2</v>
      </c>
      <c r="DH137" s="5">
        <v>0.68359999999999999</v>
      </c>
      <c r="DI137" s="5">
        <v>0.1169</v>
      </c>
      <c r="DJ137" s="4">
        <v>0.56320000000000003</v>
      </c>
      <c r="DK137" s="4">
        <v>0.5494</v>
      </c>
      <c r="DL137" s="4">
        <v>0.1915</v>
      </c>
      <c r="DM137" s="4">
        <v>3.1899999999999998E-2</v>
      </c>
      <c r="DN137" s="4">
        <v>0.85409999999999997</v>
      </c>
      <c r="DO137" s="4">
        <v>3.8199999999999998E-2</v>
      </c>
      <c r="DP137" s="4">
        <v>0.99170000000000003</v>
      </c>
      <c r="DQ137" s="4">
        <v>1.6669</v>
      </c>
      <c r="DR137" s="5">
        <v>0.58169999999999999</v>
      </c>
      <c r="DS137" s="5">
        <v>0.58650000000000002</v>
      </c>
      <c r="DT137" s="5">
        <v>0.1991</v>
      </c>
      <c r="DU137" s="5">
        <v>7.2700000000000001E-2</v>
      </c>
      <c r="DV137" s="5">
        <v>0.83979999999999999</v>
      </c>
      <c r="DW137" s="5">
        <v>4.1599999999999998E-2</v>
      </c>
      <c r="DX137" s="5">
        <v>0.97070000000000001</v>
      </c>
      <c r="DY137" s="5">
        <v>0.59150000000000003</v>
      </c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>
        <v>0.60099999999999998</v>
      </c>
      <c r="EI137" s="5">
        <v>0.61739999999999995</v>
      </c>
      <c r="EJ137" s="5">
        <v>0.14180000000000001</v>
      </c>
      <c r="EK137" s="5">
        <v>0.19089999999999999</v>
      </c>
      <c r="EL137" s="5">
        <v>0.78249999999999997</v>
      </c>
      <c r="EM137" s="5">
        <v>4.7800000000000002E-2</v>
      </c>
      <c r="EN137" s="5">
        <v>0.88219999999999998</v>
      </c>
      <c r="EO137" s="5">
        <v>0.36799999999999999</v>
      </c>
      <c r="EP137" s="4">
        <v>0.64910000000000001</v>
      </c>
      <c r="EQ137" s="4">
        <v>0.72589999999999999</v>
      </c>
      <c r="ER137" s="4">
        <v>6.7900000000000002E-2</v>
      </c>
      <c r="ES137" s="4">
        <v>0.2923</v>
      </c>
      <c r="ET137" s="4">
        <v>0.70220000000000005</v>
      </c>
      <c r="EU137" s="4">
        <v>6.5799999999999997E-2</v>
      </c>
      <c r="EV137" s="4">
        <v>0.6825</v>
      </c>
      <c r="EW137" s="4">
        <v>0.1961</v>
      </c>
      <c r="EX137" s="5">
        <v>0.56810000000000005</v>
      </c>
      <c r="EY137" s="5">
        <v>0.55769999999999997</v>
      </c>
      <c r="EZ137" s="5">
        <v>0.17949999999999999</v>
      </c>
      <c r="FA137" s="5">
        <v>3.1399999999999997E-2</v>
      </c>
      <c r="FB137" s="5">
        <v>0.8508</v>
      </c>
      <c r="FC137" s="5">
        <v>3.85E-2</v>
      </c>
      <c r="FD137" s="5">
        <v>0.99</v>
      </c>
      <c r="FE137" s="5">
        <v>1.6440999999999999</v>
      </c>
      <c r="FF137" s="4">
        <v>0.58150000000000002</v>
      </c>
      <c r="FG137" s="4">
        <v>0.58240000000000003</v>
      </c>
      <c r="FH137" s="4">
        <v>0.19500000000000001</v>
      </c>
      <c r="FI137" s="4">
        <v>7.2999999999999995E-2</v>
      </c>
      <c r="FJ137" s="4">
        <v>0.83930000000000005</v>
      </c>
      <c r="FK137" s="4">
        <v>4.1300000000000003E-2</v>
      </c>
      <c r="FL137" s="4">
        <v>0.97040000000000004</v>
      </c>
      <c r="FM137" s="4">
        <v>1.6678999999999999</v>
      </c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>
        <v>0.6008</v>
      </c>
      <c r="FW137" s="4">
        <v>0.61870000000000003</v>
      </c>
      <c r="FX137" s="4">
        <v>0.13669999999999999</v>
      </c>
      <c r="FY137" s="4">
        <v>0.19159999999999999</v>
      </c>
      <c r="FZ137" s="4">
        <v>0.78310000000000002</v>
      </c>
      <c r="GA137" s="4">
        <v>4.7500000000000001E-2</v>
      </c>
      <c r="GB137" s="4">
        <v>0.88190000000000002</v>
      </c>
      <c r="GC137" s="4">
        <v>0.84040000000000004</v>
      </c>
      <c r="GD137" s="5">
        <v>0.64680000000000004</v>
      </c>
      <c r="GE137" s="5">
        <v>0.7218</v>
      </c>
      <c r="GF137" s="5">
        <v>6.4899999999999999E-2</v>
      </c>
      <c r="GG137" s="5">
        <v>0.29370000000000002</v>
      </c>
      <c r="GH137" s="5">
        <v>0.69989999999999997</v>
      </c>
      <c r="GI137" s="5">
        <v>6.5799999999999997E-2</v>
      </c>
      <c r="GJ137" s="5">
        <v>0.68149999999999999</v>
      </c>
      <c r="GK137" s="5">
        <v>0.14119999999999999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>
        <v>0.60089999999999999</v>
      </c>
      <c r="HK137" s="5">
        <v>0.61799999999999999</v>
      </c>
      <c r="HL137" s="5">
        <v>0.13930000000000001</v>
      </c>
      <c r="HM137" s="5">
        <v>0.19289999999999999</v>
      </c>
      <c r="HN137" s="5">
        <v>0.78290000000000004</v>
      </c>
      <c r="HO137" s="5">
        <v>4.7199999999999999E-2</v>
      </c>
      <c r="HP137" s="5">
        <v>0.78290000000000004</v>
      </c>
      <c r="HQ137" s="5">
        <v>0.73709999999999998</v>
      </c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>
        <v>0.60109999999999997</v>
      </c>
      <c r="IY137" s="4">
        <v>0.61809999999999998</v>
      </c>
      <c r="IZ137" s="4">
        <v>0.1399</v>
      </c>
      <c r="JA137" s="4">
        <v>0.19189999999999999</v>
      </c>
      <c r="JB137" s="4">
        <v>0.78320000000000001</v>
      </c>
      <c r="JC137" s="4">
        <v>4.7399999999999998E-2</v>
      </c>
      <c r="JD137" s="4">
        <v>0.88300000000000001</v>
      </c>
      <c r="JE137" s="4">
        <v>0.48780000000000001</v>
      </c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0.59594999999999987</v>
      </c>
      <c r="JO137" s="4">
        <f t="shared" si="49"/>
        <v>0.61198928571428568</v>
      </c>
      <c r="JP137" s="4">
        <f t="shared" si="50"/>
        <v>0.15831428571428569</v>
      </c>
      <c r="JQ137" s="4">
        <f t="shared" si="51"/>
        <v>0.14379999999999998</v>
      </c>
      <c r="JR137" s="4">
        <f t="shared" si="52"/>
        <v>0.80050357142857165</v>
      </c>
      <c r="JS137" s="4">
        <f t="shared" si="53"/>
        <v>4.6685714285714282E-2</v>
      </c>
      <c r="JT137" s="4">
        <f t="shared" si="54"/>
        <v>0.89638214285714302</v>
      </c>
      <c r="JU137" s="4">
        <f t="shared" si="55"/>
        <v>0.97556785714285721</v>
      </c>
      <c r="JV137" s="1" t="e" cm="1">
        <f t="array" aca="1" ref="JV137" ca="1">CONCATENATE(INDIRECT(ADDRESS(1,MATCH(_xlfn.MINIFS(B137:JM137,metrics.rec,"MAE"),B137:JM137,0)+1)), ", ", INDIRECT(ADDRESS(2,MATCH(_xlfn.MINIFS(B137:JM137,metrics.rec,"MAE"),B137:JM137,0)+1)))</f>
        <v>#NAME?</v>
      </c>
      <c r="JW137" s="1" t="e" cm="1">
        <f t="array" aca="1" ref="JW137" ca="1">CONCATENATE(INDIRECT(ADDRESS(1,MATCH(_xlfn.MINIFS(B137:JM137,metrics.rec,"MSE"),B137:JM137,0)+1)), ", ", INDIRECT(ADDRESS(2,MATCH(_xlfn.MINIFS(B137:JM137,metrics.rec,"MSE"),B137:JM137,0)+1)))</f>
        <v>#NAME?</v>
      </c>
      <c r="JX137" s="1" t="e" cm="1">
        <f t="array" aca="1" ref="JX137" ca="1">CONCATENATE(INDIRECT(ADDRESS(1,MATCH(_xlfn.MAXIFS(B137:JM137,metrics.rec,"R"),B137:JM137,0)+1)), ", ", INDIRECT(ADDRESS(2,MATCH(_xlfn.MAXIFS(B137:JM137,metrics.rec,"R"),B137:JM137,0)+1)))</f>
        <v>#NAME?</v>
      </c>
      <c r="JY137" s="1" t="e" cm="1">
        <f t="array" aca="1" ref="JY137" ca="1">CONCATENATE(INDIRECT(ADDRESS(1,MATCH(_xlfn.MAXIFS(B137:JM137,metrics.rec,"Precision"),B137:JM137,0)+1)), ", ", INDIRECT(ADDRESS(2,MATCH(_xlfn.MAXIFS(B137:JM137,metrics.rec,"Precision"),B137:JM137,0)+1)))</f>
        <v>#NAME?</v>
      </c>
      <c r="JZ137" s="1" t="e" cm="1">
        <f t="array" aca="1" ref="JZ137" ca="1">CONCATENATE(INDIRECT(ADDRESS(1,MATCH(_xlfn.MAXIFS(B137:JM137,metrics.rec,"Recall"),B137:JM137,0)+1)), ", ", INDIRECT(ADDRESS(2,MATCH(_xlfn.MAXIFS(B137:JM137,metrics.rec,"Recall"),B137:JM137,0)+1)))</f>
        <v>#NAME?</v>
      </c>
      <c r="KA137" s="1" t="e" cm="1">
        <f t="array" aca="1" ref="KA137" ca="1">CONCATENATE(INDIRECT(ADDRESS(1,MATCH(_xlfn.MAXIFS(B137:JM137,metrics.rec,"Coverage"),B137:JM137,0)+1)), ", ", INDIRECT(ADDRESS(2,MATCH(_xlfn.MAXIFS(B137:JM137,metrics.rec,"Coverage"),B137:JM137,0)+1)))</f>
        <v>#NAME?</v>
      </c>
      <c r="KB137" s="1" t="e" cm="1">
        <f t="array" aca="1" ref="KB137" ca="1">CONCATENATE(INDIRECT(ADDRESS(1,MATCH(_xlfn.MAXIFS(B137:JM137,metrics.rec,"Recatio"),B137:JM137,0)+1)), ", ", INDIRECT(ADDRESS(2,MATCH(_xlfn.MAXIFS(B137:JM137,metrics.rec,"Recatio"),B137:JM137,0)+1)))</f>
        <v>#NAME?</v>
      </c>
      <c r="KC137" s="1" t="e" cm="1">
        <f t="array" aca="1" ref="KC137" ca="1">CONCATENATE(INDIRECT(ADDRESS(1,MATCH(_xlfn.MINIFS(B137:JM137,metrics.rec,"Time"),B137:JM137,0)+1)), ", ", INDIRECT(ADDRESS(2,MATCH(_xlfn.MINIFS(B137:JM137,metrics.rec,"Time"),B137:JM137,0)+1)))</f>
        <v>#NAME?</v>
      </c>
    </row>
    <row r="138" spans="1:289" x14ac:dyDescent="0.3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>
        <v>0.56710000000000005</v>
      </c>
      <c r="BW138" s="5">
        <v>0.5585</v>
      </c>
      <c r="BX138" s="5">
        <v>0.20130000000000001</v>
      </c>
      <c r="BY138" s="5">
        <v>2.3800000000000002E-2</v>
      </c>
      <c r="BZ138" s="5">
        <v>0.87050000000000005</v>
      </c>
      <c r="CA138" s="5">
        <v>5.21E-2</v>
      </c>
      <c r="CB138" s="5">
        <v>0.99019999999999997</v>
      </c>
      <c r="CC138" s="5">
        <v>1.0526</v>
      </c>
      <c r="CD138" s="4">
        <v>0.58030000000000004</v>
      </c>
      <c r="CE138" s="4">
        <v>0.58160000000000001</v>
      </c>
      <c r="CF138" s="4">
        <v>0.1976</v>
      </c>
      <c r="CG138" s="4">
        <v>5.8299999999999998E-2</v>
      </c>
      <c r="CH138" s="4">
        <v>0.85409999999999997</v>
      </c>
      <c r="CI138" s="4">
        <v>5.2699999999999997E-2</v>
      </c>
      <c r="CJ138" s="4">
        <v>0.97219999999999995</v>
      </c>
      <c r="CK138" s="4">
        <v>0.77869999999999995</v>
      </c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>
        <v>0.59960000000000002</v>
      </c>
      <c r="CU138" s="4">
        <v>0.61729999999999996</v>
      </c>
      <c r="CV138" s="4">
        <v>0.15010000000000001</v>
      </c>
      <c r="CW138" s="4">
        <v>0.1643</v>
      </c>
      <c r="CX138" s="4">
        <v>0.79679999999999995</v>
      </c>
      <c r="CY138" s="4">
        <v>5.6800000000000003E-2</v>
      </c>
      <c r="CZ138" s="4">
        <v>0.88580000000000003</v>
      </c>
      <c r="DA138" s="4">
        <v>0.75619999999999998</v>
      </c>
      <c r="DB138" s="5">
        <v>0.64600000000000002</v>
      </c>
      <c r="DC138" s="5">
        <v>0.72240000000000004</v>
      </c>
      <c r="DD138" s="5">
        <v>6.4899999999999999E-2</v>
      </c>
      <c r="DE138" s="5">
        <v>0.28449999999999998</v>
      </c>
      <c r="DF138" s="5">
        <v>0.71440000000000003</v>
      </c>
      <c r="DG138" s="5">
        <v>6.9800000000000001E-2</v>
      </c>
      <c r="DH138" s="5">
        <v>0.68440000000000001</v>
      </c>
      <c r="DI138" s="5">
        <v>0.11849999999999999</v>
      </c>
      <c r="DJ138" s="4">
        <v>0.56620000000000004</v>
      </c>
      <c r="DK138" s="4">
        <v>0.55689999999999995</v>
      </c>
      <c r="DL138" s="4">
        <v>0.19389999999999999</v>
      </c>
      <c r="DM138" s="4">
        <v>2.3800000000000002E-2</v>
      </c>
      <c r="DN138" s="4">
        <v>0.86880000000000002</v>
      </c>
      <c r="DO138" s="4">
        <v>5.21E-2</v>
      </c>
      <c r="DP138" s="4">
        <v>0.99170000000000003</v>
      </c>
      <c r="DQ138" s="4">
        <v>1.6538999999999999</v>
      </c>
      <c r="DR138" s="5">
        <v>0.58299999999999996</v>
      </c>
      <c r="DS138" s="5">
        <v>0.59109999999999996</v>
      </c>
      <c r="DT138" s="5">
        <v>0.20219999999999999</v>
      </c>
      <c r="DU138" s="5">
        <v>5.74E-2</v>
      </c>
      <c r="DV138" s="5">
        <v>0.85440000000000005</v>
      </c>
      <c r="DW138" s="5">
        <v>5.3600000000000002E-2</v>
      </c>
      <c r="DX138" s="5">
        <v>0.97099999999999997</v>
      </c>
      <c r="DY138" s="5">
        <v>0.60360000000000003</v>
      </c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>
        <v>0.59950000000000003</v>
      </c>
      <c r="EI138" s="5">
        <v>0.61699999999999999</v>
      </c>
      <c r="EJ138" s="5">
        <v>0.15490000000000001</v>
      </c>
      <c r="EK138" s="5">
        <v>0.16089999999999999</v>
      </c>
      <c r="EL138" s="5">
        <v>0.79869999999999997</v>
      </c>
      <c r="EM138" s="5">
        <v>5.79E-2</v>
      </c>
      <c r="EN138" s="5">
        <v>0.88360000000000005</v>
      </c>
      <c r="EO138" s="5">
        <v>0.3579</v>
      </c>
      <c r="EP138" s="4">
        <v>0.64649999999999996</v>
      </c>
      <c r="EQ138" s="4">
        <v>0.72</v>
      </c>
      <c r="ER138" s="4">
        <v>7.3499999999999996E-2</v>
      </c>
      <c r="ES138" s="4">
        <v>0.27779999999999999</v>
      </c>
      <c r="ET138" s="4">
        <v>0.71530000000000005</v>
      </c>
      <c r="EU138" s="4">
        <v>7.0599999999999996E-2</v>
      </c>
      <c r="EV138" s="4">
        <v>0.68369999999999997</v>
      </c>
      <c r="EW138" s="4">
        <v>0.1948</v>
      </c>
      <c r="EX138" s="5">
        <v>0.57040000000000002</v>
      </c>
      <c r="EY138" s="5">
        <v>0.56469999999999998</v>
      </c>
      <c r="EZ138" s="5">
        <v>0.1741</v>
      </c>
      <c r="FA138" s="5">
        <v>2.35E-2</v>
      </c>
      <c r="FB138" s="5">
        <v>0.86460000000000004</v>
      </c>
      <c r="FC138" s="5">
        <v>5.2299999999999999E-2</v>
      </c>
      <c r="FD138" s="5">
        <v>0.99009999999999998</v>
      </c>
      <c r="FE138" s="5">
        <v>1.6890000000000001</v>
      </c>
      <c r="FF138" s="4">
        <v>0.58320000000000005</v>
      </c>
      <c r="FG138" s="4">
        <v>0.58740000000000003</v>
      </c>
      <c r="FH138" s="4">
        <v>0.19869999999999999</v>
      </c>
      <c r="FI138" s="4">
        <v>5.7599999999999998E-2</v>
      </c>
      <c r="FJ138" s="4">
        <v>0.85440000000000005</v>
      </c>
      <c r="FK138" s="4">
        <v>5.33E-2</v>
      </c>
      <c r="FL138" s="4">
        <v>0.97060000000000002</v>
      </c>
      <c r="FM138" s="4">
        <v>1.6768000000000001</v>
      </c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>
        <v>0.59950000000000003</v>
      </c>
      <c r="FW138" s="4">
        <v>0.61909999999999998</v>
      </c>
      <c r="FX138" s="4">
        <v>0.1479</v>
      </c>
      <c r="FY138" s="4">
        <v>0.1618</v>
      </c>
      <c r="FZ138" s="4">
        <v>0.79869999999999997</v>
      </c>
      <c r="GA138" s="4">
        <v>5.7500000000000002E-2</v>
      </c>
      <c r="GB138" s="4">
        <v>0.8831</v>
      </c>
      <c r="GC138" s="4">
        <v>0.84699999999999998</v>
      </c>
      <c r="GD138" s="5">
        <v>0.64419999999999999</v>
      </c>
      <c r="GE138" s="5">
        <v>0.71579999999999999</v>
      </c>
      <c r="GF138" s="5">
        <v>6.93E-2</v>
      </c>
      <c r="GG138" s="5">
        <v>0.27939999999999998</v>
      </c>
      <c r="GH138" s="5">
        <v>0.71389999999999998</v>
      </c>
      <c r="GI138" s="5">
        <v>7.0599999999999996E-2</v>
      </c>
      <c r="GJ138" s="5">
        <v>0.68310000000000004</v>
      </c>
      <c r="GK138" s="5">
        <v>0.14230000000000001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>
        <v>0.59970000000000001</v>
      </c>
      <c r="HK138" s="5">
        <v>0.61829999999999996</v>
      </c>
      <c r="HL138" s="5">
        <v>0.1525</v>
      </c>
      <c r="HM138" s="5">
        <v>0.16220000000000001</v>
      </c>
      <c r="HN138" s="5">
        <v>0.79869999999999997</v>
      </c>
      <c r="HO138" s="5">
        <v>5.7299999999999997E-2</v>
      </c>
      <c r="HP138" s="5">
        <v>0.79869999999999997</v>
      </c>
      <c r="HQ138" s="5">
        <v>0.74070000000000003</v>
      </c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>
        <v>0.59970000000000001</v>
      </c>
      <c r="IY138" s="4">
        <v>0.61780000000000002</v>
      </c>
      <c r="IZ138" s="4">
        <v>0.15210000000000001</v>
      </c>
      <c r="JA138" s="4">
        <v>0.16139999999999999</v>
      </c>
      <c r="JB138" s="4">
        <v>0.79900000000000004</v>
      </c>
      <c r="JC138" s="4">
        <v>5.7500000000000002E-2</v>
      </c>
      <c r="JD138" s="4">
        <v>0.8841</v>
      </c>
      <c r="JE138" s="4">
        <v>0.49330000000000002</v>
      </c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0.59595357142857153</v>
      </c>
      <c r="JO138" s="4">
        <f t="shared" si="49"/>
        <v>0.61369642857142848</v>
      </c>
      <c r="JP138" s="4">
        <f t="shared" si="50"/>
        <v>0.16321071428571435</v>
      </c>
      <c r="JQ138" s="4">
        <f t="shared" si="51"/>
        <v>0.12387142857142856</v>
      </c>
      <c r="JR138" s="4">
        <f t="shared" si="52"/>
        <v>0.81576071428571417</v>
      </c>
      <c r="JS138" s="4">
        <f t="shared" si="53"/>
        <v>5.7142857142857141E-2</v>
      </c>
      <c r="JT138" s="4">
        <f t="shared" si="54"/>
        <v>0.89761071428571415</v>
      </c>
      <c r="JU138" s="4">
        <f t="shared" si="55"/>
        <v>0.88241071428571449</v>
      </c>
      <c r="JV138" s="1" t="e" cm="1">
        <f t="array" aca="1" ref="JV138" ca="1">CONCATENATE(INDIRECT(ADDRESS(1,MATCH(_xlfn.MINIFS(B138:JM138,metrics.rec,"MAE"),B138:JM138,0)+1)), ", ", INDIRECT(ADDRESS(2,MATCH(_xlfn.MINIFS(B138:JM138,metrics.rec,"MAE"),B138:JM138,0)+1)))</f>
        <v>#NAME?</v>
      </c>
      <c r="JW138" s="1" t="e" cm="1">
        <f t="array" aca="1" ref="JW138" ca="1">CONCATENATE(INDIRECT(ADDRESS(1,MATCH(_xlfn.MINIFS(B138:JM138,metrics.rec,"MSE"),B138:JM138,0)+1)), ", ", INDIRECT(ADDRESS(2,MATCH(_xlfn.MINIFS(B138:JM138,metrics.rec,"MSE"),B138:JM138,0)+1)))</f>
        <v>#NAME?</v>
      </c>
      <c r="JX138" s="1" t="e" cm="1">
        <f t="array" aca="1" ref="JX138" ca="1">CONCATENATE(INDIRECT(ADDRESS(1,MATCH(_xlfn.MAXIFS(B138:JM138,metrics.rec,"R"),B138:JM138,0)+1)), ", ", INDIRECT(ADDRESS(2,MATCH(_xlfn.MAXIFS(B138:JM138,metrics.rec,"R"),B138:JM138,0)+1)))</f>
        <v>#NAME?</v>
      </c>
      <c r="JY138" s="1" t="e" cm="1">
        <f t="array" aca="1" ref="JY138" ca="1">CONCATENATE(INDIRECT(ADDRESS(1,MATCH(_xlfn.MAXIFS(B138:JM138,metrics.rec,"Precision"),B138:JM138,0)+1)), ", ", INDIRECT(ADDRESS(2,MATCH(_xlfn.MAXIFS(B138:JM138,metrics.rec,"Precision"),B138:JM138,0)+1)))</f>
        <v>#NAME?</v>
      </c>
      <c r="JZ138" s="1" t="e" cm="1">
        <f t="array" aca="1" ref="JZ138" ca="1">CONCATENATE(INDIRECT(ADDRESS(1,MATCH(_xlfn.MAXIFS(B138:JM138,metrics.rec,"Recall"),B138:JM138,0)+1)), ", ", INDIRECT(ADDRESS(2,MATCH(_xlfn.MAXIFS(B138:JM138,metrics.rec,"Recall"),B138:JM138,0)+1)))</f>
        <v>#NAME?</v>
      </c>
      <c r="KA138" s="1" t="e" cm="1">
        <f t="array" aca="1" ref="KA138" ca="1">CONCATENATE(INDIRECT(ADDRESS(1,MATCH(_xlfn.MAXIFS(B138:JM138,metrics.rec,"Coverage"),B138:JM138,0)+1)), ", ", INDIRECT(ADDRESS(2,MATCH(_xlfn.MAXIFS(B138:JM138,metrics.rec,"Coverage"),B138:JM138,0)+1)))</f>
        <v>#NAME?</v>
      </c>
      <c r="KB138" s="1" t="e" cm="1">
        <f t="array" aca="1" ref="KB138" ca="1">CONCATENATE(INDIRECT(ADDRESS(1,MATCH(_xlfn.MAXIFS(B138:JM138,metrics.rec,"Recatio"),B138:JM138,0)+1)), ", ", INDIRECT(ADDRESS(2,MATCH(_xlfn.MAXIFS(B138:JM138,metrics.rec,"Recatio"),B138:JM138,0)+1)))</f>
        <v>#NAME?</v>
      </c>
      <c r="KC138" s="1" t="e" cm="1">
        <f t="array" aca="1" ref="KC138" ca="1">CONCATENATE(INDIRECT(ADDRESS(1,MATCH(_xlfn.MINIFS(B138:JM138,metrics.rec,"Time"),B138:JM138,0)+1)), ", ", INDIRECT(ADDRESS(2,MATCH(_xlfn.MINIFS(B138:JM138,metrics.rec,"Time"),B138:JM138,0)+1)))</f>
        <v>#NAME?</v>
      </c>
    </row>
    <row r="139" spans="1:289" x14ac:dyDescent="0.3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>
        <v>0.56689999999999996</v>
      </c>
      <c r="BW139" s="5">
        <v>0.55910000000000004</v>
      </c>
      <c r="BX139" s="5">
        <v>0.1938</v>
      </c>
      <c r="BY139" s="5">
        <v>2.4299999999999999E-2</v>
      </c>
      <c r="BZ139" s="5">
        <v>0.87009999999999998</v>
      </c>
      <c r="CA139" s="5">
        <v>5.0999999999999997E-2</v>
      </c>
      <c r="CB139" s="5">
        <v>0.99019999999999997</v>
      </c>
      <c r="CC139" s="5">
        <v>1.0504</v>
      </c>
      <c r="CD139" s="4">
        <v>0.58069999999999999</v>
      </c>
      <c r="CE139" s="4">
        <v>0.58309999999999995</v>
      </c>
      <c r="CF139" s="4">
        <v>0.1915</v>
      </c>
      <c r="CG139" s="4">
        <v>5.9200000000000003E-2</v>
      </c>
      <c r="CH139" s="4">
        <v>0.85370000000000001</v>
      </c>
      <c r="CI139" s="4">
        <v>5.1999999999999998E-2</v>
      </c>
      <c r="CJ139" s="4">
        <v>0.97199999999999998</v>
      </c>
      <c r="CK139" s="4">
        <v>0.74590000000000001</v>
      </c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>
        <v>0.59950000000000003</v>
      </c>
      <c r="CU139" s="4">
        <v>0.61860000000000004</v>
      </c>
      <c r="CV139" s="4">
        <v>0.1522</v>
      </c>
      <c r="CW139" s="4">
        <v>0.16569999999999999</v>
      </c>
      <c r="CX139" s="4">
        <v>0.79700000000000004</v>
      </c>
      <c r="CY139" s="4">
        <v>5.6300000000000003E-2</v>
      </c>
      <c r="CZ139" s="4">
        <v>0.88490000000000002</v>
      </c>
      <c r="DA139" s="4">
        <v>0.73329999999999995</v>
      </c>
      <c r="DB139" s="5">
        <v>0.64629999999999999</v>
      </c>
      <c r="DC139" s="5">
        <v>0.72399999999999998</v>
      </c>
      <c r="DD139" s="5">
        <v>6.4600000000000005E-2</v>
      </c>
      <c r="DE139" s="5">
        <v>0.28749999999999998</v>
      </c>
      <c r="DF139" s="5">
        <v>0.71479999999999999</v>
      </c>
      <c r="DG139" s="5">
        <v>6.9099999999999995E-2</v>
      </c>
      <c r="DH139" s="5">
        <v>0.68389999999999995</v>
      </c>
      <c r="DI139" s="5">
        <v>0.1163</v>
      </c>
      <c r="DJ139" s="4">
        <v>0.56559999999999999</v>
      </c>
      <c r="DK139" s="4">
        <v>0.55679999999999996</v>
      </c>
      <c r="DL139" s="4">
        <v>0.19009999999999999</v>
      </c>
      <c r="DM139" s="4">
        <v>2.4299999999999999E-2</v>
      </c>
      <c r="DN139" s="4">
        <v>0.86850000000000005</v>
      </c>
      <c r="DO139" s="4">
        <v>5.0900000000000001E-2</v>
      </c>
      <c r="DP139" s="4">
        <v>0.99170000000000003</v>
      </c>
      <c r="DQ139" s="4">
        <v>1.6161000000000001</v>
      </c>
      <c r="DR139" s="5">
        <v>0.58320000000000005</v>
      </c>
      <c r="DS139" s="5">
        <v>0.59260000000000002</v>
      </c>
      <c r="DT139" s="5">
        <v>0.19980000000000001</v>
      </c>
      <c r="DU139" s="5">
        <v>5.8299999999999998E-2</v>
      </c>
      <c r="DV139" s="5">
        <v>0.85340000000000005</v>
      </c>
      <c r="DW139" s="5">
        <v>5.2699999999999997E-2</v>
      </c>
      <c r="DX139" s="5">
        <v>0.97070000000000001</v>
      </c>
      <c r="DY139" s="5">
        <v>0.59760000000000002</v>
      </c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>
        <v>0.59930000000000005</v>
      </c>
      <c r="EI139" s="5">
        <v>0.6179</v>
      </c>
      <c r="EJ139" s="5">
        <v>0.15329999999999999</v>
      </c>
      <c r="EK139" s="5">
        <v>0.16250000000000001</v>
      </c>
      <c r="EL139" s="5">
        <v>0.79879999999999995</v>
      </c>
      <c r="EM139" s="5">
        <v>5.7299999999999997E-2</v>
      </c>
      <c r="EN139" s="5">
        <v>0.88270000000000004</v>
      </c>
      <c r="EO139" s="5">
        <v>0.36049999999999999</v>
      </c>
      <c r="EP139" s="4">
        <v>0.64659999999999995</v>
      </c>
      <c r="EQ139" s="4">
        <v>0.72140000000000004</v>
      </c>
      <c r="ER139" s="4">
        <v>7.3499999999999996E-2</v>
      </c>
      <c r="ES139" s="4">
        <v>0.28100000000000003</v>
      </c>
      <c r="ET139" s="4">
        <v>0.71640000000000004</v>
      </c>
      <c r="EU139" s="4">
        <v>6.9800000000000001E-2</v>
      </c>
      <c r="EV139" s="4">
        <v>0.68269999999999997</v>
      </c>
      <c r="EW139" s="4">
        <v>0.18920000000000001</v>
      </c>
      <c r="EX139" s="5">
        <v>0.57050000000000001</v>
      </c>
      <c r="EY139" s="5">
        <v>0.56599999999999995</v>
      </c>
      <c r="EZ139" s="5">
        <v>0.17469999999999999</v>
      </c>
      <c r="FA139" s="5">
        <v>2.4E-2</v>
      </c>
      <c r="FB139" s="5">
        <v>0.86360000000000003</v>
      </c>
      <c r="FC139" s="5">
        <v>5.11E-2</v>
      </c>
      <c r="FD139" s="5">
        <v>0.99009999999999998</v>
      </c>
      <c r="FE139" s="5">
        <v>1.629</v>
      </c>
      <c r="FF139" s="4">
        <v>0.58340000000000003</v>
      </c>
      <c r="FG139" s="4">
        <v>0.58879999999999999</v>
      </c>
      <c r="FH139" s="4">
        <v>0.19550000000000001</v>
      </c>
      <c r="FI139" s="4">
        <v>5.8500000000000003E-2</v>
      </c>
      <c r="FJ139" s="4">
        <v>0.85440000000000005</v>
      </c>
      <c r="FK139" s="4">
        <v>5.2499999999999998E-2</v>
      </c>
      <c r="FL139" s="4">
        <v>0.97040000000000004</v>
      </c>
      <c r="FM139" s="4">
        <v>1.6859</v>
      </c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>
        <v>0.59960000000000002</v>
      </c>
      <c r="FW139" s="4">
        <v>0.62060000000000004</v>
      </c>
      <c r="FX139" s="4">
        <v>0.14699999999999999</v>
      </c>
      <c r="FY139" s="4">
        <v>0.1633</v>
      </c>
      <c r="FZ139" s="4">
        <v>0.79900000000000004</v>
      </c>
      <c r="GA139" s="4">
        <v>5.6899999999999999E-2</v>
      </c>
      <c r="GB139" s="4">
        <v>0.8821</v>
      </c>
      <c r="GC139" s="4">
        <v>0.82699999999999996</v>
      </c>
      <c r="GD139" s="5">
        <v>0.64400000000000002</v>
      </c>
      <c r="GE139" s="5">
        <v>0.71660000000000001</v>
      </c>
      <c r="GF139" s="5">
        <v>6.7900000000000002E-2</v>
      </c>
      <c r="GG139" s="5">
        <v>0.28249999999999997</v>
      </c>
      <c r="GH139" s="5">
        <v>0.71419999999999995</v>
      </c>
      <c r="GI139" s="5">
        <v>6.9800000000000001E-2</v>
      </c>
      <c r="GJ139" s="5">
        <v>0.68230000000000002</v>
      </c>
      <c r="GK139" s="5">
        <v>0.1419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>
        <v>0.5998</v>
      </c>
      <c r="HK139" s="5">
        <v>0.61950000000000005</v>
      </c>
      <c r="HL139" s="5">
        <v>0.15110000000000001</v>
      </c>
      <c r="HM139" s="5">
        <v>0.1638</v>
      </c>
      <c r="HN139" s="5">
        <v>0.79900000000000004</v>
      </c>
      <c r="HO139" s="5">
        <v>5.67E-2</v>
      </c>
      <c r="HP139" s="5">
        <v>0.79900000000000004</v>
      </c>
      <c r="HQ139" s="5">
        <v>0.75080000000000002</v>
      </c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>
        <v>0.5998</v>
      </c>
      <c r="IY139" s="4">
        <v>0.61919999999999997</v>
      </c>
      <c r="IZ139" s="4">
        <v>0.15029999999999999</v>
      </c>
      <c r="JA139" s="4">
        <v>0.16289999999999999</v>
      </c>
      <c r="JB139" s="4">
        <v>0.79930000000000001</v>
      </c>
      <c r="JC139" s="4">
        <v>5.7000000000000002E-2</v>
      </c>
      <c r="JD139" s="4">
        <v>0.88329999999999997</v>
      </c>
      <c r="JE139" s="4">
        <v>0.49469999999999997</v>
      </c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0.59611785714285692</v>
      </c>
      <c r="JO139" s="4">
        <f t="shared" ref="JO139" si="57">AVERAGEIFS(B139:JM139,metrics.rec,"MSE")</f>
        <v>0.61508571428571446</v>
      </c>
      <c r="JP139" s="4">
        <f t="shared" ref="JP139" si="58">AVERAGEIFS(B139:JM139,metrics.rec,"R")</f>
        <v>0.16049285714285713</v>
      </c>
      <c r="JQ139" s="4">
        <f t="shared" ref="JQ139" si="59">AVERAGEIFS(B139:JM139,metrics.rec,"Precision")</f>
        <v>0.12527142857142856</v>
      </c>
      <c r="JR139" s="4">
        <f t="shared" ref="JR139" si="60">AVERAGEIFS(B139:JM139,metrics.rec,"Recall")</f>
        <v>0.81569642857142866</v>
      </c>
      <c r="JS139" s="4">
        <f t="shared" ref="JS139" si="61">AVERAGEIFS(B139:JM139,metrics.rec,"Coverage")</f>
        <v>5.6389285714285711E-2</v>
      </c>
      <c r="JT139" s="4">
        <f t="shared" ref="JT139" si="62">AVERAGEIFS(B139:JM139,metrics.rec,"Recatio")</f>
        <v>0.89709285714285725</v>
      </c>
      <c r="JU139" s="4">
        <f t="shared" ref="JU139" si="63">AVERAGEIFS(B139:JM139,metrics.rec,"Time")</f>
        <v>0.88810357142857155</v>
      </c>
      <c r="JV139" s="1" t="e" cm="1">
        <f t="array" aca="1" ref="JV139" ca="1">CONCATENATE(INDIRECT(ADDRESS(1,MATCH(_xlfn.MINIFS(B139:JM139,metrics.rec,"MAE"),B139:JM139,0)+1)), ", ", INDIRECT(ADDRESS(2,MATCH(_xlfn.MINIFS(B139:JM139,metrics.rec,"MAE"),B139:JM139,0)+1)))</f>
        <v>#NAME?</v>
      </c>
      <c r="JW139" s="1" t="e" cm="1">
        <f t="array" aca="1" ref="JW139" ca="1">CONCATENATE(INDIRECT(ADDRESS(1,MATCH(_xlfn.MINIFS(B139:JM139,metrics.rec,"MSE"),B139:JM139,0)+1)), ", ", INDIRECT(ADDRESS(2,MATCH(_xlfn.MINIFS(B139:JM139,metrics.rec,"MSE"),B139:JM139,0)+1)))</f>
        <v>#NAME?</v>
      </c>
      <c r="JX139" s="1" t="e" cm="1">
        <f t="array" aca="1" ref="JX139" ca="1">CONCATENATE(INDIRECT(ADDRESS(1,MATCH(_xlfn.MAXIFS(B139:JM139,metrics.rec,"R"),B139:JM139,0)+1)), ", ", INDIRECT(ADDRESS(2,MATCH(_xlfn.MAXIFS(B139:JM139,metrics.rec,"R"),B139:JM139,0)+1)))</f>
        <v>#NAME?</v>
      </c>
      <c r="JY139" s="1" t="e" cm="1">
        <f t="array" aca="1" ref="JY139" ca="1">CONCATENATE(INDIRECT(ADDRESS(1,MATCH(_xlfn.MAXIFS(B139:JM139,metrics.rec,"Precision"),B139:JM139,0)+1)), ", ", INDIRECT(ADDRESS(2,MATCH(_xlfn.MAXIFS(B139:JM139,metrics.rec,"Precision"),B139:JM139,0)+1)))</f>
        <v>#NAME?</v>
      </c>
      <c r="JZ139" s="1" t="e" cm="1">
        <f t="array" aca="1" ref="JZ139" ca="1">CONCATENATE(INDIRECT(ADDRESS(1,MATCH(_xlfn.MAXIFS(B139:JM139,metrics.rec,"Recall"),B139:JM139,0)+1)), ", ", INDIRECT(ADDRESS(2,MATCH(_xlfn.MAXIFS(B139:JM139,metrics.rec,"Recall"),B139:JM139,0)+1)))</f>
        <v>#NAME?</v>
      </c>
      <c r="KA139" s="1" t="e" cm="1">
        <f t="array" aca="1" ref="KA139" ca="1">CONCATENATE(INDIRECT(ADDRESS(1,MATCH(_xlfn.MAXIFS(B139:JM139,metrics.rec,"Coverage"),B139:JM139,0)+1)), ", ", INDIRECT(ADDRESS(2,MATCH(_xlfn.MAXIFS(B139:JM139,metrics.rec,"Coverage"),B139:JM139,0)+1)))</f>
        <v>#NAME?</v>
      </c>
      <c r="KB139" s="1" t="e" cm="1">
        <f t="array" aca="1" ref="KB139" ca="1">CONCATENATE(INDIRECT(ADDRESS(1,MATCH(_xlfn.MAXIFS(B139:JM139,metrics.rec,"Recatio"),B139:JM139,0)+1)), ", ", INDIRECT(ADDRESS(2,MATCH(_xlfn.MAXIFS(B139:JM139,metrics.rec,"Recatio"),B139:JM139,0)+1)))</f>
        <v>#NAME?</v>
      </c>
      <c r="KC139" s="1" t="e" cm="1">
        <f t="array" aca="1" ref="KC139" ca="1">CONCATENATE(INDIRECT(ADDRESS(1,MATCH(_xlfn.MINIFS(B139:JM139,metrics.rec,"Time"),B139:JM139,0)+1)), ", ", INDIRECT(ADDRESS(2,MATCH(_xlfn.MINIFS(B139:JM139,metrics.rec,"Time"),B139:JM139,0)+1)))</f>
        <v>#NAME?</v>
      </c>
    </row>
    <row r="140" spans="1:289" x14ac:dyDescent="0.3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>
        <v>0.56830000000000003</v>
      </c>
      <c r="BW140" s="5">
        <v>0.56040000000000001</v>
      </c>
      <c r="BX140" s="5">
        <v>0.19939999999999999</v>
      </c>
      <c r="BY140" s="5">
        <v>2.5499999999999998E-2</v>
      </c>
      <c r="BZ140" s="5">
        <v>0.87239999999999995</v>
      </c>
      <c r="CA140" s="5">
        <v>4.8599999999999997E-2</v>
      </c>
      <c r="CB140" s="5">
        <v>0.99009999999999998</v>
      </c>
      <c r="CC140" s="5">
        <v>1.0641</v>
      </c>
      <c r="CD140" s="4">
        <v>0.58199999999999996</v>
      </c>
      <c r="CE140" s="4">
        <v>0.58340000000000003</v>
      </c>
      <c r="CF140" s="4">
        <v>0.1963</v>
      </c>
      <c r="CG140" s="4">
        <v>6.1699999999999998E-2</v>
      </c>
      <c r="CH140" s="4">
        <v>0.85529999999999995</v>
      </c>
      <c r="CI140" s="4">
        <v>4.99E-2</v>
      </c>
      <c r="CJ140" s="4">
        <v>0.97199999999999998</v>
      </c>
      <c r="CK140" s="4">
        <v>0.74809999999999999</v>
      </c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>
        <v>0.60119999999999996</v>
      </c>
      <c r="CU140" s="4">
        <v>0.61990000000000001</v>
      </c>
      <c r="CV140" s="4">
        <v>0.1484</v>
      </c>
      <c r="CW140" s="4">
        <v>0.16900000000000001</v>
      </c>
      <c r="CX140" s="4">
        <v>0.79700000000000004</v>
      </c>
      <c r="CY140" s="4">
        <v>5.5199999999999999E-2</v>
      </c>
      <c r="CZ140" s="4">
        <v>0.88590000000000002</v>
      </c>
      <c r="DA140" s="4">
        <v>0.68869999999999998</v>
      </c>
      <c r="DB140" s="5">
        <v>0.6502</v>
      </c>
      <c r="DC140" s="5">
        <v>0.72809999999999997</v>
      </c>
      <c r="DD140" s="5">
        <v>6.4299999999999996E-2</v>
      </c>
      <c r="DE140" s="5">
        <v>0.29060000000000002</v>
      </c>
      <c r="DF140" s="5">
        <v>0.71209999999999996</v>
      </c>
      <c r="DG140" s="5">
        <v>6.8099999999999994E-2</v>
      </c>
      <c r="DH140" s="5">
        <v>0.68469999999999998</v>
      </c>
      <c r="DI140" s="5">
        <v>0.1118</v>
      </c>
      <c r="DJ140" s="4">
        <v>0.56720000000000004</v>
      </c>
      <c r="DK140" s="4">
        <v>0.55820000000000003</v>
      </c>
      <c r="DL140" s="4">
        <v>0.18360000000000001</v>
      </c>
      <c r="DM140" s="4">
        <v>2.5600000000000001E-2</v>
      </c>
      <c r="DN140" s="4">
        <v>0.87009999999999998</v>
      </c>
      <c r="DO140" s="4">
        <v>4.8300000000000003E-2</v>
      </c>
      <c r="DP140" s="4">
        <v>0.99170000000000003</v>
      </c>
      <c r="DQ140" s="4">
        <v>1.6358999999999999</v>
      </c>
      <c r="DR140" s="5">
        <v>0.58430000000000004</v>
      </c>
      <c r="DS140" s="5">
        <v>0.59350000000000003</v>
      </c>
      <c r="DT140" s="5">
        <v>0.19819999999999999</v>
      </c>
      <c r="DU140" s="5">
        <v>6.0699999999999997E-2</v>
      </c>
      <c r="DV140" s="5">
        <v>0.85509999999999997</v>
      </c>
      <c r="DW140" s="5">
        <v>5.0799999999999998E-2</v>
      </c>
      <c r="DX140" s="5">
        <v>0.97050000000000003</v>
      </c>
      <c r="DY140" s="5">
        <v>0.65380000000000005</v>
      </c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>
        <v>0.60109999999999997</v>
      </c>
      <c r="EI140" s="5">
        <v>0.61919999999999997</v>
      </c>
      <c r="EJ140" s="5">
        <v>0.1515</v>
      </c>
      <c r="EK140" s="5">
        <v>0.16619999999999999</v>
      </c>
      <c r="EL140" s="5">
        <v>0.79890000000000005</v>
      </c>
      <c r="EM140" s="5">
        <v>5.6099999999999997E-2</v>
      </c>
      <c r="EN140" s="5">
        <v>0.88339999999999996</v>
      </c>
      <c r="EO140" s="5">
        <v>0.42020000000000002</v>
      </c>
      <c r="EP140" s="4">
        <v>0.65080000000000005</v>
      </c>
      <c r="EQ140" s="4">
        <v>0.72599999999999998</v>
      </c>
      <c r="ER140" s="4">
        <v>6.9699999999999998E-2</v>
      </c>
      <c r="ES140" s="4">
        <v>0.28420000000000001</v>
      </c>
      <c r="ET140" s="4">
        <v>0.71379999999999999</v>
      </c>
      <c r="EU140" s="4">
        <v>6.88E-2</v>
      </c>
      <c r="EV140" s="4">
        <v>0.68379999999999996</v>
      </c>
      <c r="EW140" s="4">
        <v>0.1565</v>
      </c>
      <c r="EX140" s="5">
        <v>0.57250000000000001</v>
      </c>
      <c r="EY140" s="5">
        <v>0.5675</v>
      </c>
      <c r="EZ140" s="5">
        <v>0.17630000000000001</v>
      </c>
      <c r="FA140" s="5">
        <v>2.53E-2</v>
      </c>
      <c r="FB140" s="5">
        <v>0.86599999999999999</v>
      </c>
      <c r="FC140" s="5">
        <v>4.8599999999999997E-2</v>
      </c>
      <c r="FD140" s="5">
        <v>0.99</v>
      </c>
      <c r="FE140" s="5">
        <v>1.6279999999999999</v>
      </c>
      <c r="FF140" s="4">
        <v>0.5847</v>
      </c>
      <c r="FG140" s="4">
        <v>0.58960000000000001</v>
      </c>
      <c r="FH140" s="4">
        <v>0.1933</v>
      </c>
      <c r="FI140" s="4">
        <v>6.0999999999999999E-2</v>
      </c>
      <c r="FJ140" s="4">
        <v>0.85529999999999995</v>
      </c>
      <c r="FK140" s="4">
        <v>5.04E-2</v>
      </c>
      <c r="FL140" s="4">
        <v>0.97050000000000003</v>
      </c>
      <c r="FM140" s="4">
        <v>1.8522000000000001</v>
      </c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>
        <v>0.60099999999999998</v>
      </c>
      <c r="FW140" s="4">
        <v>0.62150000000000005</v>
      </c>
      <c r="FX140" s="4">
        <v>0.14430000000000001</v>
      </c>
      <c r="FY140" s="4">
        <v>0.1668</v>
      </c>
      <c r="FZ140" s="4">
        <v>0.79910000000000003</v>
      </c>
      <c r="GA140" s="4">
        <v>5.5800000000000002E-2</v>
      </c>
      <c r="GB140" s="4">
        <v>0.8831</v>
      </c>
      <c r="GC140" s="4">
        <v>0.96540000000000004</v>
      </c>
      <c r="GD140" s="5">
        <v>0.64810000000000001</v>
      </c>
      <c r="GE140" s="5">
        <v>0.72119999999999995</v>
      </c>
      <c r="GF140" s="5">
        <v>6.6900000000000001E-2</v>
      </c>
      <c r="GG140" s="5">
        <v>0.28520000000000001</v>
      </c>
      <c r="GH140" s="5">
        <v>0.71109999999999995</v>
      </c>
      <c r="GI140" s="5">
        <v>6.8900000000000003E-2</v>
      </c>
      <c r="GJ140" s="5">
        <v>0.68330000000000002</v>
      </c>
      <c r="GK140" s="5">
        <v>0.14219999999999999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>
        <v>0.60150000000000003</v>
      </c>
      <c r="HK140" s="5">
        <v>0.62080000000000002</v>
      </c>
      <c r="HL140" s="5">
        <v>0.14960000000000001</v>
      </c>
      <c r="HM140" s="5">
        <v>0.16739999999999999</v>
      </c>
      <c r="HN140" s="5">
        <v>0.79890000000000005</v>
      </c>
      <c r="HO140" s="5">
        <v>5.5500000000000001E-2</v>
      </c>
      <c r="HP140" s="5">
        <v>0.88329999999999997</v>
      </c>
      <c r="HQ140" s="5">
        <v>0.42699999999999999</v>
      </c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>
        <v>0.60150000000000003</v>
      </c>
      <c r="IY140" s="4">
        <v>0.62029999999999996</v>
      </c>
      <c r="IZ140" s="4">
        <v>0.1479</v>
      </c>
      <c r="JA140" s="4">
        <v>0.16639999999999999</v>
      </c>
      <c r="JB140" s="4">
        <v>0.79920000000000002</v>
      </c>
      <c r="JC140" s="4">
        <v>5.5800000000000002E-2</v>
      </c>
      <c r="JD140" s="4">
        <v>0.88429999999999997</v>
      </c>
      <c r="JE140" s="4">
        <v>0.4874</v>
      </c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0.59811071428571427</v>
      </c>
      <c r="JO140" s="4">
        <f t="shared" si="49"/>
        <v>0.61682500000000007</v>
      </c>
      <c r="JP140" s="4">
        <f t="shared" si="50"/>
        <v>0.15893928571428567</v>
      </c>
      <c r="JQ140" s="4">
        <f t="shared" si="51"/>
        <v>0.12809285714285715</v>
      </c>
      <c r="JR140" s="4">
        <f t="shared" si="52"/>
        <v>0.81607142857142834</v>
      </c>
      <c r="JS140" s="4">
        <f t="shared" si="53"/>
        <v>5.4881481481481489E-2</v>
      </c>
      <c r="JT140" s="4">
        <f t="shared" si="54"/>
        <v>0.90059642857142852</v>
      </c>
      <c r="JU140" s="4">
        <f t="shared" si="55"/>
        <v>0.90640000000000021</v>
      </c>
      <c r="JV140" s="1" t="e" cm="1">
        <f t="array" aca="1" ref="JV140" ca="1">CONCATENATE(INDIRECT(ADDRESS(1,MATCH(_xlfn.MINIFS(B140:JM140,metrics.rec,"MAE"),B140:JM140,0)+1)), ", ", INDIRECT(ADDRESS(2,MATCH(_xlfn.MINIFS(B140:JM140,metrics.rec,"MAE"),B140:JM140,0)+1)))</f>
        <v>#NAME?</v>
      </c>
      <c r="JW140" s="1" t="e" cm="1">
        <f t="array" aca="1" ref="JW140" ca="1">CONCATENATE(INDIRECT(ADDRESS(1,MATCH(_xlfn.MINIFS(B140:JM140,metrics.rec,"MSE"),B140:JM140,0)+1)), ", ", INDIRECT(ADDRESS(2,MATCH(_xlfn.MINIFS(B140:JM140,metrics.rec,"MSE"),B140:JM140,0)+1)))</f>
        <v>#NAME?</v>
      </c>
      <c r="JX140" s="1" t="e" cm="1">
        <f t="array" aca="1" ref="JX140" ca="1">CONCATENATE(INDIRECT(ADDRESS(1,MATCH(_xlfn.MAXIFS(B140:JM140,metrics.rec,"R"),B140:JM140,0)+1)), ", ", INDIRECT(ADDRESS(2,MATCH(_xlfn.MAXIFS(B140:JM140,metrics.rec,"R"),B140:JM140,0)+1)))</f>
        <v>#NAME?</v>
      </c>
      <c r="JY140" s="1" t="e" cm="1">
        <f t="array" aca="1" ref="JY140" ca="1">CONCATENATE(INDIRECT(ADDRESS(1,MATCH(_xlfn.MAXIFS(B140:JM140,metrics.rec,"Precision"),B140:JM140,0)+1)), ", ", INDIRECT(ADDRESS(2,MATCH(_xlfn.MAXIFS(B140:JM140,metrics.rec,"Precision"),B140:JM140,0)+1)))</f>
        <v>#NAME?</v>
      </c>
      <c r="JZ140" s="1" t="e" cm="1">
        <f t="array" aca="1" ref="JZ140" ca="1">CONCATENATE(INDIRECT(ADDRESS(1,MATCH(_xlfn.MAXIFS(B140:JM140,metrics.rec,"Recall"),B140:JM140,0)+1)), ", ", INDIRECT(ADDRESS(2,MATCH(_xlfn.MAXIFS(B140:JM140,metrics.rec,"Recall"),B140:JM140,0)+1)))</f>
        <v>#NAME?</v>
      </c>
      <c r="KA140" s="1" t="e" cm="1">
        <f t="array" aca="1" ref="KA140" ca="1">CONCATENATE(INDIRECT(ADDRESS(1,MATCH(_xlfn.MAXIFS(B140:JM140,metrics.rec,"Coverage"),B140:JM140,0)+1)), ", ", INDIRECT(ADDRESS(2,MATCH(_xlfn.MAXIFS(B140:JM140,metrics.rec,"Coverage"),B140:JM140,0)+1)))</f>
        <v>#NAME?</v>
      </c>
      <c r="KB140" s="1" t="e" cm="1">
        <f t="array" aca="1" ref="KB140" ca="1">CONCATENATE(INDIRECT(ADDRESS(1,MATCH(_xlfn.MAXIFS(B140:JM140,metrics.rec,"Recatio"),B140:JM140,0)+1)), ", ", INDIRECT(ADDRESS(2,MATCH(_xlfn.MAXIFS(B140:JM140,metrics.rec,"Recatio"),B140:JM140,0)+1)))</f>
        <v>#NAME?</v>
      </c>
      <c r="KC140" s="1" t="e" cm="1">
        <f t="array" aca="1" ref="KC140" ca="1">CONCATENATE(INDIRECT(ADDRESS(1,MATCH(_xlfn.MINIFS(B140:JM140,metrics.rec,"Time"),B140:JM140,0)+1)), ", ", INDIRECT(ADDRESS(2,MATCH(_xlfn.MINIFS(B140:JM140,metrics.rec,"Time"),B140:JM140,0)+1)))</f>
        <v>#NAME?</v>
      </c>
    </row>
    <row r="141" spans="1:289" x14ac:dyDescent="0.3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>
        <v>0.59560000000000002</v>
      </c>
      <c r="BW141" s="5">
        <v>0.60189999999999999</v>
      </c>
      <c r="BX141" s="5">
        <v>0.13139999999999999</v>
      </c>
      <c r="BY141" s="5">
        <v>1.9E-3</v>
      </c>
      <c r="BZ141" s="5">
        <v>0.90880000000000005</v>
      </c>
      <c r="CA141" s="5">
        <v>0.67149999999999999</v>
      </c>
      <c r="CB141" s="5">
        <v>0.99029999999999996</v>
      </c>
      <c r="CC141" s="5">
        <v>1.2367999999999999</v>
      </c>
      <c r="CD141" s="4">
        <v>0.60960000000000003</v>
      </c>
      <c r="CE141" s="4">
        <v>0.62649999999999995</v>
      </c>
      <c r="CF141" s="4">
        <v>0.1411</v>
      </c>
      <c r="CG141" s="4">
        <v>5.1000000000000004E-3</v>
      </c>
      <c r="CH141" s="4">
        <v>0.89539999999999997</v>
      </c>
      <c r="CI141" s="4">
        <v>0.62890000000000001</v>
      </c>
      <c r="CJ141" s="4">
        <v>0.97250000000000003</v>
      </c>
      <c r="CK141" s="4">
        <v>0.87370000000000003</v>
      </c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>
        <v>0.62949999999999995</v>
      </c>
      <c r="CU141" s="4">
        <v>0.67210000000000003</v>
      </c>
      <c r="CV141" s="4">
        <v>0.1076</v>
      </c>
      <c r="CW141" s="4">
        <v>2.1000000000000001E-2</v>
      </c>
      <c r="CX141" s="4">
        <v>0.8377</v>
      </c>
      <c r="CY141" s="4">
        <v>0.46700000000000003</v>
      </c>
      <c r="CZ141" s="4">
        <v>0.88959999999999995</v>
      </c>
      <c r="DA141" s="4">
        <v>0.85260000000000002</v>
      </c>
      <c r="DB141" s="5">
        <v>0.66410000000000002</v>
      </c>
      <c r="DC141" s="5">
        <v>0.75839999999999996</v>
      </c>
      <c r="DD141" s="5">
        <v>5.8099999999999999E-2</v>
      </c>
      <c r="DE141" s="5">
        <v>7.2499999999999995E-2</v>
      </c>
      <c r="DF141" s="5">
        <v>0.73809999999999998</v>
      </c>
      <c r="DG141" s="5">
        <v>0.28770000000000001</v>
      </c>
      <c r="DH141" s="5">
        <v>0.70409999999999995</v>
      </c>
      <c r="DI141" s="5">
        <v>0.1736</v>
      </c>
      <c r="DJ141" s="4">
        <v>0.59489999999999998</v>
      </c>
      <c r="DK141" s="4">
        <v>0.59830000000000005</v>
      </c>
      <c r="DL141" s="4">
        <v>0.11609999999999999</v>
      </c>
      <c r="DM141" s="4">
        <v>1.9E-3</v>
      </c>
      <c r="DN141" s="4">
        <v>0.90980000000000005</v>
      </c>
      <c r="DO141" s="4">
        <v>0.67210000000000003</v>
      </c>
      <c r="DP141" s="4">
        <v>0.99170000000000003</v>
      </c>
      <c r="DQ141" s="4">
        <v>2.0221</v>
      </c>
      <c r="DR141" s="5">
        <v>0.61029999999999995</v>
      </c>
      <c r="DS141" s="5">
        <v>0.63280000000000003</v>
      </c>
      <c r="DT141" s="5">
        <v>0.13930000000000001</v>
      </c>
      <c r="DU141" s="5">
        <v>5.1999999999999998E-3</v>
      </c>
      <c r="DV141" s="5">
        <v>0.89459999999999995</v>
      </c>
      <c r="DW141" s="5">
        <v>0.62129999999999996</v>
      </c>
      <c r="DX141" s="5">
        <v>0.97170000000000001</v>
      </c>
      <c r="DY141" s="5">
        <v>0.73089999999999999</v>
      </c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>
        <v>0.63139999999999996</v>
      </c>
      <c r="EI141" s="5">
        <v>0.67420000000000002</v>
      </c>
      <c r="EJ141" s="5">
        <v>0.1042</v>
      </c>
      <c r="EK141" s="5">
        <v>2.06E-2</v>
      </c>
      <c r="EL141" s="5">
        <v>0.83819999999999995</v>
      </c>
      <c r="EM141" s="5">
        <v>0.47510000000000002</v>
      </c>
      <c r="EN141" s="5">
        <v>0.88780000000000003</v>
      </c>
      <c r="EO141" s="5">
        <v>0.54759999999999998</v>
      </c>
      <c r="EP141" s="4">
        <v>0.66269999999999996</v>
      </c>
      <c r="EQ141" s="4">
        <v>0.75309999999999999</v>
      </c>
      <c r="ER141" s="4">
        <v>6.2199999999999998E-2</v>
      </c>
      <c r="ES141" s="4">
        <v>7.1199999999999999E-2</v>
      </c>
      <c r="ET141" s="4">
        <v>0.73709999999999998</v>
      </c>
      <c r="EU141" s="4">
        <v>0.28889999999999999</v>
      </c>
      <c r="EV141" s="4">
        <v>0.70389999999999997</v>
      </c>
      <c r="EW141" s="4">
        <v>0.25519999999999998</v>
      </c>
      <c r="EX141" s="5">
        <v>0.59970000000000001</v>
      </c>
      <c r="EY141" s="5">
        <v>0.60640000000000005</v>
      </c>
      <c r="EZ141" s="5">
        <v>0.12330000000000001</v>
      </c>
      <c r="FA141" s="5">
        <v>1.9E-3</v>
      </c>
      <c r="FB141" s="5">
        <v>0.9052</v>
      </c>
      <c r="FC141" s="5">
        <v>0.67159999999999997</v>
      </c>
      <c r="FD141" s="5">
        <v>0.99009999999999998</v>
      </c>
      <c r="FE141" s="5">
        <v>2.0891999999999999</v>
      </c>
      <c r="FF141" s="4">
        <v>0.61409999999999998</v>
      </c>
      <c r="FG141" s="4">
        <v>0.63549999999999995</v>
      </c>
      <c r="FH141" s="4">
        <v>0.1321</v>
      </c>
      <c r="FI141" s="4">
        <v>5.1000000000000004E-3</v>
      </c>
      <c r="FJ141" s="4">
        <v>0.89290000000000003</v>
      </c>
      <c r="FK141" s="4">
        <v>0.62370000000000003</v>
      </c>
      <c r="FL141" s="4">
        <v>0.97099999999999997</v>
      </c>
      <c r="FM141" s="4">
        <v>2.1833999999999998</v>
      </c>
      <c r="FN141" s="5">
        <v>0.61980000000000002</v>
      </c>
      <c r="FO141" s="5">
        <v>0.64939999999999998</v>
      </c>
      <c r="FP141" s="5">
        <v>0.13239999999999999</v>
      </c>
      <c r="FQ141" s="5">
        <v>1.01E-2</v>
      </c>
      <c r="FR141" s="5">
        <v>0.87290000000000001</v>
      </c>
      <c r="FS141" s="5">
        <v>0.56850000000000001</v>
      </c>
      <c r="FT141" s="5">
        <v>0.94350000000000001</v>
      </c>
      <c r="FU141" s="5">
        <v>1.3472</v>
      </c>
      <c r="FV141" s="4">
        <v>0.62939999999999996</v>
      </c>
      <c r="FW141" s="4">
        <v>0.67190000000000005</v>
      </c>
      <c r="FX141" s="4">
        <v>0.10920000000000001</v>
      </c>
      <c r="FY141" s="4">
        <v>2.06E-2</v>
      </c>
      <c r="FZ141" s="4">
        <v>0.84160000000000001</v>
      </c>
      <c r="GA141" s="4">
        <v>0.47599999999999998</v>
      </c>
      <c r="GB141" s="4">
        <v>0.88729999999999998</v>
      </c>
      <c r="GC141" s="4">
        <v>1.5405</v>
      </c>
      <c r="GD141" s="5">
        <v>0.66220000000000001</v>
      </c>
      <c r="GE141" s="5">
        <v>0.75429999999999997</v>
      </c>
      <c r="GF141" s="5">
        <v>6.6600000000000006E-2</v>
      </c>
      <c r="GG141" s="5">
        <v>7.3999999999999996E-2</v>
      </c>
      <c r="GH141" s="5">
        <v>0.73270000000000002</v>
      </c>
      <c r="GI141" s="5">
        <v>0.27960000000000002</v>
      </c>
      <c r="GJ141" s="5">
        <v>0.70489999999999997</v>
      </c>
      <c r="GK141" s="5">
        <v>0.25869999999999999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>
        <v>0.61929999999999996</v>
      </c>
      <c r="HC141" s="4">
        <v>0.64790000000000003</v>
      </c>
      <c r="HD141" s="4">
        <v>0.12790000000000001</v>
      </c>
      <c r="HE141" s="4">
        <v>1.01E-2</v>
      </c>
      <c r="HF141" s="4">
        <v>0.87390000000000001</v>
      </c>
      <c r="HG141" s="4">
        <v>0.56850000000000001</v>
      </c>
      <c r="HH141" s="4">
        <v>0.94369999999999998</v>
      </c>
      <c r="HI141" s="4">
        <v>1.54</v>
      </c>
      <c r="HJ141" s="5">
        <v>0.63049999999999995</v>
      </c>
      <c r="HK141" s="5">
        <v>0.67410000000000003</v>
      </c>
      <c r="HL141" s="5">
        <v>0.1099</v>
      </c>
      <c r="HM141" s="5">
        <v>2.06E-2</v>
      </c>
      <c r="HN141" s="5">
        <v>0.83860000000000001</v>
      </c>
      <c r="HO141" s="5">
        <v>0.47420000000000001</v>
      </c>
      <c r="HP141" s="5">
        <v>0.88800000000000001</v>
      </c>
      <c r="HQ141" s="5">
        <v>0.54559999999999997</v>
      </c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>
        <v>0.63039999999999996</v>
      </c>
      <c r="IY141" s="4">
        <v>0.6724</v>
      </c>
      <c r="IZ141" s="4">
        <v>0.1114</v>
      </c>
      <c r="JA141" s="4">
        <v>2.07E-2</v>
      </c>
      <c r="JB141" s="4">
        <v>0.83799999999999997</v>
      </c>
      <c r="JC141" s="4">
        <v>0.47170000000000001</v>
      </c>
      <c r="JD141" s="4">
        <v>0.88919999999999999</v>
      </c>
      <c r="JE141" s="4">
        <v>0.71309999999999996</v>
      </c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0.6246925925925928</v>
      </c>
      <c r="JO141" s="4">
        <f t="shared" si="49"/>
        <v>0.66233333333333344</v>
      </c>
      <c r="JP141" s="4">
        <f t="shared" si="50"/>
        <v>0.11415925925925927</v>
      </c>
      <c r="JQ141" s="4">
        <f t="shared" si="51"/>
        <v>2.0307407407407409E-2</v>
      </c>
      <c r="JR141" s="4">
        <f t="shared" si="52"/>
        <v>0.85238148148148174</v>
      </c>
      <c r="JS141" s="4">
        <f t="shared" si="53"/>
        <v>0.52591111111111111</v>
      </c>
      <c r="JT141" s="4">
        <f t="shared" si="54"/>
        <v>0.90408518518518532</v>
      </c>
      <c r="JU141" s="4">
        <f t="shared" si="55"/>
        <v>1.2970148148148144</v>
      </c>
      <c r="JV141" s="1" t="e" cm="1">
        <f t="array" aca="1" ref="JV141" ca="1">CONCATENATE(INDIRECT(ADDRESS(1,MATCH(_xlfn.MINIFS(B141:JM141,metrics.rec,"MAE"),B141:JM141,0)+1)), ", ", INDIRECT(ADDRESS(2,MATCH(_xlfn.MINIFS(B141:JM141,metrics.rec,"MAE"),B141:JM141,0)+1)))</f>
        <v>#NAME?</v>
      </c>
      <c r="JW141" s="1" t="e" cm="1">
        <f t="array" aca="1" ref="JW141" ca="1">CONCATENATE(INDIRECT(ADDRESS(1,MATCH(_xlfn.MINIFS(B141:JM141,metrics.rec,"MSE"),B141:JM141,0)+1)), ", ", INDIRECT(ADDRESS(2,MATCH(_xlfn.MINIFS(B141:JM141,metrics.rec,"MSE"),B141:JM141,0)+1)))</f>
        <v>#NAME?</v>
      </c>
      <c r="JX141" s="1" t="e" cm="1">
        <f t="array" aca="1" ref="JX141" ca="1">CONCATENATE(INDIRECT(ADDRESS(1,MATCH(_xlfn.MAXIFS(B141:JM141,metrics.rec,"R"),B141:JM141,0)+1)), ", ", INDIRECT(ADDRESS(2,MATCH(_xlfn.MAXIFS(B141:JM141,metrics.rec,"R"),B141:JM141,0)+1)))</f>
        <v>#NAME?</v>
      </c>
      <c r="JY141" s="1" t="e" cm="1">
        <f t="array" aca="1" ref="JY141" ca="1">CONCATENATE(INDIRECT(ADDRESS(1,MATCH(_xlfn.MAXIFS(B141:JM141,metrics.rec,"Precision"),B141:JM141,0)+1)), ", ", INDIRECT(ADDRESS(2,MATCH(_xlfn.MAXIFS(B141:JM141,metrics.rec,"Precision"),B141:JM141,0)+1)))</f>
        <v>#NAME?</v>
      </c>
      <c r="JZ141" s="1" t="e" cm="1">
        <f t="array" aca="1" ref="JZ141" ca="1">CONCATENATE(INDIRECT(ADDRESS(1,MATCH(_xlfn.MAXIFS(B141:JM141,metrics.rec,"Recall"),B141:JM141,0)+1)), ", ", INDIRECT(ADDRESS(2,MATCH(_xlfn.MAXIFS(B141:JM141,metrics.rec,"Recall"),B141:JM141,0)+1)))</f>
        <v>#NAME?</v>
      </c>
      <c r="KA141" s="1" t="e" cm="1">
        <f t="array" aca="1" ref="KA141" ca="1">CONCATENATE(INDIRECT(ADDRESS(1,MATCH(_xlfn.MAXIFS(B141:JM141,metrics.rec,"Coverage"),B141:JM141,0)+1)), ", ", INDIRECT(ADDRESS(2,MATCH(_xlfn.MAXIFS(B141:JM141,metrics.rec,"Coverage"),B141:JM141,0)+1)))</f>
        <v>#NAME?</v>
      </c>
      <c r="KB141" s="1" t="e" cm="1">
        <f t="array" aca="1" ref="KB141" ca="1">CONCATENATE(INDIRECT(ADDRESS(1,MATCH(_xlfn.MAXIFS(B141:JM141,metrics.rec,"Recatio"),B141:JM141,0)+1)), ", ", INDIRECT(ADDRESS(2,MATCH(_xlfn.MAXIFS(B141:JM141,metrics.rec,"Recatio"),B141:JM141,0)+1)))</f>
        <v>#NAME?</v>
      </c>
      <c r="KC141" s="1" t="e" cm="1">
        <f t="array" aca="1" ref="KC141" ca="1">CONCATENATE(INDIRECT(ADDRESS(1,MATCH(_xlfn.MINIFS(B141:JM141,metrics.rec,"Time"),B141:JM141,0)+1)), ", ", INDIRECT(ADDRESS(2,MATCH(_xlfn.MINIFS(B141:JM141,metrics.rec,"Time"),B141:JM141,0)+1)))</f>
        <v>#NAME?</v>
      </c>
    </row>
    <row r="142" spans="1:289" x14ac:dyDescent="0.3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>
        <v>0.5625</v>
      </c>
      <c r="BW142" s="5">
        <v>0.54190000000000005</v>
      </c>
      <c r="BX142" s="5">
        <v>0.1988</v>
      </c>
      <c r="BY142" s="5">
        <v>4.2700000000000002E-2</v>
      </c>
      <c r="BZ142" s="5">
        <v>0.82369999999999999</v>
      </c>
      <c r="CA142" s="5">
        <v>2.7400000000000001E-2</v>
      </c>
      <c r="CB142" s="5">
        <v>0.98950000000000005</v>
      </c>
      <c r="CC142" s="5">
        <v>1.0636000000000001</v>
      </c>
      <c r="CD142" s="4">
        <v>0.57320000000000004</v>
      </c>
      <c r="CE142" s="4">
        <v>0.5605</v>
      </c>
      <c r="CF142" s="4">
        <v>0.1923</v>
      </c>
      <c r="CG142" s="4">
        <v>9.0899999999999995E-2</v>
      </c>
      <c r="CH142" s="4">
        <v>0.80420000000000003</v>
      </c>
      <c r="CI142" s="4">
        <v>3.1899999999999998E-2</v>
      </c>
      <c r="CJ142" s="4">
        <v>0.97050000000000003</v>
      </c>
      <c r="CK142" s="4">
        <v>0.73089999999999999</v>
      </c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>
        <v>0.59940000000000004</v>
      </c>
      <c r="CU142" s="4">
        <v>0.61629999999999996</v>
      </c>
      <c r="CV142" s="4">
        <v>0.13339999999999999</v>
      </c>
      <c r="CW142" s="4">
        <v>0.216</v>
      </c>
      <c r="CX142" s="4">
        <v>0.76839999999999997</v>
      </c>
      <c r="CY142" s="4">
        <v>4.1599999999999998E-2</v>
      </c>
      <c r="CZ142" s="4">
        <v>0.88280000000000003</v>
      </c>
      <c r="DA142" s="4">
        <v>0.70669999999999999</v>
      </c>
      <c r="DB142" s="5">
        <v>0.64939999999999998</v>
      </c>
      <c r="DC142" s="5">
        <v>0.73599999999999999</v>
      </c>
      <c r="DD142" s="5">
        <v>6.3399999999999998E-2</v>
      </c>
      <c r="DE142" s="5">
        <v>0.30869999999999997</v>
      </c>
      <c r="DF142" s="5">
        <v>0.70499999999999996</v>
      </c>
      <c r="DG142" s="5">
        <v>6.3399999999999998E-2</v>
      </c>
      <c r="DH142" s="5">
        <v>0.68320000000000003</v>
      </c>
      <c r="DI142" s="5">
        <v>0.1145</v>
      </c>
      <c r="DJ142" s="4">
        <v>0.5595</v>
      </c>
      <c r="DK142" s="4">
        <v>0.53580000000000005</v>
      </c>
      <c r="DL142" s="4">
        <v>0.18029999999999999</v>
      </c>
      <c r="DM142" s="4">
        <v>4.3299999999999998E-2</v>
      </c>
      <c r="DN142" s="4">
        <v>0.82110000000000005</v>
      </c>
      <c r="DO142" s="4">
        <v>2.7E-2</v>
      </c>
      <c r="DP142" s="4">
        <v>0.99070000000000003</v>
      </c>
      <c r="DQ142" s="4">
        <v>1.6471</v>
      </c>
      <c r="DR142" s="5">
        <v>0.57620000000000005</v>
      </c>
      <c r="DS142" s="5">
        <v>0.57040000000000002</v>
      </c>
      <c r="DT142" s="5">
        <v>0.2006</v>
      </c>
      <c r="DU142" s="5">
        <v>8.9499999999999996E-2</v>
      </c>
      <c r="DV142" s="5">
        <v>0.80449999999999999</v>
      </c>
      <c r="DW142" s="5">
        <v>3.2399999999999998E-2</v>
      </c>
      <c r="DX142" s="5">
        <v>0.96950000000000003</v>
      </c>
      <c r="DY142" s="5">
        <v>0.57599999999999996</v>
      </c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>
        <v>0.59940000000000004</v>
      </c>
      <c r="EI142" s="5">
        <v>0.6159</v>
      </c>
      <c r="EJ142" s="5">
        <v>0.13489999999999999</v>
      </c>
      <c r="EK142" s="5">
        <v>0.2112</v>
      </c>
      <c r="EL142" s="5">
        <v>0.76990000000000003</v>
      </c>
      <c r="EM142" s="5">
        <v>4.2500000000000003E-2</v>
      </c>
      <c r="EN142" s="5">
        <v>0.88049999999999995</v>
      </c>
      <c r="EO142" s="5">
        <v>0.47199999999999998</v>
      </c>
      <c r="EP142" s="4">
        <v>0.64949999999999997</v>
      </c>
      <c r="EQ142" s="4">
        <v>0.7329</v>
      </c>
      <c r="ER142" s="4">
        <v>6.5500000000000003E-2</v>
      </c>
      <c r="ES142" s="4">
        <v>0.30280000000000001</v>
      </c>
      <c r="ET142" s="4">
        <v>0.70779999999999998</v>
      </c>
      <c r="EU142" s="4">
        <v>6.3899999999999998E-2</v>
      </c>
      <c r="EV142" s="4">
        <v>0.68189999999999995</v>
      </c>
      <c r="EW142" s="4">
        <v>0.17519999999999999</v>
      </c>
      <c r="EX142" s="5">
        <v>0.56410000000000005</v>
      </c>
      <c r="EY142" s="5">
        <v>0.54259999999999997</v>
      </c>
      <c r="EZ142" s="5">
        <v>0.18579999999999999</v>
      </c>
      <c r="FA142" s="5">
        <v>4.24E-2</v>
      </c>
      <c r="FB142" s="5">
        <v>0.81920000000000004</v>
      </c>
      <c r="FC142" s="5">
        <v>2.75E-2</v>
      </c>
      <c r="FD142" s="5">
        <v>0.98939999999999995</v>
      </c>
      <c r="FE142" s="5">
        <v>1.6816</v>
      </c>
      <c r="FF142" s="4">
        <v>0.57740000000000002</v>
      </c>
      <c r="FG142" s="4">
        <v>0.56899999999999995</v>
      </c>
      <c r="FH142" s="4">
        <v>0.18859999999999999</v>
      </c>
      <c r="FI142" s="4">
        <v>8.9399999999999993E-2</v>
      </c>
      <c r="FJ142" s="4">
        <v>0.80500000000000005</v>
      </c>
      <c r="FK142" s="4">
        <v>3.2399999999999998E-2</v>
      </c>
      <c r="FL142" s="4">
        <v>0.96919999999999995</v>
      </c>
      <c r="FM142" s="4">
        <v>1.7063999999999999</v>
      </c>
      <c r="FN142" s="5">
        <v>0.58520000000000005</v>
      </c>
      <c r="FO142" s="5">
        <v>0.58540000000000003</v>
      </c>
      <c r="FP142" s="5">
        <v>0.17469999999999999</v>
      </c>
      <c r="FQ142" s="5">
        <v>0.14180000000000001</v>
      </c>
      <c r="FR142" s="5">
        <v>0.79120000000000001</v>
      </c>
      <c r="FS142" s="5">
        <v>3.6700000000000003E-2</v>
      </c>
      <c r="FT142" s="5">
        <v>0.93940000000000001</v>
      </c>
      <c r="FU142" s="5">
        <v>1.3185</v>
      </c>
      <c r="FV142" s="4">
        <v>0.5998</v>
      </c>
      <c r="FW142" s="4">
        <v>0.61750000000000005</v>
      </c>
      <c r="FX142" s="4">
        <v>0.13220000000000001</v>
      </c>
      <c r="FY142" s="4">
        <v>0.21310000000000001</v>
      </c>
      <c r="FZ142" s="4">
        <v>0.7712</v>
      </c>
      <c r="GA142" s="4">
        <v>4.2099999999999999E-2</v>
      </c>
      <c r="GB142" s="4">
        <v>0.87970000000000004</v>
      </c>
      <c r="GC142" s="4">
        <v>1.4205000000000001</v>
      </c>
      <c r="GD142" s="5">
        <v>0.64729999999999999</v>
      </c>
      <c r="GE142" s="5">
        <v>0.7288</v>
      </c>
      <c r="GF142" s="5">
        <v>6.5600000000000006E-2</v>
      </c>
      <c r="GG142" s="5">
        <v>0.30609999999999998</v>
      </c>
      <c r="GH142" s="5">
        <v>0.70620000000000005</v>
      </c>
      <c r="GI142" s="5">
        <v>6.3600000000000004E-2</v>
      </c>
      <c r="GJ142" s="5">
        <v>0.6804</v>
      </c>
      <c r="GK142" s="5">
        <v>0.14360000000000001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>
        <v>0.58330000000000004</v>
      </c>
      <c r="HC142" s="4">
        <v>0.58240000000000003</v>
      </c>
      <c r="HD142" s="4">
        <v>0.17549999999999999</v>
      </c>
      <c r="HE142" s="4">
        <v>0.14269999999999999</v>
      </c>
      <c r="HF142" s="4">
        <v>0.79049999999999998</v>
      </c>
      <c r="HG142" s="4">
        <v>3.6200000000000003E-2</v>
      </c>
      <c r="HH142" s="4">
        <v>0.93959999999999999</v>
      </c>
      <c r="HI142" s="4">
        <v>1.2287999999999999</v>
      </c>
      <c r="HJ142" s="5">
        <v>0.59960000000000002</v>
      </c>
      <c r="HK142" s="5">
        <v>0.61629999999999996</v>
      </c>
      <c r="HL142" s="5">
        <v>0.1336</v>
      </c>
      <c r="HM142" s="5">
        <v>0.2137</v>
      </c>
      <c r="HN142" s="5">
        <v>0.77070000000000005</v>
      </c>
      <c r="HO142" s="5">
        <v>4.19E-2</v>
      </c>
      <c r="HP142" s="5">
        <v>0.87949999999999995</v>
      </c>
      <c r="HQ142" s="5">
        <v>0.43619999999999998</v>
      </c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>
        <v>0.59950000000000003</v>
      </c>
      <c r="IY142" s="4">
        <v>0.61599999999999999</v>
      </c>
      <c r="IZ142" s="4">
        <v>0.1331</v>
      </c>
      <c r="JA142" s="4">
        <v>0.2127</v>
      </c>
      <c r="JB142" s="4">
        <v>0.77129999999999999</v>
      </c>
      <c r="JC142" s="4">
        <v>4.2099999999999999E-2</v>
      </c>
      <c r="JD142" s="4">
        <v>0.88070000000000004</v>
      </c>
      <c r="JE142" s="4">
        <v>0.4945</v>
      </c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0.59384074074074078</v>
      </c>
      <c r="JO142" s="4">
        <f t="shared" si="49"/>
        <v>0.60635185185185192</v>
      </c>
      <c r="JP142" s="4">
        <f t="shared" si="50"/>
        <v>0.15177037037037039</v>
      </c>
      <c r="JQ142" s="4">
        <f t="shared" si="51"/>
        <v>0.16129259259259257</v>
      </c>
      <c r="JR142" s="4">
        <f t="shared" si="52"/>
        <v>0.77962962962962978</v>
      </c>
      <c r="JS142" s="4">
        <f t="shared" si="53"/>
        <v>3.996296296296295E-2</v>
      </c>
      <c r="JT142" s="4">
        <f t="shared" si="54"/>
        <v>0.89707777777777764</v>
      </c>
      <c r="JU142" s="4">
        <f t="shared" si="55"/>
        <v>1.1534185185185186</v>
      </c>
      <c r="JV142" s="1" t="e" cm="1">
        <f t="array" aca="1" ref="JV142" ca="1">CONCATENATE(INDIRECT(ADDRESS(1,MATCH(_xlfn.MINIFS(B142:JM142,metrics.rec,"MAE"),B142:JM142,0)+1)), ", ", INDIRECT(ADDRESS(2,MATCH(_xlfn.MINIFS(B142:JM142,metrics.rec,"MAE"),B142:JM142,0)+1)))</f>
        <v>#NAME?</v>
      </c>
      <c r="JW142" s="1" t="e" cm="1">
        <f t="array" aca="1" ref="JW142" ca="1">CONCATENATE(INDIRECT(ADDRESS(1,MATCH(_xlfn.MINIFS(B142:JM142,metrics.rec,"MSE"),B142:JM142,0)+1)), ", ", INDIRECT(ADDRESS(2,MATCH(_xlfn.MINIFS(B142:JM142,metrics.rec,"MSE"),B142:JM142,0)+1)))</f>
        <v>#NAME?</v>
      </c>
      <c r="JX142" s="1" t="e" cm="1">
        <f t="array" aca="1" ref="JX142" ca="1">CONCATENATE(INDIRECT(ADDRESS(1,MATCH(_xlfn.MAXIFS(B142:JM142,metrics.rec,"R"),B142:JM142,0)+1)), ", ", INDIRECT(ADDRESS(2,MATCH(_xlfn.MAXIFS(B142:JM142,metrics.rec,"R"),B142:JM142,0)+1)))</f>
        <v>#NAME?</v>
      </c>
      <c r="JY142" s="1" t="e" cm="1">
        <f t="array" aca="1" ref="JY142" ca="1">CONCATENATE(INDIRECT(ADDRESS(1,MATCH(_xlfn.MAXIFS(B142:JM142,metrics.rec,"Precision"),B142:JM142,0)+1)), ", ", INDIRECT(ADDRESS(2,MATCH(_xlfn.MAXIFS(B142:JM142,metrics.rec,"Precision"),B142:JM142,0)+1)))</f>
        <v>#NAME?</v>
      </c>
      <c r="JZ142" s="1" t="e" cm="1">
        <f t="array" aca="1" ref="JZ142" ca="1">CONCATENATE(INDIRECT(ADDRESS(1,MATCH(_xlfn.MAXIFS(B142:JM142,metrics.rec,"Recall"),B142:JM142,0)+1)), ", ", INDIRECT(ADDRESS(2,MATCH(_xlfn.MAXIFS(B142:JM142,metrics.rec,"Recall"),B142:JM142,0)+1)))</f>
        <v>#NAME?</v>
      </c>
      <c r="KA142" s="1" t="e" cm="1">
        <f t="array" aca="1" ref="KA142" ca="1">CONCATENATE(INDIRECT(ADDRESS(1,MATCH(_xlfn.MAXIFS(B142:JM142,metrics.rec,"Coverage"),B142:JM142,0)+1)), ", ", INDIRECT(ADDRESS(2,MATCH(_xlfn.MAXIFS(B142:JM142,metrics.rec,"Coverage"),B142:JM142,0)+1)))</f>
        <v>#NAME?</v>
      </c>
      <c r="KB142" s="1" t="e" cm="1">
        <f t="array" aca="1" ref="KB142" ca="1">CONCATENATE(INDIRECT(ADDRESS(1,MATCH(_xlfn.MAXIFS(B142:JM142,metrics.rec,"Recatio"),B142:JM142,0)+1)), ", ", INDIRECT(ADDRESS(2,MATCH(_xlfn.MAXIFS(B142:JM142,metrics.rec,"Recatio"),B142:JM142,0)+1)))</f>
        <v>#NAME?</v>
      </c>
      <c r="KC142" s="1" t="e" cm="1">
        <f t="array" aca="1" ref="KC142" ca="1">CONCATENATE(INDIRECT(ADDRESS(1,MATCH(_xlfn.MINIFS(B142:JM142,metrics.rec,"Time"),B142:JM142,0)+1)), ", ", INDIRECT(ADDRESS(2,MATCH(_xlfn.MINIFS(B142:JM142,metrics.rec,"Time"),B142:JM142,0)+1)))</f>
        <v>#NAME?</v>
      </c>
    </row>
    <row r="143" spans="1:289" x14ac:dyDescent="0.3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>
        <v>0.56720000000000004</v>
      </c>
      <c r="BW143" s="5">
        <v>0.55669999999999997</v>
      </c>
      <c r="BX143" s="5">
        <v>0.19370000000000001</v>
      </c>
      <c r="BY143" s="5">
        <v>3.3700000000000001E-2</v>
      </c>
      <c r="BZ143" s="5">
        <v>0.86160000000000003</v>
      </c>
      <c r="CA143" s="5">
        <v>3.6299999999999999E-2</v>
      </c>
      <c r="CB143" s="5">
        <v>0.99009999999999998</v>
      </c>
      <c r="CC143" s="5">
        <v>1.1143000000000001</v>
      </c>
      <c r="CD143" s="4">
        <v>0.58179999999999998</v>
      </c>
      <c r="CE143" s="4">
        <v>0.58130000000000004</v>
      </c>
      <c r="CF143" s="4">
        <v>0.18759999999999999</v>
      </c>
      <c r="CG143" s="4">
        <v>7.85E-2</v>
      </c>
      <c r="CH143" s="4">
        <v>0.84379999999999999</v>
      </c>
      <c r="CI143" s="4">
        <v>3.8699999999999998E-2</v>
      </c>
      <c r="CJ143" s="4">
        <v>0.97160000000000002</v>
      </c>
      <c r="CK143" s="4">
        <v>0.83989999999999998</v>
      </c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>
        <v>0.60270000000000001</v>
      </c>
      <c r="CU143" s="4">
        <v>0.62270000000000003</v>
      </c>
      <c r="CV143" s="4">
        <v>0.1343</v>
      </c>
      <c r="CW143" s="4">
        <v>0.20119999999999999</v>
      </c>
      <c r="CX143" s="4">
        <v>0.78820000000000001</v>
      </c>
      <c r="CY143" s="4">
        <v>4.5900000000000003E-2</v>
      </c>
      <c r="CZ143" s="4">
        <v>0.88519999999999999</v>
      </c>
      <c r="DA143" s="4">
        <v>0.8952</v>
      </c>
      <c r="DB143" s="5">
        <v>0.65290000000000004</v>
      </c>
      <c r="DC143" s="5">
        <v>0.7399</v>
      </c>
      <c r="DD143" s="5">
        <v>6.3299999999999995E-2</v>
      </c>
      <c r="DE143" s="5">
        <v>0.30880000000000002</v>
      </c>
      <c r="DF143" s="5">
        <v>0.70099999999999996</v>
      </c>
      <c r="DG143" s="5">
        <v>6.3100000000000003E-2</v>
      </c>
      <c r="DH143" s="5">
        <v>0.68420000000000003</v>
      </c>
      <c r="DI143" s="5">
        <v>0.1143</v>
      </c>
      <c r="DJ143" s="4">
        <v>0.5665</v>
      </c>
      <c r="DK143" s="4">
        <v>0.55579999999999996</v>
      </c>
      <c r="DL143" s="4">
        <v>0.17910000000000001</v>
      </c>
      <c r="DM143" s="4">
        <v>3.4000000000000002E-2</v>
      </c>
      <c r="DN143" s="4">
        <v>0.85780000000000001</v>
      </c>
      <c r="DO143" s="4">
        <v>3.5900000000000001E-2</v>
      </c>
      <c r="DP143" s="4">
        <v>0.99150000000000005</v>
      </c>
      <c r="DQ143" s="4">
        <v>1.6665000000000001</v>
      </c>
      <c r="DR143" s="5">
        <v>0.58430000000000004</v>
      </c>
      <c r="DS143" s="5">
        <v>0.59179999999999999</v>
      </c>
      <c r="DT143" s="5">
        <v>0.1933</v>
      </c>
      <c r="DU143" s="5">
        <v>7.7899999999999997E-2</v>
      </c>
      <c r="DV143" s="5">
        <v>0.84379999999999999</v>
      </c>
      <c r="DW143" s="5">
        <v>3.9E-2</v>
      </c>
      <c r="DX143" s="5">
        <v>0.97009999999999996</v>
      </c>
      <c r="DY143" s="5">
        <v>0.72709999999999997</v>
      </c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>
        <v>0.60260000000000002</v>
      </c>
      <c r="EI143" s="5">
        <v>0.62270000000000003</v>
      </c>
      <c r="EJ143" s="5">
        <v>0.13700000000000001</v>
      </c>
      <c r="EK143" s="5">
        <v>0.19900000000000001</v>
      </c>
      <c r="EL143" s="5">
        <v>0.78859999999999997</v>
      </c>
      <c r="EM143" s="5">
        <v>4.6199999999999998E-2</v>
      </c>
      <c r="EN143" s="5">
        <v>0.88219999999999998</v>
      </c>
      <c r="EO143" s="5">
        <v>0.41849999999999998</v>
      </c>
      <c r="EP143" s="4">
        <v>0.65380000000000005</v>
      </c>
      <c r="EQ143" s="4">
        <v>0.73899999999999999</v>
      </c>
      <c r="ER143" s="4">
        <v>6.3100000000000003E-2</v>
      </c>
      <c r="ES143" s="4">
        <v>0.3044</v>
      </c>
      <c r="ET143" s="4">
        <v>0.70289999999999997</v>
      </c>
      <c r="EU143" s="4">
        <v>6.3200000000000006E-2</v>
      </c>
      <c r="EV143" s="4">
        <v>0.68310000000000004</v>
      </c>
      <c r="EW143" s="4">
        <v>0.17169999999999999</v>
      </c>
      <c r="EX143" s="5">
        <v>0.57120000000000004</v>
      </c>
      <c r="EY143" s="5">
        <v>0.56289999999999996</v>
      </c>
      <c r="EZ143" s="5">
        <v>0.18290000000000001</v>
      </c>
      <c r="FA143" s="5">
        <v>3.3500000000000002E-2</v>
      </c>
      <c r="FB143" s="5">
        <v>0.85570000000000002</v>
      </c>
      <c r="FC143" s="5">
        <v>3.6299999999999999E-2</v>
      </c>
      <c r="FD143" s="5">
        <v>0.98980000000000001</v>
      </c>
      <c r="FE143" s="5">
        <v>1.7461</v>
      </c>
      <c r="FF143" s="4">
        <v>0.58450000000000002</v>
      </c>
      <c r="FG143" s="4">
        <v>0.5887</v>
      </c>
      <c r="FH143" s="4">
        <v>0.191</v>
      </c>
      <c r="FI143" s="4">
        <v>7.7899999999999997E-2</v>
      </c>
      <c r="FJ143" s="4">
        <v>0.84360000000000002</v>
      </c>
      <c r="FK143" s="4">
        <v>3.8899999999999997E-2</v>
      </c>
      <c r="FL143" s="4">
        <v>0.9698</v>
      </c>
      <c r="FM143" s="4">
        <v>1.4294</v>
      </c>
      <c r="FN143" s="5">
        <v>0.59160000000000001</v>
      </c>
      <c r="FO143" s="5">
        <v>0.60160000000000002</v>
      </c>
      <c r="FP143" s="5">
        <v>0.1736</v>
      </c>
      <c r="FQ143" s="5">
        <v>0.1288</v>
      </c>
      <c r="FR143" s="5">
        <v>0.82299999999999995</v>
      </c>
      <c r="FS143" s="5">
        <v>4.2099999999999999E-2</v>
      </c>
      <c r="FT143" s="5">
        <v>0.94089999999999996</v>
      </c>
      <c r="FU143" s="5">
        <v>1.3959999999999999</v>
      </c>
      <c r="FV143" s="4">
        <v>0.60329999999999995</v>
      </c>
      <c r="FW143" s="4">
        <v>0.62590000000000001</v>
      </c>
      <c r="FX143" s="4">
        <v>0.13500000000000001</v>
      </c>
      <c r="FY143" s="4">
        <v>0.1991</v>
      </c>
      <c r="FZ143" s="4">
        <v>0.78990000000000005</v>
      </c>
      <c r="GA143" s="4">
        <v>4.6100000000000002E-2</v>
      </c>
      <c r="GB143" s="4">
        <v>0.88200000000000001</v>
      </c>
      <c r="GC143" s="4">
        <v>1.4066000000000001</v>
      </c>
      <c r="GD143" s="5">
        <v>0.65149999999999997</v>
      </c>
      <c r="GE143" s="5">
        <v>0.73440000000000005</v>
      </c>
      <c r="GF143" s="5">
        <v>6.2399999999999997E-2</v>
      </c>
      <c r="GG143" s="5">
        <v>0.30509999999999998</v>
      </c>
      <c r="GH143" s="5">
        <v>0.70020000000000004</v>
      </c>
      <c r="GI143" s="5">
        <v>6.3399999999999998E-2</v>
      </c>
      <c r="GJ143" s="5">
        <v>0.68240000000000001</v>
      </c>
      <c r="GK143" s="5">
        <v>0.14149999999999999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>
        <v>0.58989999999999998</v>
      </c>
      <c r="HC143" s="4">
        <v>0.59909999999999997</v>
      </c>
      <c r="HD143" s="4">
        <v>0.1741</v>
      </c>
      <c r="HE143" s="4">
        <v>0.1298</v>
      </c>
      <c r="HF143" s="4">
        <v>0.82269999999999999</v>
      </c>
      <c r="HG143" s="4">
        <v>4.1500000000000002E-2</v>
      </c>
      <c r="HH143" s="4">
        <v>0.94120000000000004</v>
      </c>
      <c r="HI143" s="4">
        <v>1.0859000000000001</v>
      </c>
      <c r="HJ143" s="5">
        <v>0.6028</v>
      </c>
      <c r="HK143" s="5">
        <v>0.62390000000000001</v>
      </c>
      <c r="HL143" s="5">
        <v>0.13730000000000001</v>
      </c>
      <c r="HM143" s="5">
        <v>0.19989999999999999</v>
      </c>
      <c r="HN143" s="5">
        <v>0.7893</v>
      </c>
      <c r="HO143" s="5">
        <v>4.5900000000000003E-2</v>
      </c>
      <c r="HP143" s="5">
        <v>0.8821</v>
      </c>
      <c r="HQ143" s="5">
        <v>0.42670000000000002</v>
      </c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>
        <v>0.60289999999999999</v>
      </c>
      <c r="IY143" s="4">
        <v>0.62360000000000004</v>
      </c>
      <c r="IZ143" s="4">
        <v>0.13569999999999999</v>
      </c>
      <c r="JA143" s="4">
        <v>0.19889999999999999</v>
      </c>
      <c r="JB143" s="4">
        <v>0.78949999999999998</v>
      </c>
      <c r="JC143" s="4">
        <v>4.6100000000000002E-2</v>
      </c>
      <c r="JD143" s="4">
        <v>0.88329999999999997</v>
      </c>
      <c r="JE143" s="4">
        <v>0.49059999999999998</v>
      </c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0.5991481481481481</v>
      </c>
      <c r="JO143" s="4">
        <f t="shared" si="49"/>
        <v>0.61935185185185171</v>
      </c>
      <c r="JP143" s="4">
        <f t="shared" si="50"/>
        <v>0.15174444444444446</v>
      </c>
      <c r="JQ143" s="4">
        <f t="shared" si="51"/>
        <v>0.1510185185185185</v>
      </c>
      <c r="JR143" s="4">
        <f t="shared" si="52"/>
        <v>0.80481111111111103</v>
      </c>
      <c r="JS143" s="4">
        <f t="shared" si="53"/>
        <v>4.4866666666666673E-2</v>
      </c>
      <c r="JT143" s="4">
        <f t="shared" si="54"/>
        <v>0.89835555555555557</v>
      </c>
      <c r="JU143" s="4">
        <f t="shared" si="55"/>
        <v>1.0433444444444444</v>
      </c>
      <c r="JV143" s="1" t="e" cm="1">
        <f t="array" aca="1" ref="JV143" ca="1">CONCATENATE(INDIRECT(ADDRESS(1,MATCH(_xlfn.MINIFS(B143:JM143,metrics.rec,"MAE"),B143:JM143,0)+1)), ", ", INDIRECT(ADDRESS(2,MATCH(_xlfn.MINIFS(B143:JM143,metrics.rec,"MAE"),B143:JM143,0)+1)))</f>
        <v>#NAME?</v>
      </c>
      <c r="JW143" s="1" t="e" cm="1">
        <f t="array" aca="1" ref="JW143" ca="1">CONCATENATE(INDIRECT(ADDRESS(1,MATCH(_xlfn.MINIFS(B143:JM143,metrics.rec,"MSE"),B143:JM143,0)+1)), ", ", INDIRECT(ADDRESS(2,MATCH(_xlfn.MINIFS(B143:JM143,metrics.rec,"MSE"),B143:JM143,0)+1)))</f>
        <v>#NAME?</v>
      </c>
      <c r="JX143" s="1" t="e" cm="1">
        <f t="array" aca="1" ref="JX143" ca="1">CONCATENATE(INDIRECT(ADDRESS(1,MATCH(_xlfn.MAXIFS(B143:JM143,metrics.rec,"R"),B143:JM143,0)+1)), ", ", INDIRECT(ADDRESS(2,MATCH(_xlfn.MAXIFS(B143:JM143,metrics.rec,"R"),B143:JM143,0)+1)))</f>
        <v>#NAME?</v>
      </c>
      <c r="JY143" s="1" t="e" cm="1">
        <f t="array" aca="1" ref="JY143" ca="1">CONCATENATE(INDIRECT(ADDRESS(1,MATCH(_xlfn.MAXIFS(B143:JM143,metrics.rec,"Precision"),B143:JM143,0)+1)), ", ", INDIRECT(ADDRESS(2,MATCH(_xlfn.MAXIFS(B143:JM143,metrics.rec,"Precision"),B143:JM143,0)+1)))</f>
        <v>#NAME?</v>
      </c>
      <c r="JZ143" s="1" t="e" cm="1">
        <f t="array" aca="1" ref="JZ143" ca="1">CONCATENATE(INDIRECT(ADDRESS(1,MATCH(_xlfn.MAXIFS(B143:JM143,metrics.rec,"Recall"),B143:JM143,0)+1)), ", ", INDIRECT(ADDRESS(2,MATCH(_xlfn.MAXIFS(B143:JM143,metrics.rec,"Recall"),B143:JM143,0)+1)))</f>
        <v>#NAME?</v>
      </c>
      <c r="KA143" s="1" t="e" cm="1">
        <f t="array" aca="1" ref="KA143" ca="1">CONCATENATE(INDIRECT(ADDRESS(1,MATCH(_xlfn.MAXIFS(B143:JM143,metrics.rec,"Coverage"),B143:JM143,0)+1)), ", ", INDIRECT(ADDRESS(2,MATCH(_xlfn.MAXIFS(B143:JM143,metrics.rec,"Coverage"),B143:JM143,0)+1)))</f>
        <v>#NAME?</v>
      </c>
      <c r="KB143" s="1" t="e" cm="1">
        <f t="array" aca="1" ref="KB143" ca="1">CONCATENATE(INDIRECT(ADDRESS(1,MATCH(_xlfn.MAXIFS(B143:JM143,metrics.rec,"Recatio"),B143:JM143,0)+1)), ", ", INDIRECT(ADDRESS(2,MATCH(_xlfn.MAXIFS(B143:JM143,metrics.rec,"Recatio"),B143:JM143,0)+1)))</f>
        <v>#NAME?</v>
      </c>
      <c r="KC143" s="1" t="e" cm="1">
        <f t="array" aca="1" ref="KC143" ca="1">CONCATENATE(INDIRECT(ADDRESS(1,MATCH(_xlfn.MINIFS(B143:JM143,metrics.rec,"Time"),B143:JM143,0)+1)), ", ", INDIRECT(ADDRESS(2,MATCH(_xlfn.MINIFS(B143:JM143,metrics.rec,"Time"),B143:JM143,0)+1)))</f>
        <v>#NAME?</v>
      </c>
    </row>
    <row r="144" spans="1:289" x14ac:dyDescent="0.3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>
        <v>0.56869999999999998</v>
      </c>
      <c r="BW144" s="5">
        <v>0.55779999999999996</v>
      </c>
      <c r="BX144" s="5">
        <v>0.19750000000000001</v>
      </c>
      <c r="BY144" s="5">
        <v>3.2399999999999998E-2</v>
      </c>
      <c r="BZ144" s="5">
        <v>0.86199999999999999</v>
      </c>
      <c r="CA144" s="5">
        <v>3.78E-2</v>
      </c>
      <c r="CB144" s="5">
        <v>0.99029999999999996</v>
      </c>
      <c r="CC144" s="5">
        <v>4.0686</v>
      </c>
      <c r="CD144" s="4">
        <v>0.58169999999999999</v>
      </c>
      <c r="CE144" s="4">
        <v>0.57909999999999995</v>
      </c>
      <c r="CF144" s="4">
        <v>0.1905</v>
      </c>
      <c r="CG144" s="4">
        <v>7.3599999999999999E-2</v>
      </c>
      <c r="CH144" s="4">
        <v>0.84419999999999995</v>
      </c>
      <c r="CI144" s="4">
        <v>4.1399999999999999E-2</v>
      </c>
      <c r="CJ144" s="4">
        <v>0.97260000000000002</v>
      </c>
      <c r="CK144" s="4">
        <v>0.97409999999999997</v>
      </c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>
        <v>0.60299999999999998</v>
      </c>
      <c r="CU144" s="4">
        <v>0.62129999999999996</v>
      </c>
      <c r="CV144" s="4">
        <v>0.13780000000000001</v>
      </c>
      <c r="CW144" s="4">
        <v>0.18099999999999999</v>
      </c>
      <c r="CX144" s="4">
        <v>0.78949999999999998</v>
      </c>
      <c r="CY144" s="4">
        <v>5.1200000000000002E-2</v>
      </c>
      <c r="CZ144" s="4">
        <v>0.8901</v>
      </c>
      <c r="DA144" s="4">
        <v>0.86450000000000005</v>
      </c>
      <c r="DB144" s="5">
        <v>0.65390000000000004</v>
      </c>
      <c r="DC144" s="5">
        <v>0.74</v>
      </c>
      <c r="DD144" s="5">
        <v>6.6900000000000001E-2</v>
      </c>
      <c r="DE144" s="5">
        <v>0.23860000000000001</v>
      </c>
      <c r="DF144" s="5">
        <v>0.71279999999999999</v>
      </c>
      <c r="DG144" s="5">
        <v>8.4099999999999994E-2</v>
      </c>
      <c r="DH144" s="5">
        <v>0.70009999999999994</v>
      </c>
      <c r="DI144" s="5">
        <v>0.17430000000000001</v>
      </c>
      <c r="DJ144" s="4">
        <v>0.56720000000000004</v>
      </c>
      <c r="DK144" s="4">
        <v>0.55410000000000004</v>
      </c>
      <c r="DL144" s="4">
        <v>0.1767</v>
      </c>
      <c r="DM144" s="4">
        <v>3.27E-2</v>
      </c>
      <c r="DN144" s="4">
        <v>0.85819999999999996</v>
      </c>
      <c r="DO144" s="4">
        <v>3.7400000000000003E-2</v>
      </c>
      <c r="DP144" s="4">
        <v>0.99170000000000003</v>
      </c>
      <c r="DQ144" s="4">
        <v>1.766</v>
      </c>
      <c r="DR144" s="5">
        <v>0.58440000000000003</v>
      </c>
      <c r="DS144" s="5">
        <v>0.58930000000000005</v>
      </c>
      <c r="DT144" s="5">
        <v>0.19389999999999999</v>
      </c>
      <c r="DU144" s="5">
        <v>7.2700000000000001E-2</v>
      </c>
      <c r="DV144" s="5">
        <v>0.84470000000000001</v>
      </c>
      <c r="DW144" s="5">
        <v>4.1799999999999997E-2</v>
      </c>
      <c r="DX144" s="5">
        <v>0.97130000000000005</v>
      </c>
      <c r="DY144" s="5">
        <v>0.99809999999999999</v>
      </c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>
        <v>0.60299999999999998</v>
      </c>
      <c r="EI144" s="5">
        <v>0.62109999999999999</v>
      </c>
      <c r="EJ144" s="5">
        <v>0.1411</v>
      </c>
      <c r="EK144" s="5">
        <v>0.17910000000000001</v>
      </c>
      <c r="EL144" s="5">
        <v>0.79039999999999999</v>
      </c>
      <c r="EM144" s="5">
        <v>5.16E-2</v>
      </c>
      <c r="EN144" s="5">
        <v>0.88729999999999998</v>
      </c>
      <c r="EO144" s="5">
        <v>0.48459999999999998</v>
      </c>
      <c r="EP144" s="4">
        <v>0.6552</v>
      </c>
      <c r="EQ144" s="4">
        <v>0.7399</v>
      </c>
      <c r="ER144" s="4">
        <v>6.6400000000000001E-2</v>
      </c>
      <c r="ES144" s="4">
        <v>0.23530000000000001</v>
      </c>
      <c r="ET144" s="4">
        <v>0.71209999999999996</v>
      </c>
      <c r="EU144" s="4">
        <v>8.4099999999999994E-2</v>
      </c>
      <c r="EV144" s="4">
        <v>0.69940000000000002</v>
      </c>
      <c r="EW144" s="4">
        <v>0.25240000000000001</v>
      </c>
      <c r="EX144" s="5">
        <v>0.57230000000000003</v>
      </c>
      <c r="EY144" s="5">
        <v>0.56240000000000001</v>
      </c>
      <c r="EZ144" s="5">
        <v>0.17710000000000001</v>
      </c>
      <c r="FA144" s="5">
        <v>3.2199999999999999E-2</v>
      </c>
      <c r="FB144" s="5">
        <v>0.85599999999999998</v>
      </c>
      <c r="FC144" s="5">
        <v>3.78E-2</v>
      </c>
      <c r="FD144" s="5">
        <v>0.99009999999999998</v>
      </c>
      <c r="FE144" s="5">
        <v>2.5339</v>
      </c>
      <c r="FF144" s="4">
        <v>0.58430000000000004</v>
      </c>
      <c r="FG144" s="4">
        <v>0.58579999999999999</v>
      </c>
      <c r="FH144" s="4">
        <v>0.1938</v>
      </c>
      <c r="FI144" s="4">
        <v>7.3200000000000001E-2</v>
      </c>
      <c r="FJ144" s="4">
        <v>0.84419999999999995</v>
      </c>
      <c r="FK144" s="4">
        <v>4.1500000000000002E-2</v>
      </c>
      <c r="FL144" s="4">
        <v>0.97109999999999996</v>
      </c>
      <c r="FM144" s="4">
        <v>1.5488</v>
      </c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>
        <v>0.60319999999999996</v>
      </c>
      <c r="FW144" s="4">
        <v>0.62339999999999995</v>
      </c>
      <c r="FX144" s="4">
        <v>0.1386</v>
      </c>
      <c r="FY144" s="4">
        <v>0.17899999999999999</v>
      </c>
      <c r="FZ144" s="4">
        <v>0.79110000000000003</v>
      </c>
      <c r="GA144" s="4">
        <v>5.1499999999999997E-2</v>
      </c>
      <c r="GB144" s="4">
        <v>0.88739999999999997</v>
      </c>
      <c r="GC144" s="4">
        <v>0.96809999999999996</v>
      </c>
      <c r="GD144" s="5">
        <v>0.65300000000000002</v>
      </c>
      <c r="GE144" s="5">
        <v>0.7359</v>
      </c>
      <c r="GF144" s="5">
        <v>6.5699999999999995E-2</v>
      </c>
      <c r="GG144" s="5">
        <v>0.23669999999999999</v>
      </c>
      <c r="GH144" s="5">
        <v>0.71030000000000004</v>
      </c>
      <c r="GI144" s="5">
        <v>8.43E-2</v>
      </c>
      <c r="GJ144" s="5">
        <v>0.70140000000000002</v>
      </c>
      <c r="GK144" s="5">
        <v>0.25640000000000002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>
        <v>0.60329999999999995</v>
      </c>
      <c r="HK144" s="5">
        <v>0.62270000000000003</v>
      </c>
      <c r="HL144" s="5">
        <v>0.1399</v>
      </c>
      <c r="HM144" s="5">
        <v>0.17949999999999999</v>
      </c>
      <c r="HN144" s="5">
        <v>0.79059999999999997</v>
      </c>
      <c r="HO144" s="5">
        <v>5.1299999999999998E-2</v>
      </c>
      <c r="HP144" s="5">
        <v>0.88800000000000001</v>
      </c>
      <c r="HQ144" s="5">
        <v>0.51290000000000002</v>
      </c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>
        <v>0.60319999999999996</v>
      </c>
      <c r="IY144" s="4">
        <v>0.62219999999999998</v>
      </c>
      <c r="IZ144" s="4">
        <v>0.13769999999999999</v>
      </c>
      <c r="JA144" s="4">
        <v>0.17860000000000001</v>
      </c>
      <c r="JB144" s="4">
        <v>0.79100000000000004</v>
      </c>
      <c r="JC144" s="4">
        <v>5.1499999999999997E-2</v>
      </c>
      <c r="JD144" s="4">
        <v>0.88890000000000002</v>
      </c>
      <c r="JE144" s="4">
        <v>0.68820000000000003</v>
      </c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0.59925714285714293</v>
      </c>
      <c r="JO144" s="4">
        <f t="shared" si="49"/>
        <v>0.61719642857142865</v>
      </c>
      <c r="JP144" s="4">
        <f t="shared" si="50"/>
        <v>0.15469285714285713</v>
      </c>
      <c r="JQ144" s="4">
        <f t="shared" si="51"/>
        <v>0.13109642857142856</v>
      </c>
      <c r="JR144" s="4">
        <f t="shared" si="52"/>
        <v>0.80765714285714285</v>
      </c>
      <c r="JS144" s="4">
        <f t="shared" si="53"/>
        <v>5.11037037037037E-2</v>
      </c>
      <c r="JT144" s="4">
        <f t="shared" si="54"/>
        <v>0.90477857142857154</v>
      </c>
      <c r="JU144" s="4">
        <f t="shared" si="55"/>
        <v>1.1076678571428571</v>
      </c>
      <c r="JV144" s="1" t="e" cm="1">
        <f t="array" aca="1" ref="JV144" ca="1">CONCATENATE(INDIRECT(ADDRESS(1,MATCH(_xlfn.MINIFS(B144:JM144,metrics.rec,"MAE"),B144:JM144,0)+1)), ", ", INDIRECT(ADDRESS(2,MATCH(_xlfn.MINIFS(B144:JM144,metrics.rec,"MAE"),B144:JM144,0)+1)))</f>
        <v>#NAME?</v>
      </c>
      <c r="JW144" s="1" t="e" cm="1">
        <f t="array" aca="1" ref="JW144" ca="1">CONCATENATE(INDIRECT(ADDRESS(1,MATCH(_xlfn.MINIFS(B144:JM144,metrics.rec,"MSE"),B144:JM144,0)+1)), ", ", INDIRECT(ADDRESS(2,MATCH(_xlfn.MINIFS(B144:JM144,metrics.rec,"MSE"),B144:JM144,0)+1)))</f>
        <v>#NAME?</v>
      </c>
      <c r="JX144" s="1" t="e" cm="1">
        <f t="array" aca="1" ref="JX144" ca="1">CONCATENATE(INDIRECT(ADDRESS(1,MATCH(_xlfn.MAXIFS(B144:JM144,metrics.rec,"R"),B144:JM144,0)+1)), ", ", INDIRECT(ADDRESS(2,MATCH(_xlfn.MAXIFS(B144:JM144,metrics.rec,"R"),B144:JM144,0)+1)))</f>
        <v>#NAME?</v>
      </c>
      <c r="JY144" s="1" t="e" cm="1">
        <f t="array" aca="1" ref="JY144" ca="1">CONCATENATE(INDIRECT(ADDRESS(1,MATCH(_xlfn.MAXIFS(B144:JM144,metrics.rec,"Precision"),B144:JM144,0)+1)), ", ", INDIRECT(ADDRESS(2,MATCH(_xlfn.MAXIFS(B144:JM144,metrics.rec,"Precision"),B144:JM144,0)+1)))</f>
        <v>#NAME?</v>
      </c>
      <c r="JZ144" s="1" t="e" cm="1">
        <f t="array" aca="1" ref="JZ144" ca="1">CONCATENATE(INDIRECT(ADDRESS(1,MATCH(_xlfn.MAXIFS(B144:JM144,metrics.rec,"Recall"),B144:JM144,0)+1)), ", ", INDIRECT(ADDRESS(2,MATCH(_xlfn.MAXIFS(B144:JM144,metrics.rec,"Recall"),B144:JM144,0)+1)))</f>
        <v>#NAME?</v>
      </c>
      <c r="KA144" s="1" t="e" cm="1">
        <f t="array" aca="1" ref="KA144" ca="1">CONCATENATE(INDIRECT(ADDRESS(1,MATCH(_xlfn.MAXIFS(B144:JM144,metrics.rec,"Coverage"),B144:JM144,0)+1)), ", ", INDIRECT(ADDRESS(2,MATCH(_xlfn.MAXIFS(B144:JM144,metrics.rec,"Coverage"),B144:JM144,0)+1)))</f>
        <v>#NAME?</v>
      </c>
      <c r="KB144" s="1" t="e" cm="1">
        <f t="array" aca="1" ref="KB144" ca="1">CONCATENATE(INDIRECT(ADDRESS(1,MATCH(_xlfn.MAXIFS(B144:JM144,metrics.rec,"Recatio"),B144:JM144,0)+1)), ", ", INDIRECT(ADDRESS(2,MATCH(_xlfn.MAXIFS(B144:JM144,metrics.rec,"Recatio"),B144:JM144,0)+1)))</f>
        <v>#NAME?</v>
      </c>
      <c r="KC144" s="1" t="e" cm="1">
        <f t="array" aca="1" ref="KC144" ca="1">CONCATENATE(INDIRECT(ADDRESS(1,MATCH(_xlfn.MINIFS(B144:JM144,metrics.rec,"Time"),B144:JM144,0)+1)), ", ", INDIRECT(ADDRESS(2,MATCH(_xlfn.MINIFS(B144:JM144,metrics.rec,"Time"),B144:JM144,0)+1)))</f>
        <v>#NAME?</v>
      </c>
    </row>
    <row r="145" spans="1:289" x14ac:dyDescent="0.3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>
        <v>0.56979999999999997</v>
      </c>
      <c r="BW145" s="5">
        <v>0.56169999999999998</v>
      </c>
      <c r="BX145" s="5">
        <v>0.18940000000000001</v>
      </c>
      <c r="BY145" s="5">
        <v>3.3000000000000002E-2</v>
      </c>
      <c r="BZ145" s="5">
        <v>0.86140000000000005</v>
      </c>
      <c r="CA145" s="5">
        <v>3.7100000000000001E-2</v>
      </c>
      <c r="CB145" s="5">
        <v>0.99029999999999996</v>
      </c>
      <c r="CC145" s="5">
        <v>0.85270000000000001</v>
      </c>
      <c r="CD145" s="4">
        <v>0.5827</v>
      </c>
      <c r="CE145" s="4">
        <v>0.58260000000000001</v>
      </c>
      <c r="CF145" s="4">
        <v>0.18179999999999999</v>
      </c>
      <c r="CG145" s="4">
        <v>7.46E-2</v>
      </c>
      <c r="CH145" s="4">
        <v>0.84309999999999996</v>
      </c>
      <c r="CI145" s="4">
        <v>4.07E-2</v>
      </c>
      <c r="CJ145" s="4">
        <v>0.97219999999999995</v>
      </c>
      <c r="CK145" s="4">
        <v>1.0468</v>
      </c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>
        <v>0.60440000000000005</v>
      </c>
      <c r="CU145" s="4">
        <v>0.62560000000000004</v>
      </c>
      <c r="CV145" s="4">
        <v>0.1305</v>
      </c>
      <c r="CW145" s="4">
        <v>0.1825</v>
      </c>
      <c r="CX145" s="4">
        <v>0.78890000000000005</v>
      </c>
      <c r="CY145" s="4">
        <v>5.0700000000000002E-2</v>
      </c>
      <c r="CZ145" s="4">
        <v>0.88959999999999995</v>
      </c>
      <c r="DA145" s="4">
        <v>0.90469999999999995</v>
      </c>
      <c r="DB145" s="5">
        <v>0.65639999999999998</v>
      </c>
      <c r="DC145" s="5">
        <v>0.74770000000000003</v>
      </c>
      <c r="DD145" s="5">
        <v>6.1699999999999998E-2</v>
      </c>
      <c r="DE145" s="5">
        <v>0.24030000000000001</v>
      </c>
      <c r="DF145" s="5">
        <v>0.70899999999999996</v>
      </c>
      <c r="DG145" s="5">
        <v>8.3000000000000004E-2</v>
      </c>
      <c r="DH145" s="5">
        <v>0.69969999999999999</v>
      </c>
      <c r="DI145" s="5">
        <v>0.1867</v>
      </c>
      <c r="DJ145" s="4">
        <v>0.56869999999999998</v>
      </c>
      <c r="DK145" s="4">
        <v>0.55900000000000005</v>
      </c>
      <c r="DL145" s="4">
        <v>0.17419999999999999</v>
      </c>
      <c r="DM145" s="4">
        <v>3.3399999999999999E-2</v>
      </c>
      <c r="DN145" s="4">
        <v>0.85819999999999996</v>
      </c>
      <c r="DO145" s="4">
        <v>3.6600000000000001E-2</v>
      </c>
      <c r="DP145" s="4">
        <v>0.99150000000000005</v>
      </c>
      <c r="DQ145" s="4">
        <v>1.7769999999999999</v>
      </c>
      <c r="DR145" s="5">
        <v>0.58540000000000003</v>
      </c>
      <c r="DS145" s="5">
        <v>0.59340000000000004</v>
      </c>
      <c r="DT145" s="5">
        <v>0.18920000000000001</v>
      </c>
      <c r="DU145" s="5">
        <v>7.3800000000000004E-2</v>
      </c>
      <c r="DV145" s="5">
        <v>0.84379999999999999</v>
      </c>
      <c r="DW145" s="5">
        <v>4.1200000000000001E-2</v>
      </c>
      <c r="DX145" s="5">
        <v>0.97119999999999995</v>
      </c>
      <c r="DY145" s="5">
        <v>1.0218</v>
      </c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>
        <v>0.60399999999999998</v>
      </c>
      <c r="EI145" s="5">
        <v>0.62470000000000003</v>
      </c>
      <c r="EJ145" s="5">
        <v>0.1328</v>
      </c>
      <c r="EK145" s="5">
        <v>0.18079999999999999</v>
      </c>
      <c r="EL145" s="5">
        <v>0.78939999999999999</v>
      </c>
      <c r="EM145" s="5">
        <v>5.0999999999999997E-2</v>
      </c>
      <c r="EN145" s="5">
        <v>0.88629999999999998</v>
      </c>
      <c r="EO145" s="5">
        <v>0.49080000000000001</v>
      </c>
      <c r="EP145" s="4">
        <v>0.65790000000000004</v>
      </c>
      <c r="EQ145" s="4">
        <v>0.74809999999999999</v>
      </c>
      <c r="ER145" s="4">
        <v>6.2199999999999998E-2</v>
      </c>
      <c r="ES145" s="4">
        <v>0.23730000000000001</v>
      </c>
      <c r="ET145" s="4">
        <v>0.70909999999999995</v>
      </c>
      <c r="EU145" s="4">
        <v>8.3000000000000004E-2</v>
      </c>
      <c r="EV145" s="4">
        <v>0.69930000000000003</v>
      </c>
      <c r="EW145" s="4">
        <v>0.25740000000000002</v>
      </c>
      <c r="EX145" s="5">
        <v>0.57289999999999996</v>
      </c>
      <c r="EY145" s="5">
        <v>0.56620000000000004</v>
      </c>
      <c r="EZ145" s="5">
        <v>0.1767</v>
      </c>
      <c r="FA145" s="5">
        <v>3.2899999999999999E-2</v>
      </c>
      <c r="FB145" s="5">
        <v>0.85540000000000005</v>
      </c>
      <c r="FC145" s="5">
        <v>3.6999999999999998E-2</v>
      </c>
      <c r="FD145" s="5">
        <v>0.9899</v>
      </c>
      <c r="FE145" s="5">
        <v>2.948</v>
      </c>
      <c r="FF145" s="4">
        <v>0.58550000000000002</v>
      </c>
      <c r="FG145" s="4">
        <v>0.59030000000000005</v>
      </c>
      <c r="FH145" s="4">
        <v>0.18679999999999999</v>
      </c>
      <c r="FI145" s="4">
        <v>7.4200000000000002E-2</v>
      </c>
      <c r="FJ145" s="4">
        <v>0.84350000000000003</v>
      </c>
      <c r="FK145" s="4">
        <v>4.0899999999999999E-2</v>
      </c>
      <c r="FL145" s="4">
        <v>0.9708</v>
      </c>
      <c r="FM145" s="4">
        <v>2.0375999999999999</v>
      </c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>
        <v>0.60440000000000005</v>
      </c>
      <c r="FW145" s="4">
        <v>0.62780000000000002</v>
      </c>
      <c r="FX145" s="4">
        <v>0.13250000000000001</v>
      </c>
      <c r="FY145" s="4">
        <v>0.18060000000000001</v>
      </c>
      <c r="FZ145" s="4">
        <v>0.79059999999999997</v>
      </c>
      <c r="GA145" s="4">
        <v>5.0999999999999997E-2</v>
      </c>
      <c r="GB145" s="4">
        <v>0.88670000000000004</v>
      </c>
      <c r="GC145" s="4">
        <v>0.94530000000000003</v>
      </c>
      <c r="GD145" s="5">
        <v>0.65580000000000005</v>
      </c>
      <c r="GE145" s="5">
        <v>0.74399999999999999</v>
      </c>
      <c r="GF145" s="5">
        <v>5.9400000000000001E-2</v>
      </c>
      <c r="GG145" s="5">
        <v>0.2384</v>
      </c>
      <c r="GH145" s="5">
        <v>0.70699999999999996</v>
      </c>
      <c r="GI145" s="5">
        <v>8.3199999999999996E-2</v>
      </c>
      <c r="GJ145" s="5">
        <v>0.70069999999999999</v>
      </c>
      <c r="GK145" s="5">
        <v>0.34239999999999998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>
        <v>0.60440000000000005</v>
      </c>
      <c r="HK145" s="5">
        <v>0.62670000000000003</v>
      </c>
      <c r="HL145" s="5">
        <v>0.1328</v>
      </c>
      <c r="HM145" s="5">
        <v>0.1812</v>
      </c>
      <c r="HN145" s="5">
        <v>0.78990000000000005</v>
      </c>
      <c r="HO145" s="5">
        <v>5.0799999999999998E-2</v>
      </c>
      <c r="HP145" s="5">
        <v>0.8871</v>
      </c>
      <c r="HQ145" s="5">
        <v>0.51539999999999997</v>
      </c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>
        <v>0.60429999999999995</v>
      </c>
      <c r="IY145" s="4">
        <v>0.626</v>
      </c>
      <c r="IZ145" s="4">
        <v>0.13150000000000001</v>
      </c>
      <c r="JA145" s="4">
        <v>0.18029999999999999</v>
      </c>
      <c r="JB145" s="4">
        <v>0.79020000000000001</v>
      </c>
      <c r="JC145" s="4">
        <v>5.0999999999999997E-2</v>
      </c>
      <c r="JD145" s="4">
        <v>0.88829999999999998</v>
      </c>
      <c r="JE145" s="4">
        <v>0.68740000000000001</v>
      </c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0.60050357142857125</v>
      </c>
      <c r="JO145" s="4">
        <f t="shared" si="49"/>
        <v>0.62167142857142876</v>
      </c>
      <c r="JP145" s="4">
        <f t="shared" si="50"/>
        <v>0.14896428571428569</v>
      </c>
      <c r="JQ145" s="4">
        <f t="shared" si="51"/>
        <v>0.13238928571428571</v>
      </c>
      <c r="JR145" s="4">
        <f t="shared" si="52"/>
        <v>0.80664285714285711</v>
      </c>
      <c r="JS145" s="4">
        <f t="shared" si="53"/>
        <v>5.0455555555555552E-2</v>
      </c>
      <c r="JT145" s="4">
        <f t="shared" si="54"/>
        <v>0.90437500000000004</v>
      </c>
      <c r="JU145" s="4">
        <f t="shared" si="55"/>
        <v>1.0544249999999999</v>
      </c>
      <c r="JV145" s="1" t="e" cm="1">
        <f t="array" aca="1" ref="JV145" ca="1">CONCATENATE(INDIRECT(ADDRESS(1,MATCH(_xlfn.MINIFS(B145:JM145,metrics.rec,"MAE"),B145:JM145,0)+1)), ", ", INDIRECT(ADDRESS(2,MATCH(_xlfn.MINIFS(B145:JM145,metrics.rec,"MAE"),B145:JM145,0)+1)))</f>
        <v>#NAME?</v>
      </c>
      <c r="JW145" s="1" t="e" cm="1">
        <f t="array" aca="1" ref="JW145" ca="1">CONCATENATE(INDIRECT(ADDRESS(1,MATCH(_xlfn.MINIFS(B145:JM145,metrics.rec,"MSE"),B145:JM145,0)+1)), ", ", INDIRECT(ADDRESS(2,MATCH(_xlfn.MINIFS(B145:JM145,metrics.rec,"MSE"),B145:JM145,0)+1)))</f>
        <v>#NAME?</v>
      </c>
      <c r="JX145" s="1" t="e" cm="1">
        <f t="array" aca="1" ref="JX145" ca="1">CONCATENATE(INDIRECT(ADDRESS(1,MATCH(_xlfn.MAXIFS(B145:JM145,metrics.rec,"R"),B145:JM145,0)+1)), ", ", INDIRECT(ADDRESS(2,MATCH(_xlfn.MAXIFS(B145:JM145,metrics.rec,"R"),B145:JM145,0)+1)))</f>
        <v>#NAME?</v>
      </c>
      <c r="JY145" s="1" t="e" cm="1">
        <f t="array" aca="1" ref="JY145" ca="1">CONCATENATE(INDIRECT(ADDRESS(1,MATCH(_xlfn.MAXIFS(B145:JM145,metrics.rec,"Precision"),B145:JM145,0)+1)), ", ", INDIRECT(ADDRESS(2,MATCH(_xlfn.MAXIFS(B145:JM145,metrics.rec,"Precision"),B145:JM145,0)+1)))</f>
        <v>#NAME?</v>
      </c>
      <c r="JZ145" s="1" t="e" cm="1">
        <f t="array" aca="1" ref="JZ145" ca="1">CONCATENATE(INDIRECT(ADDRESS(1,MATCH(_xlfn.MAXIFS(B145:JM145,metrics.rec,"Recall"),B145:JM145,0)+1)), ", ", INDIRECT(ADDRESS(2,MATCH(_xlfn.MAXIFS(B145:JM145,metrics.rec,"Recall"),B145:JM145,0)+1)))</f>
        <v>#NAME?</v>
      </c>
      <c r="KA145" s="1" t="e" cm="1">
        <f t="array" aca="1" ref="KA145" ca="1">CONCATENATE(INDIRECT(ADDRESS(1,MATCH(_xlfn.MAXIFS(B145:JM145,metrics.rec,"Coverage"),B145:JM145,0)+1)), ", ", INDIRECT(ADDRESS(2,MATCH(_xlfn.MAXIFS(B145:JM145,metrics.rec,"Coverage"),B145:JM145,0)+1)))</f>
        <v>#NAME?</v>
      </c>
      <c r="KB145" s="1" t="e" cm="1">
        <f t="array" aca="1" ref="KB145" ca="1">CONCATENATE(INDIRECT(ADDRESS(1,MATCH(_xlfn.MAXIFS(B145:JM145,metrics.rec,"Recatio"),B145:JM145,0)+1)), ", ", INDIRECT(ADDRESS(2,MATCH(_xlfn.MAXIFS(B145:JM145,metrics.rec,"Recatio"),B145:JM145,0)+1)))</f>
        <v>#NAME?</v>
      </c>
      <c r="KC145" s="1" t="e" cm="1">
        <f t="array" aca="1" ref="KC145" ca="1">CONCATENATE(INDIRECT(ADDRESS(1,MATCH(_xlfn.MINIFS(B145:JM145,metrics.rec,"Time"),B145:JM145,0)+1)), ", ", INDIRECT(ADDRESS(2,MATCH(_xlfn.MINIFS(B145:JM145,metrics.rec,"Time"),B145:JM145,0)+1)))</f>
        <v>#NAME?</v>
      </c>
    </row>
    <row r="146" spans="1:289" x14ac:dyDescent="0.3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>
        <v>0.60040000000000004</v>
      </c>
      <c r="BW146" s="5">
        <v>0.63119999999999998</v>
      </c>
      <c r="BX146" s="5">
        <v>9.5699999999999993E-2</v>
      </c>
      <c r="BY146" s="5">
        <v>1.61E-2</v>
      </c>
      <c r="BZ146" s="5">
        <v>0.77849999999999997</v>
      </c>
      <c r="CA146" s="5">
        <v>5.4199999999999998E-2</v>
      </c>
      <c r="CB146" s="5">
        <v>0.82430000000000003</v>
      </c>
      <c r="CC146" s="5">
        <v>0.89200000000000002</v>
      </c>
      <c r="CD146" s="4">
        <v>0.59470000000000001</v>
      </c>
      <c r="CE146" s="4">
        <v>0.61580000000000001</v>
      </c>
      <c r="CF146" s="4">
        <v>0.1411</v>
      </c>
      <c r="CG146" s="4">
        <v>2.87E-2</v>
      </c>
      <c r="CH146" s="4">
        <v>0.73619999999999997</v>
      </c>
      <c r="CI146" s="4">
        <v>6.1199999999999997E-2</v>
      </c>
      <c r="CJ146" s="4">
        <v>0.75660000000000005</v>
      </c>
      <c r="CK146" s="4">
        <v>0.9173</v>
      </c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>
        <v>0.62549999999999994</v>
      </c>
      <c r="CU146" s="4">
        <v>0.66520000000000001</v>
      </c>
      <c r="CV146" s="4">
        <v>0.1069</v>
      </c>
      <c r="CW146" s="4">
        <v>0.1124</v>
      </c>
      <c r="CX146" s="4">
        <v>0.71189999999999998</v>
      </c>
      <c r="CY146" s="4">
        <v>7.2300000000000003E-2</v>
      </c>
      <c r="CZ146" s="4">
        <v>0.87439999999999996</v>
      </c>
      <c r="DA146" s="4">
        <v>0.86160000000000003</v>
      </c>
      <c r="DB146" s="5">
        <v>0.66359999999999997</v>
      </c>
      <c r="DC146" s="5">
        <v>0.75819999999999999</v>
      </c>
      <c r="DD146" s="5">
        <v>4.6899999999999997E-2</v>
      </c>
      <c r="DE146" s="5">
        <v>0.12959999999999999</v>
      </c>
      <c r="DF146" s="5">
        <v>0.68899999999999995</v>
      </c>
      <c r="DG146" s="5">
        <v>0.15010000000000001</v>
      </c>
      <c r="DH146" s="5">
        <v>0.70660000000000001</v>
      </c>
      <c r="DI146" s="5">
        <v>0.17780000000000001</v>
      </c>
      <c r="DJ146" s="4">
        <v>0.59840000000000004</v>
      </c>
      <c r="DK146" s="4">
        <v>0.62639999999999996</v>
      </c>
      <c r="DL146" s="4">
        <v>8.5699999999999998E-2</v>
      </c>
      <c r="DM146" s="4">
        <v>1.7399999999999999E-2</v>
      </c>
      <c r="DN146" s="4">
        <v>0.78979999999999995</v>
      </c>
      <c r="DO146" s="4">
        <v>5.2999999999999999E-2</v>
      </c>
      <c r="DP146" s="4">
        <v>0.85399999999999998</v>
      </c>
      <c r="DQ146" s="4">
        <v>1.7762</v>
      </c>
      <c r="DR146" s="5">
        <v>0.6</v>
      </c>
      <c r="DS146" s="5">
        <v>0.629</v>
      </c>
      <c r="DT146" s="5">
        <v>0.14119999999999999</v>
      </c>
      <c r="DU146" s="5">
        <v>2.7699999999999999E-2</v>
      </c>
      <c r="DV146" s="5">
        <v>0.73440000000000005</v>
      </c>
      <c r="DW146" s="5">
        <v>6.1899999999999997E-2</v>
      </c>
      <c r="DX146" s="5">
        <v>0.74960000000000004</v>
      </c>
      <c r="DY146" s="5">
        <v>1.2291000000000001</v>
      </c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>
        <v>0.62580000000000002</v>
      </c>
      <c r="EI146" s="5">
        <v>0.66459999999999997</v>
      </c>
      <c r="EJ146" s="5">
        <v>0.10639999999999999</v>
      </c>
      <c r="EK146" s="5">
        <v>0.10920000000000001</v>
      </c>
      <c r="EL146" s="5">
        <v>0.71360000000000001</v>
      </c>
      <c r="EM146" s="5">
        <v>7.3800000000000004E-2</v>
      </c>
      <c r="EN146" s="5">
        <v>0.86829999999999996</v>
      </c>
      <c r="EO146" s="5">
        <v>0.51160000000000005</v>
      </c>
      <c r="EP146" s="4">
        <v>0.66569999999999996</v>
      </c>
      <c r="EQ146" s="4">
        <v>0.75980000000000003</v>
      </c>
      <c r="ER146" s="4">
        <v>4.5999999999999999E-2</v>
      </c>
      <c r="ES146" s="4">
        <v>0.1283</v>
      </c>
      <c r="ET146" s="4">
        <v>0.68899999999999995</v>
      </c>
      <c r="EU146" s="4">
        <v>0.14990000000000001</v>
      </c>
      <c r="EV146" s="4">
        <v>0.70650000000000002</v>
      </c>
      <c r="EW146" s="4">
        <v>0.26579999999999998</v>
      </c>
      <c r="EX146" s="5">
        <v>0.59930000000000005</v>
      </c>
      <c r="EY146" s="5">
        <v>0.62260000000000004</v>
      </c>
      <c r="EZ146" s="5">
        <v>8.7800000000000003E-2</v>
      </c>
      <c r="FA146" s="5">
        <v>1.7100000000000001E-2</v>
      </c>
      <c r="FB146" s="5">
        <v>0.79520000000000002</v>
      </c>
      <c r="FC146" s="5">
        <v>5.5E-2</v>
      </c>
      <c r="FD146" s="5">
        <v>0.8589</v>
      </c>
      <c r="FE146" s="5">
        <v>3.0756999999999999</v>
      </c>
      <c r="FF146" s="4">
        <v>0.60050000000000003</v>
      </c>
      <c r="FG146" s="4">
        <v>0.62880000000000003</v>
      </c>
      <c r="FH146" s="4">
        <v>0.14269999999999999</v>
      </c>
      <c r="FI146" s="4">
        <v>2.7799999999999998E-2</v>
      </c>
      <c r="FJ146" s="4">
        <v>0.7359</v>
      </c>
      <c r="FK146" s="4">
        <v>6.2E-2</v>
      </c>
      <c r="FL146" s="4">
        <v>0.75209999999999999</v>
      </c>
      <c r="FM146" s="4">
        <v>2.2431999999999999</v>
      </c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>
        <v>0.62549999999999994</v>
      </c>
      <c r="FW146" s="4">
        <v>0.66520000000000001</v>
      </c>
      <c r="FX146" s="4">
        <v>0.1026</v>
      </c>
      <c r="FY146" s="4">
        <v>0.10970000000000001</v>
      </c>
      <c r="FZ146" s="4">
        <v>0.71509999999999996</v>
      </c>
      <c r="GA146" s="4">
        <v>7.3300000000000004E-2</v>
      </c>
      <c r="GB146" s="4">
        <v>0.86680000000000001</v>
      </c>
      <c r="GC146" s="4">
        <v>0.94540000000000002</v>
      </c>
      <c r="GD146" s="5">
        <v>0.66239999999999999</v>
      </c>
      <c r="GE146" s="5">
        <v>0.75419999999999998</v>
      </c>
      <c r="GF146" s="5">
        <v>5.0200000000000002E-2</v>
      </c>
      <c r="GG146" s="5">
        <v>0.13</v>
      </c>
      <c r="GH146" s="5">
        <v>0.68689999999999996</v>
      </c>
      <c r="GI146" s="5">
        <v>0.14910000000000001</v>
      </c>
      <c r="GJ146" s="5">
        <v>0.70940000000000003</v>
      </c>
      <c r="GK146" s="5">
        <v>0.34410000000000002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>
        <v>0.62580000000000002</v>
      </c>
      <c r="HK146" s="5">
        <v>0.66469999999999996</v>
      </c>
      <c r="HL146" s="5">
        <v>0.1057</v>
      </c>
      <c r="HM146" s="5">
        <v>0.1084</v>
      </c>
      <c r="HN146" s="5">
        <v>0.71330000000000005</v>
      </c>
      <c r="HO146" s="5">
        <v>7.3899999999999993E-2</v>
      </c>
      <c r="HP146" s="5">
        <v>0.86629999999999996</v>
      </c>
      <c r="HQ146" s="5">
        <v>0.51849999999999996</v>
      </c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>
        <v>0.62529999999999997</v>
      </c>
      <c r="IY146" s="4">
        <v>0.66379999999999995</v>
      </c>
      <c r="IZ146" s="4">
        <v>0.1057</v>
      </c>
      <c r="JA146" s="4">
        <v>0.1081</v>
      </c>
      <c r="JB146" s="4">
        <v>0.71330000000000005</v>
      </c>
      <c r="JC146" s="4">
        <v>7.4200000000000002E-2</v>
      </c>
      <c r="JD146" s="4">
        <v>0.86829999999999996</v>
      </c>
      <c r="JE146" s="4">
        <v>0.68410000000000004</v>
      </c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0.61886428571428564</v>
      </c>
      <c r="JO146" s="4">
        <f t="shared" ref="JO146:JO186" si="65">AVERAGEIFS(B146:JM146,metrics.rec,"MSE")</f>
        <v>0.65879285714285707</v>
      </c>
      <c r="JP146" s="4">
        <f t="shared" ref="JP146:JP186" si="66">AVERAGEIFS(B146:JM146,metrics.rec,"R")</f>
        <v>0.10980714285714285</v>
      </c>
      <c r="JQ146" s="4">
        <f t="shared" ref="JQ146:JQ186" si="67">AVERAGEIFS(B146:JM146,metrics.rec,"Precision")</f>
        <v>7.1457142857142844E-2</v>
      </c>
      <c r="JR146" s="4">
        <f t="shared" ref="JR146:JR186" si="68">AVERAGEIFS(B146:JM146,metrics.rec,"Recall")</f>
        <v>0.7295571428571429</v>
      </c>
      <c r="JS146" s="4">
        <f t="shared" ref="JS146:JS186" si="69">AVERAGEIFS(B146:JM146,metrics.rec,"Coverage")</f>
        <v>7.7957142857142864E-2</v>
      </c>
      <c r="JT146" s="4">
        <f t="shared" ref="JT146:JT186" si="70">AVERAGEIFS(B146:JM146,metrics.rec,"Recatio")</f>
        <v>0.8142678571428571</v>
      </c>
      <c r="JU146" s="4">
        <f t="shared" ref="JU146:JU186" si="71">AVERAGEIFS(B146:JM146,metrics.rec,"Time")</f>
        <v>1.1613214285714284</v>
      </c>
      <c r="JV146" s="1" t="e" cm="1">
        <f t="array" aca="1" ref="JV146" ca="1">CONCATENATE(INDIRECT(ADDRESS(1,MATCH(_xlfn.MINIFS(B146:JM146,metrics.rec,"MAE"),B146:JM146,0)+1)), ", ", INDIRECT(ADDRESS(2,MATCH(_xlfn.MINIFS(B146:JM146,metrics.rec,"MAE"),B146:JM146,0)+1)))</f>
        <v>#NAME?</v>
      </c>
      <c r="JW146" s="1" t="e" cm="1">
        <f t="array" aca="1" ref="JW146" ca="1">CONCATENATE(INDIRECT(ADDRESS(1,MATCH(_xlfn.MINIFS(B146:JM146,metrics.rec,"MSE"),B146:JM146,0)+1)), ", ", INDIRECT(ADDRESS(2,MATCH(_xlfn.MINIFS(B146:JM146,metrics.rec,"MSE"),B146:JM146,0)+1)))</f>
        <v>#NAME?</v>
      </c>
      <c r="JX146" s="1" t="e" cm="1">
        <f t="array" aca="1" ref="JX146" ca="1">CONCATENATE(INDIRECT(ADDRESS(1,MATCH(_xlfn.MAXIFS(B146:JM146,metrics.rec,"R"),B146:JM146,0)+1)), ", ", INDIRECT(ADDRESS(2,MATCH(_xlfn.MAXIFS(B146:JM146,metrics.rec,"R"),B146:JM146,0)+1)))</f>
        <v>#NAME?</v>
      </c>
      <c r="JY146" s="1" t="e" cm="1">
        <f t="array" aca="1" ref="JY146" ca="1">CONCATENATE(INDIRECT(ADDRESS(1,MATCH(_xlfn.MAXIFS(B146:JM146,metrics.rec,"Precision"),B146:JM146,0)+1)), ", ", INDIRECT(ADDRESS(2,MATCH(_xlfn.MAXIFS(B146:JM146,metrics.rec,"Precision"),B146:JM146,0)+1)))</f>
        <v>#NAME?</v>
      </c>
      <c r="JZ146" s="1" t="e" cm="1">
        <f t="array" aca="1" ref="JZ146" ca="1">CONCATENATE(INDIRECT(ADDRESS(1,MATCH(_xlfn.MAXIFS(B146:JM146,metrics.rec,"Recall"),B146:JM146,0)+1)), ", ", INDIRECT(ADDRESS(2,MATCH(_xlfn.MAXIFS(B146:JM146,metrics.rec,"Recall"),B146:JM146,0)+1)))</f>
        <v>#NAME?</v>
      </c>
      <c r="KA146" s="1" t="e" cm="1">
        <f t="array" aca="1" ref="KA146" ca="1">CONCATENATE(INDIRECT(ADDRESS(1,MATCH(_xlfn.MAXIFS(B146:JM146,metrics.rec,"Coverage"),B146:JM146,0)+1)), ", ", INDIRECT(ADDRESS(2,MATCH(_xlfn.MAXIFS(B146:JM146,metrics.rec,"Coverage"),B146:JM146,0)+1)))</f>
        <v>#NAME?</v>
      </c>
      <c r="KB146" s="1" t="e" cm="1">
        <f t="array" aca="1" ref="KB146" ca="1">CONCATENATE(INDIRECT(ADDRESS(1,MATCH(_xlfn.MAXIFS(B146:JM146,metrics.rec,"Recatio"),B146:JM146,0)+1)), ", ", INDIRECT(ADDRESS(2,MATCH(_xlfn.MAXIFS(B146:JM146,metrics.rec,"Recatio"),B146:JM146,0)+1)))</f>
        <v>#NAME?</v>
      </c>
      <c r="KC146" s="1" t="e" cm="1">
        <f t="array" aca="1" ref="KC146" ca="1">CONCATENATE(INDIRECT(ADDRESS(1,MATCH(_xlfn.MINIFS(B146:JM146,metrics.rec,"Time"),B146:JM146,0)+1)), ", ", INDIRECT(ADDRESS(2,MATCH(_xlfn.MINIFS(B146:JM146,metrics.rec,"Time"),B146:JM146,0)+1)))</f>
        <v>#NAME?</v>
      </c>
    </row>
    <row r="147" spans="1:289" x14ac:dyDescent="0.3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>
        <v>0.57130000000000003</v>
      </c>
      <c r="BW147" s="5">
        <v>0.56469999999999998</v>
      </c>
      <c r="BX147" s="5">
        <v>0.17519999999999999</v>
      </c>
      <c r="BY147" s="5">
        <v>3.4200000000000001E-2</v>
      </c>
      <c r="BZ147" s="5">
        <v>0.85489999999999999</v>
      </c>
      <c r="CA147" s="5">
        <v>3.56E-2</v>
      </c>
      <c r="CB147" s="5">
        <v>0.99009999999999998</v>
      </c>
      <c r="CC147" s="5">
        <v>0.89600000000000002</v>
      </c>
      <c r="CD147" s="4">
        <v>0.58440000000000003</v>
      </c>
      <c r="CE147" s="4">
        <v>0.58730000000000004</v>
      </c>
      <c r="CF147" s="4">
        <v>0.17050000000000001</v>
      </c>
      <c r="CG147" s="4">
        <v>7.5300000000000006E-2</v>
      </c>
      <c r="CH147" s="4">
        <v>0.83840000000000003</v>
      </c>
      <c r="CI147" s="4">
        <v>4.0099999999999997E-2</v>
      </c>
      <c r="CJ147" s="4">
        <v>0.97170000000000001</v>
      </c>
      <c r="CK147" s="4">
        <v>0.90380000000000005</v>
      </c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>
        <v>0.60570000000000002</v>
      </c>
      <c r="CU147" s="4">
        <v>0.62870000000000004</v>
      </c>
      <c r="CV147" s="4">
        <v>0.12640000000000001</v>
      </c>
      <c r="CW147" s="4">
        <v>0.18479999999999999</v>
      </c>
      <c r="CX147" s="4">
        <v>0.78039999999999998</v>
      </c>
      <c r="CY147" s="4">
        <v>4.9500000000000002E-2</v>
      </c>
      <c r="CZ147" s="4">
        <v>0.88849999999999996</v>
      </c>
      <c r="DA147" s="4">
        <v>0.84630000000000005</v>
      </c>
      <c r="DB147" s="5">
        <v>0.65920000000000001</v>
      </c>
      <c r="DC147" s="5">
        <v>0.75429999999999997</v>
      </c>
      <c r="DD147" s="5">
        <v>5.7299999999999997E-2</v>
      </c>
      <c r="DE147" s="5">
        <v>0.2392</v>
      </c>
      <c r="DF147" s="5">
        <v>0.69579999999999997</v>
      </c>
      <c r="DG147" s="5">
        <v>8.1699999999999995E-2</v>
      </c>
      <c r="DH147" s="5">
        <v>0.69810000000000005</v>
      </c>
      <c r="DI147" s="5">
        <v>0.17419999999999999</v>
      </c>
      <c r="DJ147" s="4">
        <v>0.56989999999999996</v>
      </c>
      <c r="DK147" s="4">
        <v>0.56279999999999997</v>
      </c>
      <c r="DL147" s="4">
        <v>0.15379999999999999</v>
      </c>
      <c r="DM147" s="4">
        <v>3.4500000000000003E-2</v>
      </c>
      <c r="DN147" s="4">
        <v>0.8538</v>
      </c>
      <c r="DO147" s="4">
        <v>3.5200000000000002E-2</v>
      </c>
      <c r="DP147" s="4">
        <v>0.99129999999999996</v>
      </c>
      <c r="DQ147" s="4">
        <v>1.9288000000000001</v>
      </c>
      <c r="DR147" s="5">
        <v>0.58699999999999997</v>
      </c>
      <c r="DS147" s="5">
        <v>0.59840000000000004</v>
      </c>
      <c r="DT147" s="5">
        <v>0.17860000000000001</v>
      </c>
      <c r="DU147" s="5">
        <v>7.4300000000000005E-2</v>
      </c>
      <c r="DV147" s="5">
        <v>0.8387</v>
      </c>
      <c r="DW147" s="5">
        <v>4.0599999999999997E-2</v>
      </c>
      <c r="DX147" s="5">
        <v>0.97099999999999997</v>
      </c>
      <c r="DY147" s="5">
        <v>1.1062000000000001</v>
      </c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>
        <v>0.60540000000000005</v>
      </c>
      <c r="EI147" s="5">
        <v>0.62749999999999995</v>
      </c>
      <c r="EJ147" s="5">
        <v>0.1295</v>
      </c>
      <c r="EK147" s="5">
        <v>0.18310000000000001</v>
      </c>
      <c r="EL147" s="5">
        <v>0.78059999999999996</v>
      </c>
      <c r="EM147" s="5">
        <v>4.9799999999999997E-2</v>
      </c>
      <c r="EN147" s="5">
        <v>0.88560000000000005</v>
      </c>
      <c r="EO147" s="5">
        <v>0.55710000000000004</v>
      </c>
      <c r="EP147" s="4">
        <v>0.66049999999999998</v>
      </c>
      <c r="EQ147" s="4">
        <v>0.754</v>
      </c>
      <c r="ER147" s="4">
        <v>5.9900000000000002E-2</v>
      </c>
      <c r="ES147" s="4">
        <v>0.23619999999999999</v>
      </c>
      <c r="ET147" s="4">
        <v>0.69479999999999997</v>
      </c>
      <c r="EU147" s="4">
        <v>8.1600000000000006E-2</v>
      </c>
      <c r="EV147" s="4">
        <v>0.69779999999999998</v>
      </c>
      <c r="EW147" s="4">
        <v>0.25190000000000001</v>
      </c>
      <c r="EX147" s="5">
        <v>0.57509999999999994</v>
      </c>
      <c r="EY147" s="5">
        <v>0.5716</v>
      </c>
      <c r="EZ147" s="5">
        <v>0.15179999999999999</v>
      </c>
      <c r="FA147" s="5">
        <v>3.4099999999999998E-2</v>
      </c>
      <c r="FB147" s="5">
        <v>0.85</v>
      </c>
      <c r="FC147" s="5">
        <v>3.5499999999999997E-2</v>
      </c>
      <c r="FD147" s="5">
        <v>0.98950000000000005</v>
      </c>
      <c r="FE147" s="5">
        <v>2.9731000000000001</v>
      </c>
      <c r="FF147" s="4">
        <v>0.58740000000000003</v>
      </c>
      <c r="FG147" s="4">
        <v>0.59509999999999996</v>
      </c>
      <c r="FH147" s="4">
        <v>0.1739</v>
      </c>
      <c r="FI147" s="4">
        <v>7.4899999999999994E-2</v>
      </c>
      <c r="FJ147" s="4">
        <v>0.83819999999999995</v>
      </c>
      <c r="FK147" s="4">
        <v>4.02E-2</v>
      </c>
      <c r="FL147" s="4">
        <v>0.97040000000000004</v>
      </c>
      <c r="FM147" s="4">
        <v>2.1118000000000001</v>
      </c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>
        <v>0.60580000000000001</v>
      </c>
      <c r="FW147" s="4">
        <v>0.63019999999999998</v>
      </c>
      <c r="FX147" s="4">
        <v>0.12379999999999999</v>
      </c>
      <c r="FY147" s="4">
        <v>0.18279999999999999</v>
      </c>
      <c r="FZ147" s="4">
        <v>0.78190000000000004</v>
      </c>
      <c r="GA147" s="4">
        <v>4.9799999999999997E-2</v>
      </c>
      <c r="GB147" s="4">
        <v>0.88519999999999999</v>
      </c>
      <c r="GC147" s="4">
        <v>0.92669999999999997</v>
      </c>
      <c r="GD147" s="5">
        <v>0.65810000000000002</v>
      </c>
      <c r="GE147" s="5">
        <v>0.74980000000000002</v>
      </c>
      <c r="GF147" s="5">
        <v>6.1800000000000001E-2</v>
      </c>
      <c r="GG147" s="5">
        <v>0.23760000000000001</v>
      </c>
      <c r="GH147" s="5">
        <v>0.69330000000000003</v>
      </c>
      <c r="GI147" s="5">
        <v>8.1799999999999998E-2</v>
      </c>
      <c r="GJ147" s="5">
        <v>0.69979999999999998</v>
      </c>
      <c r="GK147" s="5">
        <v>0.35659999999999997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>
        <v>0.60570000000000002</v>
      </c>
      <c r="HK147" s="5">
        <v>0.62929999999999997</v>
      </c>
      <c r="HL147" s="5">
        <v>0.1263</v>
      </c>
      <c r="HM147" s="5">
        <v>0.18379999999999999</v>
      </c>
      <c r="HN147" s="5">
        <v>0.78090000000000004</v>
      </c>
      <c r="HO147" s="5">
        <v>4.9500000000000002E-2</v>
      </c>
      <c r="HP147" s="5">
        <v>0.88600000000000001</v>
      </c>
      <c r="HQ147" s="5">
        <v>0.51690000000000003</v>
      </c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>
        <v>0.60550000000000004</v>
      </c>
      <c r="IY147" s="4">
        <v>0.62839999999999996</v>
      </c>
      <c r="IZ147" s="4">
        <v>0.12570000000000001</v>
      </c>
      <c r="JA147" s="4">
        <v>0.18260000000000001</v>
      </c>
      <c r="JB147" s="4">
        <v>0.78120000000000001</v>
      </c>
      <c r="JC147" s="4">
        <v>4.9799999999999997E-2</v>
      </c>
      <c r="JD147" s="4">
        <v>0.88700000000000001</v>
      </c>
      <c r="JE147" s="4">
        <v>0.68920000000000003</v>
      </c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0.60204642857142854</v>
      </c>
      <c r="JO147" s="4">
        <f t="shared" si="65"/>
        <v>0.62549642857142851</v>
      </c>
      <c r="JP147" s="4">
        <f t="shared" si="66"/>
        <v>0.1392357142857143</v>
      </c>
      <c r="JQ147" s="4">
        <f t="shared" si="67"/>
        <v>0.13328928571428572</v>
      </c>
      <c r="JR147" s="4">
        <f t="shared" si="68"/>
        <v>0.79859642857142865</v>
      </c>
      <c r="JS147" s="4">
        <f t="shared" si="69"/>
        <v>4.9200000000000015E-2</v>
      </c>
      <c r="JT147" s="4">
        <f t="shared" si="70"/>
        <v>0.90358928571428587</v>
      </c>
      <c r="JU147" s="4">
        <f t="shared" si="71"/>
        <v>1.0400928571428569</v>
      </c>
      <c r="JV147" s="1" t="e" cm="1">
        <f t="array" aca="1" ref="JV147" ca="1">CONCATENATE(INDIRECT(ADDRESS(1,MATCH(_xlfn.MINIFS(B147:JM147,metrics.rec,"MAE"),B147:JM147,0)+1)), ", ", INDIRECT(ADDRESS(2,MATCH(_xlfn.MINIFS(B147:JM147,metrics.rec,"MAE"),B147:JM147,0)+1)))</f>
        <v>#NAME?</v>
      </c>
      <c r="JW147" s="1" t="e" cm="1">
        <f t="array" aca="1" ref="JW147" ca="1">CONCATENATE(INDIRECT(ADDRESS(1,MATCH(_xlfn.MINIFS(B147:JM147,metrics.rec,"MSE"),B147:JM147,0)+1)), ", ", INDIRECT(ADDRESS(2,MATCH(_xlfn.MINIFS(B147:JM147,metrics.rec,"MSE"),B147:JM147,0)+1)))</f>
        <v>#NAME?</v>
      </c>
      <c r="JX147" s="1" t="e" cm="1">
        <f t="array" aca="1" ref="JX147" ca="1">CONCATENATE(INDIRECT(ADDRESS(1,MATCH(_xlfn.MAXIFS(B147:JM147,metrics.rec,"R"),B147:JM147,0)+1)), ", ", INDIRECT(ADDRESS(2,MATCH(_xlfn.MAXIFS(B147:JM147,metrics.rec,"R"),B147:JM147,0)+1)))</f>
        <v>#NAME?</v>
      </c>
      <c r="JY147" s="1" t="e" cm="1">
        <f t="array" aca="1" ref="JY147" ca="1">CONCATENATE(INDIRECT(ADDRESS(1,MATCH(_xlfn.MAXIFS(B147:JM147,metrics.rec,"Precision"),B147:JM147,0)+1)), ", ", INDIRECT(ADDRESS(2,MATCH(_xlfn.MAXIFS(B147:JM147,metrics.rec,"Precision"),B147:JM147,0)+1)))</f>
        <v>#NAME?</v>
      </c>
      <c r="JZ147" s="1" t="e" cm="1">
        <f t="array" aca="1" ref="JZ147" ca="1">CONCATENATE(INDIRECT(ADDRESS(1,MATCH(_xlfn.MAXIFS(B147:JM147,metrics.rec,"Recall"),B147:JM147,0)+1)), ", ", INDIRECT(ADDRESS(2,MATCH(_xlfn.MAXIFS(B147:JM147,metrics.rec,"Recall"),B147:JM147,0)+1)))</f>
        <v>#NAME?</v>
      </c>
      <c r="KA147" s="1" t="e" cm="1">
        <f t="array" aca="1" ref="KA147" ca="1">CONCATENATE(INDIRECT(ADDRESS(1,MATCH(_xlfn.MAXIFS(B147:JM147,metrics.rec,"Coverage"),B147:JM147,0)+1)), ", ", INDIRECT(ADDRESS(2,MATCH(_xlfn.MAXIFS(B147:JM147,metrics.rec,"Coverage"),B147:JM147,0)+1)))</f>
        <v>#NAME?</v>
      </c>
      <c r="KB147" s="1" t="e" cm="1">
        <f t="array" aca="1" ref="KB147" ca="1">CONCATENATE(INDIRECT(ADDRESS(1,MATCH(_xlfn.MAXIFS(B147:JM147,metrics.rec,"Recatio"),B147:JM147,0)+1)), ", ", INDIRECT(ADDRESS(2,MATCH(_xlfn.MAXIFS(B147:JM147,metrics.rec,"Recatio"),B147:JM147,0)+1)))</f>
        <v>#NAME?</v>
      </c>
      <c r="KC147" s="1" t="e" cm="1">
        <f t="array" aca="1" ref="KC147" ca="1">CONCATENATE(INDIRECT(ADDRESS(1,MATCH(_xlfn.MINIFS(B147:JM147,metrics.rec,"Time"),B147:JM147,0)+1)), ", ", INDIRECT(ADDRESS(2,MATCH(_xlfn.MINIFS(B147:JM147,metrics.rec,"Time"),B147:JM147,0)+1)))</f>
        <v>#NAME?</v>
      </c>
    </row>
    <row r="148" spans="1:289" x14ac:dyDescent="0.3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>
        <v>0.57120000000000004</v>
      </c>
      <c r="BW148" s="5">
        <v>0.55979999999999996</v>
      </c>
      <c r="BX148" s="5">
        <v>0.1706</v>
      </c>
      <c r="BY148" s="5">
        <v>3.44E-2</v>
      </c>
      <c r="BZ148" s="5">
        <v>0.84540000000000004</v>
      </c>
      <c r="CA148" s="5">
        <v>3.5000000000000003E-2</v>
      </c>
      <c r="CB148" s="5">
        <v>0.9899</v>
      </c>
      <c r="CC148" s="5">
        <v>0.90629999999999999</v>
      </c>
      <c r="CD148" s="4">
        <v>0.58520000000000005</v>
      </c>
      <c r="CE148" s="4">
        <v>0.58489999999999998</v>
      </c>
      <c r="CF148" s="4">
        <v>0.16950000000000001</v>
      </c>
      <c r="CG148" s="4">
        <v>7.4800000000000005E-2</v>
      </c>
      <c r="CH148" s="4">
        <v>0.82989999999999997</v>
      </c>
      <c r="CI148" s="4">
        <v>0.04</v>
      </c>
      <c r="CJ148" s="4">
        <v>0.97160000000000002</v>
      </c>
      <c r="CK148" s="4">
        <v>0.90900000000000003</v>
      </c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>
        <v>0.60929999999999995</v>
      </c>
      <c r="CU148" s="4">
        <v>0.63049999999999995</v>
      </c>
      <c r="CV148" s="4">
        <v>0.11990000000000001</v>
      </c>
      <c r="CW148" s="4">
        <v>0.18459999999999999</v>
      </c>
      <c r="CX148" s="4">
        <v>0.76949999999999996</v>
      </c>
      <c r="CY148" s="4">
        <v>4.8800000000000003E-2</v>
      </c>
      <c r="CZ148" s="4">
        <v>0.88819999999999999</v>
      </c>
      <c r="DA148" s="4">
        <v>0.83640000000000003</v>
      </c>
      <c r="DB148" s="5">
        <v>0.66180000000000005</v>
      </c>
      <c r="DC148" s="5">
        <v>0.753</v>
      </c>
      <c r="DD148" s="5">
        <v>5.7799999999999997E-2</v>
      </c>
      <c r="DE148" s="5">
        <v>0.23530000000000001</v>
      </c>
      <c r="DF148" s="5">
        <v>0.68340000000000001</v>
      </c>
      <c r="DG148" s="5">
        <v>8.1600000000000006E-2</v>
      </c>
      <c r="DH148" s="5">
        <v>0.69799999999999995</v>
      </c>
      <c r="DI148" s="5">
        <v>0.16819999999999999</v>
      </c>
      <c r="DJ148" s="4">
        <v>0.5706</v>
      </c>
      <c r="DK148" s="4">
        <v>0.55879999999999996</v>
      </c>
      <c r="DL148" s="4">
        <v>0.15010000000000001</v>
      </c>
      <c r="DM148" s="4">
        <v>3.4799999999999998E-2</v>
      </c>
      <c r="DN148" s="4">
        <v>0.84370000000000001</v>
      </c>
      <c r="DO148" s="4">
        <v>3.4500000000000003E-2</v>
      </c>
      <c r="DP148" s="4">
        <v>0.99109999999999998</v>
      </c>
      <c r="DQ148" s="4">
        <v>1.7430000000000001</v>
      </c>
      <c r="DR148" s="5">
        <v>0.58760000000000001</v>
      </c>
      <c r="DS148" s="5">
        <v>0.59519999999999995</v>
      </c>
      <c r="DT148" s="5">
        <v>0.17369999999999999</v>
      </c>
      <c r="DU148" s="5">
        <v>7.3899999999999993E-2</v>
      </c>
      <c r="DV148" s="5">
        <v>0.83069999999999999</v>
      </c>
      <c r="DW148" s="5">
        <v>4.0500000000000001E-2</v>
      </c>
      <c r="DX148" s="5">
        <v>0.97089999999999999</v>
      </c>
      <c r="DY148" s="5">
        <v>1.0071000000000001</v>
      </c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>
        <v>0.60940000000000005</v>
      </c>
      <c r="EI148" s="5">
        <v>0.63019999999999998</v>
      </c>
      <c r="EJ148" s="5">
        <v>0.1212</v>
      </c>
      <c r="EK148" s="5">
        <v>0.18279999999999999</v>
      </c>
      <c r="EL148" s="5">
        <v>0.76890000000000003</v>
      </c>
      <c r="EM148" s="5">
        <v>4.9099999999999998E-2</v>
      </c>
      <c r="EN148" s="5">
        <v>0.88570000000000004</v>
      </c>
      <c r="EO148" s="5">
        <v>0.54190000000000005</v>
      </c>
      <c r="EP148" s="4">
        <v>0.66290000000000004</v>
      </c>
      <c r="EQ148" s="4">
        <v>0.75219999999999998</v>
      </c>
      <c r="ER148" s="4">
        <v>5.8799999999999998E-2</v>
      </c>
      <c r="ES148" s="4">
        <v>0.23200000000000001</v>
      </c>
      <c r="ET148" s="4">
        <v>0.6825</v>
      </c>
      <c r="EU148" s="4">
        <v>8.1600000000000006E-2</v>
      </c>
      <c r="EV148" s="4">
        <v>0.69789999999999996</v>
      </c>
      <c r="EW148" s="4">
        <v>0.32769999999999999</v>
      </c>
      <c r="EX148" s="5">
        <v>0.57569999999999999</v>
      </c>
      <c r="EY148" s="5">
        <v>0.56779999999999997</v>
      </c>
      <c r="EZ148" s="5">
        <v>0.14530000000000001</v>
      </c>
      <c r="FA148" s="5">
        <v>3.4299999999999997E-2</v>
      </c>
      <c r="FB148" s="5">
        <v>0.83950000000000002</v>
      </c>
      <c r="FC148" s="5">
        <v>3.4799999999999998E-2</v>
      </c>
      <c r="FD148" s="5">
        <v>0.98980000000000001</v>
      </c>
      <c r="FE148" s="5">
        <v>3.5533000000000001</v>
      </c>
      <c r="FF148" s="4">
        <v>0.5877</v>
      </c>
      <c r="FG148" s="4">
        <v>0.59209999999999996</v>
      </c>
      <c r="FH148" s="4">
        <v>0.17330000000000001</v>
      </c>
      <c r="FI148" s="4">
        <v>7.4499999999999997E-2</v>
      </c>
      <c r="FJ148" s="4">
        <v>0.82979999999999998</v>
      </c>
      <c r="FK148" s="4">
        <v>4.0099999999999997E-2</v>
      </c>
      <c r="FL148" s="4">
        <v>0.97030000000000005</v>
      </c>
      <c r="FM148" s="4">
        <v>1.5485</v>
      </c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>
        <v>0.60919999999999996</v>
      </c>
      <c r="FW148" s="4">
        <v>0.63170000000000004</v>
      </c>
      <c r="FX148" s="4">
        <v>0.1183</v>
      </c>
      <c r="FY148" s="4">
        <v>0.18229999999999999</v>
      </c>
      <c r="FZ148" s="4">
        <v>0.77059999999999995</v>
      </c>
      <c r="GA148" s="4">
        <v>4.9200000000000001E-2</v>
      </c>
      <c r="GB148" s="4">
        <v>0.88560000000000005</v>
      </c>
      <c r="GC148" s="4">
        <v>0.92369999999999997</v>
      </c>
      <c r="GD148" s="5">
        <v>0.66090000000000004</v>
      </c>
      <c r="GE148" s="5">
        <v>0.74929999999999997</v>
      </c>
      <c r="GF148" s="5">
        <v>6.0900000000000003E-2</v>
      </c>
      <c r="GG148" s="5">
        <v>0.23350000000000001</v>
      </c>
      <c r="GH148" s="5">
        <v>0.68120000000000003</v>
      </c>
      <c r="GI148" s="5">
        <v>8.1799999999999998E-2</v>
      </c>
      <c r="GJ148" s="5">
        <v>0.69979999999999998</v>
      </c>
      <c r="GK148" s="5">
        <v>0.35560000000000003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>
        <v>0.60960000000000003</v>
      </c>
      <c r="HK148" s="5">
        <v>0.63139999999999996</v>
      </c>
      <c r="HL148" s="5">
        <v>0.1207</v>
      </c>
      <c r="HM148" s="5">
        <v>0.1837</v>
      </c>
      <c r="HN148" s="5">
        <v>0.76959999999999995</v>
      </c>
      <c r="HO148" s="5">
        <v>4.8800000000000003E-2</v>
      </c>
      <c r="HP148" s="5">
        <v>0.88580000000000003</v>
      </c>
      <c r="HQ148" s="5">
        <v>0.51319999999999999</v>
      </c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>
        <v>0.60919999999999996</v>
      </c>
      <c r="IY148" s="4">
        <v>0.63019999999999998</v>
      </c>
      <c r="IZ148" s="4">
        <v>0.11899999999999999</v>
      </c>
      <c r="JA148" s="4">
        <v>0.18229999999999999</v>
      </c>
      <c r="JB148" s="4">
        <v>0.76990000000000003</v>
      </c>
      <c r="JC148" s="4">
        <v>4.9099999999999998E-2</v>
      </c>
      <c r="JD148" s="4">
        <v>0.88680000000000003</v>
      </c>
      <c r="JE148" s="4">
        <v>0.68089999999999995</v>
      </c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0.60381071428571442</v>
      </c>
      <c r="JO148" s="4">
        <f t="shared" si="65"/>
        <v>0.6238785714285715</v>
      </c>
      <c r="JP148" s="4">
        <f t="shared" si="66"/>
        <v>0.1358321428571429</v>
      </c>
      <c r="JQ148" s="4">
        <f t="shared" si="67"/>
        <v>0.13248214285714288</v>
      </c>
      <c r="JR148" s="4">
        <f t="shared" si="68"/>
        <v>0.78821071428571432</v>
      </c>
      <c r="JS148" s="4">
        <f t="shared" si="69"/>
        <v>4.8782142857142864E-2</v>
      </c>
      <c r="JT148" s="4">
        <f t="shared" si="70"/>
        <v>0.90363571428571432</v>
      </c>
      <c r="JU148" s="4">
        <f t="shared" si="71"/>
        <v>1.0461285714285715</v>
      </c>
      <c r="JV148" s="1" t="e" cm="1">
        <f t="array" aca="1" ref="JV148" ca="1">CONCATENATE(INDIRECT(ADDRESS(1,MATCH(_xlfn.MINIFS(B148:JM148,metrics.rec,"MAE"),B148:JM148,0)+1)), ", ", INDIRECT(ADDRESS(2,MATCH(_xlfn.MINIFS(B148:JM148,metrics.rec,"MAE"),B148:JM148,0)+1)))</f>
        <v>#NAME?</v>
      </c>
      <c r="JW148" s="1" t="e" cm="1">
        <f t="array" aca="1" ref="JW148" ca="1">CONCATENATE(INDIRECT(ADDRESS(1,MATCH(_xlfn.MINIFS(B148:JM148,metrics.rec,"MSE"),B148:JM148,0)+1)), ", ", INDIRECT(ADDRESS(2,MATCH(_xlfn.MINIFS(B148:JM148,metrics.rec,"MSE"),B148:JM148,0)+1)))</f>
        <v>#NAME?</v>
      </c>
      <c r="JX148" s="1" t="e" cm="1">
        <f t="array" aca="1" ref="JX148" ca="1">CONCATENATE(INDIRECT(ADDRESS(1,MATCH(_xlfn.MAXIFS(B148:JM148,metrics.rec,"R"),B148:JM148,0)+1)), ", ", INDIRECT(ADDRESS(2,MATCH(_xlfn.MAXIFS(B148:JM148,metrics.rec,"R"),B148:JM148,0)+1)))</f>
        <v>#NAME?</v>
      </c>
      <c r="JY148" s="1" t="e" cm="1">
        <f t="array" aca="1" ref="JY148" ca="1">CONCATENATE(INDIRECT(ADDRESS(1,MATCH(_xlfn.MAXIFS(B148:JM148,metrics.rec,"Precision"),B148:JM148,0)+1)), ", ", INDIRECT(ADDRESS(2,MATCH(_xlfn.MAXIFS(B148:JM148,metrics.rec,"Precision"),B148:JM148,0)+1)))</f>
        <v>#NAME?</v>
      </c>
      <c r="JZ148" s="1" t="e" cm="1">
        <f t="array" aca="1" ref="JZ148" ca="1">CONCATENATE(INDIRECT(ADDRESS(1,MATCH(_xlfn.MAXIFS(B148:JM148,metrics.rec,"Recall"),B148:JM148,0)+1)), ", ", INDIRECT(ADDRESS(2,MATCH(_xlfn.MAXIFS(B148:JM148,metrics.rec,"Recall"),B148:JM148,0)+1)))</f>
        <v>#NAME?</v>
      </c>
      <c r="KA148" s="1" t="e" cm="1">
        <f t="array" aca="1" ref="KA148" ca="1">CONCATENATE(INDIRECT(ADDRESS(1,MATCH(_xlfn.MAXIFS(B148:JM148,metrics.rec,"Coverage"),B148:JM148,0)+1)), ", ", INDIRECT(ADDRESS(2,MATCH(_xlfn.MAXIFS(B148:JM148,metrics.rec,"Coverage"),B148:JM148,0)+1)))</f>
        <v>#NAME?</v>
      </c>
      <c r="KB148" s="1" t="e" cm="1">
        <f t="array" aca="1" ref="KB148" ca="1">CONCATENATE(INDIRECT(ADDRESS(1,MATCH(_xlfn.MAXIFS(B148:JM148,metrics.rec,"Recatio"),B148:JM148,0)+1)), ", ", INDIRECT(ADDRESS(2,MATCH(_xlfn.MAXIFS(B148:JM148,metrics.rec,"Recatio"),B148:JM148,0)+1)))</f>
        <v>#NAME?</v>
      </c>
      <c r="KC148" s="1" t="e" cm="1">
        <f t="array" aca="1" ref="KC148" ca="1">CONCATENATE(INDIRECT(ADDRESS(1,MATCH(_xlfn.MINIFS(B148:JM148,metrics.rec,"Time"),B148:JM148,0)+1)), ", ", INDIRECT(ADDRESS(2,MATCH(_xlfn.MINIFS(B148:JM148,metrics.rec,"Time"),B148:JM148,0)+1)))</f>
        <v>#NAME?</v>
      </c>
    </row>
    <row r="149" spans="1:289" x14ac:dyDescent="0.3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>
        <v>0.57220000000000004</v>
      </c>
      <c r="BW149" s="5">
        <v>0.56499999999999995</v>
      </c>
      <c r="BX149" s="5">
        <v>0.17380000000000001</v>
      </c>
      <c r="BY149" s="5">
        <v>3.4000000000000002E-2</v>
      </c>
      <c r="BZ149" s="5">
        <v>0.85389999999999999</v>
      </c>
      <c r="CA149" s="5">
        <v>3.5700000000000003E-2</v>
      </c>
      <c r="CB149" s="5">
        <v>0.99019999999999997</v>
      </c>
      <c r="CC149" s="5">
        <v>0.89410000000000001</v>
      </c>
      <c r="CD149" s="4">
        <v>0.58540000000000003</v>
      </c>
      <c r="CE149" s="4">
        <v>0.58830000000000005</v>
      </c>
      <c r="CF149" s="4">
        <v>0.16539999999999999</v>
      </c>
      <c r="CG149" s="4">
        <v>7.5800000000000006E-2</v>
      </c>
      <c r="CH149" s="4">
        <v>0.83730000000000004</v>
      </c>
      <c r="CI149" s="4">
        <v>3.9800000000000002E-2</v>
      </c>
      <c r="CJ149" s="4">
        <v>0.97140000000000004</v>
      </c>
      <c r="CK149" s="4">
        <v>1.0199</v>
      </c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>
        <v>0.61019999999999996</v>
      </c>
      <c r="CU149" s="4">
        <v>0.63649999999999995</v>
      </c>
      <c r="CV149" s="4">
        <v>0.1137</v>
      </c>
      <c r="CW149" s="4">
        <v>0.18459999999999999</v>
      </c>
      <c r="CX149" s="4">
        <v>0.77659999999999996</v>
      </c>
      <c r="CY149" s="4">
        <v>4.9299999999999997E-2</v>
      </c>
      <c r="CZ149" s="4">
        <v>0.88870000000000005</v>
      </c>
      <c r="DA149" s="4">
        <v>0.85270000000000001</v>
      </c>
      <c r="DB149" s="5">
        <v>0.66649999999999998</v>
      </c>
      <c r="DC149" s="5">
        <v>0.76880000000000004</v>
      </c>
      <c r="DD149" s="5">
        <v>5.2600000000000001E-2</v>
      </c>
      <c r="DE149" s="5">
        <v>0.2384</v>
      </c>
      <c r="DF149" s="5">
        <v>0.68910000000000005</v>
      </c>
      <c r="DG149" s="5">
        <v>8.1199999999999994E-2</v>
      </c>
      <c r="DH149" s="5">
        <v>0.69889999999999997</v>
      </c>
      <c r="DI149" s="5">
        <v>0.17050000000000001</v>
      </c>
      <c r="DJ149" s="4">
        <v>0.57189999999999996</v>
      </c>
      <c r="DK149" s="4">
        <v>0.56520000000000004</v>
      </c>
      <c r="DL149" s="4">
        <v>0.15459999999999999</v>
      </c>
      <c r="DM149" s="4">
        <v>3.44E-2</v>
      </c>
      <c r="DN149" s="4">
        <v>0.85219999999999996</v>
      </c>
      <c r="DO149" s="4">
        <v>3.5299999999999998E-2</v>
      </c>
      <c r="DP149" s="4">
        <v>0.99109999999999998</v>
      </c>
      <c r="DQ149" s="4">
        <v>1.7605</v>
      </c>
      <c r="DR149" s="5">
        <v>0.58809999999999996</v>
      </c>
      <c r="DS149" s="5">
        <v>0.59870000000000001</v>
      </c>
      <c r="DT149" s="5">
        <v>0.17319999999999999</v>
      </c>
      <c r="DU149" s="5">
        <v>7.4800000000000005E-2</v>
      </c>
      <c r="DV149" s="5">
        <v>0.83779999999999999</v>
      </c>
      <c r="DW149" s="5">
        <v>4.0300000000000002E-2</v>
      </c>
      <c r="DX149" s="5">
        <v>0.97099999999999997</v>
      </c>
      <c r="DY149" s="5">
        <v>1.0629</v>
      </c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>
        <v>0.61040000000000005</v>
      </c>
      <c r="EI149" s="5">
        <v>0.63590000000000002</v>
      </c>
      <c r="EJ149" s="5">
        <v>0.1116</v>
      </c>
      <c r="EK149" s="5">
        <v>0.1832</v>
      </c>
      <c r="EL149" s="5">
        <v>0.77710000000000001</v>
      </c>
      <c r="EM149" s="5">
        <v>4.9500000000000002E-2</v>
      </c>
      <c r="EN149" s="5">
        <v>0.88539999999999996</v>
      </c>
      <c r="EO149" s="5">
        <v>0.52739999999999998</v>
      </c>
      <c r="EP149" s="4">
        <v>0.66720000000000002</v>
      </c>
      <c r="EQ149" s="4">
        <v>0.76700000000000002</v>
      </c>
      <c r="ER149" s="4">
        <v>5.2200000000000003E-2</v>
      </c>
      <c r="ES149" s="4">
        <v>0.2354</v>
      </c>
      <c r="ET149" s="4">
        <v>0.68799999999999994</v>
      </c>
      <c r="EU149" s="4">
        <v>8.1100000000000005E-2</v>
      </c>
      <c r="EV149" s="4">
        <v>0.69850000000000001</v>
      </c>
      <c r="EW149" s="4">
        <v>0.26600000000000001</v>
      </c>
      <c r="EX149" s="5">
        <v>0.57630000000000003</v>
      </c>
      <c r="EY149" s="5">
        <v>0.57299999999999995</v>
      </c>
      <c r="EZ149" s="5">
        <v>0.1517</v>
      </c>
      <c r="FA149" s="5">
        <v>3.39E-2</v>
      </c>
      <c r="FB149" s="5">
        <v>0.84819999999999995</v>
      </c>
      <c r="FC149" s="5">
        <v>3.56E-2</v>
      </c>
      <c r="FD149" s="5">
        <v>0.98950000000000005</v>
      </c>
      <c r="FE149" s="5">
        <v>1.7911999999999999</v>
      </c>
      <c r="FF149" s="4">
        <v>0.58850000000000002</v>
      </c>
      <c r="FG149" s="4">
        <v>0.59630000000000005</v>
      </c>
      <c r="FH149" s="4">
        <v>0.1716</v>
      </c>
      <c r="FI149" s="4">
        <v>7.5300000000000006E-2</v>
      </c>
      <c r="FJ149" s="4">
        <v>0.83740000000000003</v>
      </c>
      <c r="FK149" s="4">
        <v>0.04</v>
      </c>
      <c r="FL149" s="4">
        <v>0.97030000000000005</v>
      </c>
      <c r="FM149" s="4">
        <v>1.2461</v>
      </c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>
        <v>0.61040000000000005</v>
      </c>
      <c r="FW149" s="4">
        <v>0.63800000000000001</v>
      </c>
      <c r="FX149" s="4">
        <v>0.112</v>
      </c>
      <c r="FY149" s="4">
        <v>0.18279999999999999</v>
      </c>
      <c r="FZ149" s="4">
        <v>0.77849999999999997</v>
      </c>
      <c r="GA149" s="4">
        <v>4.9599999999999998E-2</v>
      </c>
      <c r="GB149" s="4">
        <v>0.88519999999999999</v>
      </c>
      <c r="GC149" s="4">
        <v>0.76419999999999999</v>
      </c>
      <c r="GD149" s="5">
        <v>0.66510000000000002</v>
      </c>
      <c r="GE149" s="5">
        <v>0.76359999999999995</v>
      </c>
      <c r="GF149" s="5">
        <v>5.16E-2</v>
      </c>
      <c r="GG149" s="5">
        <v>0.23680000000000001</v>
      </c>
      <c r="GH149" s="5">
        <v>0.68659999999999999</v>
      </c>
      <c r="GI149" s="5">
        <v>8.1299999999999997E-2</v>
      </c>
      <c r="GJ149" s="5">
        <v>0.7</v>
      </c>
      <c r="GK149" s="5">
        <v>0.36420000000000002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>
        <v>0.61050000000000004</v>
      </c>
      <c r="HK149" s="5">
        <v>0.63729999999999998</v>
      </c>
      <c r="HL149" s="5">
        <v>0.1129</v>
      </c>
      <c r="HM149" s="5">
        <v>0.18379999999999999</v>
      </c>
      <c r="HN149" s="5">
        <v>0.77780000000000005</v>
      </c>
      <c r="HO149" s="5">
        <v>4.9299999999999997E-2</v>
      </c>
      <c r="HP149" s="5">
        <v>0.88600000000000001</v>
      </c>
      <c r="HQ149" s="5">
        <v>0.52669999999999995</v>
      </c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>
        <v>0.61050000000000004</v>
      </c>
      <c r="IY149" s="4">
        <v>0.63670000000000004</v>
      </c>
      <c r="IZ149" s="4">
        <v>0.11260000000000001</v>
      </c>
      <c r="JA149" s="4">
        <v>0.1827</v>
      </c>
      <c r="JB149" s="4">
        <v>0.77790000000000004</v>
      </c>
      <c r="JC149" s="4">
        <v>4.9500000000000002E-2</v>
      </c>
      <c r="JD149" s="4">
        <v>0.88700000000000001</v>
      </c>
      <c r="JE149" s="4">
        <v>0.6865</v>
      </c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0.6052749999999999</v>
      </c>
      <c r="JO149" s="4">
        <f t="shared" si="65"/>
        <v>0.63071071428571446</v>
      </c>
      <c r="JP149" s="4">
        <f t="shared" si="66"/>
        <v>0.13245714285714286</v>
      </c>
      <c r="JQ149" s="4">
        <f t="shared" si="67"/>
        <v>0.13340357142857143</v>
      </c>
      <c r="JR149" s="4">
        <f t="shared" si="68"/>
        <v>0.79596428571428579</v>
      </c>
      <c r="JS149" s="4">
        <f t="shared" si="69"/>
        <v>4.895E-2</v>
      </c>
      <c r="JT149" s="4">
        <f t="shared" si="70"/>
        <v>0.90369285714285719</v>
      </c>
      <c r="JU149" s="4">
        <f t="shared" si="71"/>
        <v>0.94887500000000002</v>
      </c>
      <c r="JV149" s="1" t="e" cm="1">
        <f t="array" aca="1" ref="JV149" ca="1">CONCATENATE(INDIRECT(ADDRESS(1,MATCH(_xlfn.MINIFS(B149:JM149,metrics.rec,"MAE"),B149:JM149,0)+1)), ", ", INDIRECT(ADDRESS(2,MATCH(_xlfn.MINIFS(B149:JM149,metrics.rec,"MAE"),B149:JM149,0)+1)))</f>
        <v>#NAME?</v>
      </c>
      <c r="JW149" s="1" t="e" cm="1">
        <f t="array" aca="1" ref="JW149" ca="1">CONCATENATE(INDIRECT(ADDRESS(1,MATCH(_xlfn.MINIFS(B149:JM149,metrics.rec,"MSE"),B149:JM149,0)+1)), ", ", INDIRECT(ADDRESS(2,MATCH(_xlfn.MINIFS(B149:JM149,metrics.rec,"MSE"),B149:JM149,0)+1)))</f>
        <v>#NAME?</v>
      </c>
      <c r="JX149" s="1" t="e" cm="1">
        <f t="array" aca="1" ref="JX149" ca="1">CONCATENATE(INDIRECT(ADDRESS(1,MATCH(_xlfn.MAXIFS(B149:JM149,metrics.rec,"R"),B149:JM149,0)+1)), ", ", INDIRECT(ADDRESS(2,MATCH(_xlfn.MAXIFS(B149:JM149,metrics.rec,"R"),B149:JM149,0)+1)))</f>
        <v>#NAME?</v>
      </c>
      <c r="JY149" s="1" t="e" cm="1">
        <f t="array" aca="1" ref="JY149" ca="1">CONCATENATE(INDIRECT(ADDRESS(1,MATCH(_xlfn.MAXIFS(B149:JM149,metrics.rec,"Precision"),B149:JM149,0)+1)), ", ", INDIRECT(ADDRESS(2,MATCH(_xlfn.MAXIFS(B149:JM149,metrics.rec,"Precision"),B149:JM149,0)+1)))</f>
        <v>#NAME?</v>
      </c>
      <c r="JZ149" s="1" t="e" cm="1">
        <f t="array" aca="1" ref="JZ149" ca="1">CONCATENATE(INDIRECT(ADDRESS(1,MATCH(_xlfn.MAXIFS(B149:JM149,metrics.rec,"Recall"),B149:JM149,0)+1)), ", ", INDIRECT(ADDRESS(2,MATCH(_xlfn.MAXIFS(B149:JM149,metrics.rec,"Recall"),B149:JM149,0)+1)))</f>
        <v>#NAME?</v>
      </c>
      <c r="KA149" s="1" t="e" cm="1">
        <f t="array" aca="1" ref="KA149" ca="1">CONCATENATE(INDIRECT(ADDRESS(1,MATCH(_xlfn.MAXIFS(B149:JM149,metrics.rec,"Coverage"),B149:JM149,0)+1)), ", ", INDIRECT(ADDRESS(2,MATCH(_xlfn.MAXIFS(B149:JM149,metrics.rec,"Coverage"),B149:JM149,0)+1)))</f>
        <v>#NAME?</v>
      </c>
      <c r="KB149" s="1" t="e" cm="1">
        <f t="array" aca="1" ref="KB149" ca="1">CONCATENATE(INDIRECT(ADDRESS(1,MATCH(_xlfn.MAXIFS(B149:JM149,metrics.rec,"Recatio"),B149:JM149,0)+1)), ", ", INDIRECT(ADDRESS(2,MATCH(_xlfn.MAXIFS(B149:JM149,metrics.rec,"Recatio"),B149:JM149,0)+1)))</f>
        <v>#NAME?</v>
      </c>
      <c r="KC149" s="1" t="e" cm="1">
        <f t="array" aca="1" ref="KC149" ca="1">CONCATENATE(INDIRECT(ADDRESS(1,MATCH(_xlfn.MINIFS(B149:JM149,metrics.rec,"Time"),B149:JM149,0)+1)), ", ", INDIRECT(ADDRESS(2,MATCH(_xlfn.MINIFS(B149:JM149,metrics.rec,"Time"),B149:JM149,0)+1)))</f>
        <v>#NAME?</v>
      </c>
    </row>
    <row r="150" spans="1:289" x14ac:dyDescent="0.3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>
        <v>0.57110000000000005</v>
      </c>
      <c r="BW150" s="5">
        <v>0.56710000000000005</v>
      </c>
      <c r="BX150" s="5">
        <v>0.1787</v>
      </c>
      <c r="BY150" s="5">
        <v>3.3099999999999997E-2</v>
      </c>
      <c r="BZ150" s="5">
        <v>0.85929999999999995</v>
      </c>
      <c r="CA150" s="5">
        <v>3.6900000000000002E-2</v>
      </c>
      <c r="CB150" s="5">
        <v>0.99019999999999997</v>
      </c>
      <c r="CC150" s="5">
        <v>0.92179999999999995</v>
      </c>
      <c r="CD150" s="4">
        <v>0.58460000000000001</v>
      </c>
      <c r="CE150" s="4">
        <v>0.5887</v>
      </c>
      <c r="CF150" s="4">
        <v>0.17030000000000001</v>
      </c>
      <c r="CG150" s="4">
        <v>7.4800000000000005E-2</v>
      </c>
      <c r="CH150" s="4">
        <v>0.84250000000000003</v>
      </c>
      <c r="CI150" s="4">
        <v>4.0599999999999997E-2</v>
      </c>
      <c r="CJ150" s="4">
        <v>0.9718</v>
      </c>
      <c r="CK150" s="4">
        <v>0.96550000000000002</v>
      </c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>
        <v>0.60489999999999999</v>
      </c>
      <c r="CU150" s="4">
        <v>0.63</v>
      </c>
      <c r="CV150" s="4">
        <v>0.1283</v>
      </c>
      <c r="CW150" s="4">
        <v>0.183</v>
      </c>
      <c r="CX150" s="4">
        <v>0.78839999999999999</v>
      </c>
      <c r="CY150" s="4">
        <v>5.0500000000000003E-2</v>
      </c>
      <c r="CZ150" s="4">
        <v>0.88870000000000005</v>
      </c>
      <c r="DA150" s="4">
        <v>1.0448</v>
      </c>
      <c r="DB150" s="5">
        <v>0.65810000000000002</v>
      </c>
      <c r="DC150" s="5">
        <v>0.75609999999999999</v>
      </c>
      <c r="DD150" s="5">
        <v>5.9400000000000001E-2</v>
      </c>
      <c r="DE150" s="5">
        <v>0.2409</v>
      </c>
      <c r="DF150" s="5">
        <v>0.70699999999999996</v>
      </c>
      <c r="DG150" s="5">
        <v>8.2500000000000004E-2</v>
      </c>
      <c r="DH150" s="5">
        <v>0.69899999999999995</v>
      </c>
      <c r="DI150" s="5">
        <v>0.16750000000000001</v>
      </c>
      <c r="DJ150" s="4">
        <v>0.57069999999999999</v>
      </c>
      <c r="DK150" s="4">
        <v>0.56599999999999995</v>
      </c>
      <c r="DL150" s="4">
        <v>0.1608</v>
      </c>
      <c r="DM150" s="4">
        <v>3.3599999999999998E-2</v>
      </c>
      <c r="DN150" s="4">
        <v>0.85699999999999998</v>
      </c>
      <c r="DO150" s="4">
        <v>3.6400000000000002E-2</v>
      </c>
      <c r="DP150" s="4">
        <v>0.99129999999999996</v>
      </c>
      <c r="DQ150" s="4">
        <v>1.9219999999999999</v>
      </c>
      <c r="DR150" s="5">
        <v>0.58709999999999996</v>
      </c>
      <c r="DS150" s="5">
        <v>0.59930000000000005</v>
      </c>
      <c r="DT150" s="5">
        <v>0.17829999999999999</v>
      </c>
      <c r="DU150" s="5">
        <v>7.4099999999999999E-2</v>
      </c>
      <c r="DV150" s="5">
        <v>0.84289999999999998</v>
      </c>
      <c r="DW150" s="5">
        <v>4.0899999999999999E-2</v>
      </c>
      <c r="DX150" s="5">
        <v>0.97099999999999997</v>
      </c>
      <c r="DY150" s="5">
        <v>1.2110000000000001</v>
      </c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>
        <v>0.60450000000000004</v>
      </c>
      <c r="EI150" s="5">
        <v>0.629</v>
      </c>
      <c r="EJ150" s="5">
        <v>0.128</v>
      </c>
      <c r="EK150" s="5">
        <v>0.18160000000000001</v>
      </c>
      <c r="EL150" s="5">
        <v>0.7893</v>
      </c>
      <c r="EM150" s="5">
        <v>5.0799999999999998E-2</v>
      </c>
      <c r="EN150" s="5">
        <v>0.88560000000000005</v>
      </c>
      <c r="EO150" s="5">
        <v>0.53190000000000004</v>
      </c>
      <c r="EP150" s="4">
        <v>0.6593</v>
      </c>
      <c r="EQ150" s="4">
        <v>0.75590000000000002</v>
      </c>
      <c r="ER150" s="4">
        <v>5.9200000000000003E-2</v>
      </c>
      <c r="ES150" s="4">
        <v>0.23849999999999999</v>
      </c>
      <c r="ET150" s="4">
        <v>0.70669999999999999</v>
      </c>
      <c r="EU150" s="4">
        <v>8.2299999999999998E-2</v>
      </c>
      <c r="EV150" s="4">
        <v>0.6986</v>
      </c>
      <c r="EW150" s="4">
        <v>0.21049999999999999</v>
      </c>
      <c r="EX150" s="5">
        <v>0.57450000000000001</v>
      </c>
      <c r="EY150" s="5">
        <v>0.57199999999999995</v>
      </c>
      <c r="EZ150" s="5">
        <v>0.1636</v>
      </c>
      <c r="FA150" s="5">
        <v>3.3099999999999997E-2</v>
      </c>
      <c r="FB150" s="5">
        <v>0.85360000000000003</v>
      </c>
      <c r="FC150" s="5">
        <v>3.6700000000000003E-2</v>
      </c>
      <c r="FD150" s="5">
        <v>0.98960000000000004</v>
      </c>
      <c r="FE150" s="5">
        <v>1.7683</v>
      </c>
      <c r="FF150" s="4">
        <v>0.58750000000000002</v>
      </c>
      <c r="FG150" s="4">
        <v>0.59689999999999999</v>
      </c>
      <c r="FH150" s="4">
        <v>0.17760000000000001</v>
      </c>
      <c r="FI150" s="4">
        <v>7.4399999999999994E-2</v>
      </c>
      <c r="FJ150" s="4">
        <v>0.84240000000000004</v>
      </c>
      <c r="FK150" s="4">
        <v>4.07E-2</v>
      </c>
      <c r="FL150" s="4">
        <v>0.97030000000000005</v>
      </c>
      <c r="FM150" s="4">
        <v>1.2037</v>
      </c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>
        <v>0.60550000000000004</v>
      </c>
      <c r="FW150" s="4">
        <v>0.63319999999999999</v>
      </c>
      <c r="FX150" s="4">
        <v>0.12690000000000001</v>
      </c>
      <c r="FY150" s="4">
        <v>0.1812</v>
      </c>
      <c r="FZ150" s="4">
        <v>0.79049999999999998</v>
      </c>
      <c r="GA150" s="4">
        <v>5.0799999999999998E-2</v>
      </c>
      <c r="GB150" s="4">
        <v>0.88549999999999995</v>
      </c>
      <c r="GC150" s="4">
        <v>0.95599999999999996</v>
      </c>
      <c r="GD150" s="5">
        <v>0.65710000000000002</v>
      </c>
      <c r="GE150" s="5">
        <v>0.75170000000000003</v>
      </c>
      <c r="GF150" s="5">
        <v>6.1100000000000002E-2</v>
      </c>
      <c r="GG150" s="5">
        <v>0.23960000000000001</v>
      </c>
      <c r="GH150" s="5">
        <v>0.70520000000000005</v>
      </c>
      <c r="GI150" s="5">
        <v>8.2500000000000004E-2</v>
      </c>
      <c r="GJ150" s="5">
        <v>0.7</v>
      </c>
      <c r="GK150" s="5">
        <v>0.3599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>
        <v>0.60509999999999997</v>
      </c>
      <c r="HK150" s="5">
        <v>0.63139999999999996</v>
      </c>
      <c r="HL150" s="5">
        <v>0.13020000000000001</v>
      </c>
      <c r="HM150" s="5">
        <v>0.18190000000000001</v>
      </c>
      <c r="HN150" s="5">
        <v>0.78959999999999997</v>
      </c>
      <c r="HO150" s="5">
        <v>5.0599999999999999E-2</v>
      </c>
      <c r="HP150" s="5">
        <v>0.88629999999999998</v>
      </c>
      <c r="HQ150" s="5">
        <v>0.51919999999999999</v>
      </c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>
        <v>0.60529999999999995</v>
      </c>
      <c r="IY150" s="4">
        <v>0.63100000000000001</v>
      </c>
      <c r="IZ150" s="4">
        <v>0.12690000000000001</v>
      </c>
      <c r="JA150" s="4">
        <v>0.18090000000000001</v>
      </c>
      <c r="JB150" s="4">
        <v>0.78979999999999995</v>
      </c>
      <c r="JC150" s="4">
        <v>5.0799999999999998E-2</v>
      </c>
      <c r="JD150" s="4">
        <v>0.88729999999999998</v>
      </c>
      <c r="JE150" s="4">
        <v>0.68700000000000006</v>
      </c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0.60185357142857143</v>
      </c>
      <c r="JO150" s="4">
        <f t="shared" si="65"/>
        <v>0.62752500000000011</v>
      </c>
      <c r="JP150" s="4">
        <f t="shared" si="66"/>
        <v>0.1410214285714286</v>
      </c>
      <c r="JQ150" s="4">
        <f t="shared" si="67"/>
        <v>0.13276071428571429</v>
      </c>
      <c r="JR150" s="4">
        <f t="shared" si="68"/>
        <v>0.80559285714285711</v>
      </c>
      <c r="JS150" s="4">
        <f t="shared" si="69"/>
        <v>4.999642857142856E-2</v>
      </c>
      <c r="JT150" s="4">
        <f t="shared" si="70"/>
        <v>0.90378571428571419</v>
      </c>
      <c r="JU150" s="4">
        <f t="shared" si="71"/>
        <v>0.96835357142857159</v>
      </c>
      <c r="JV150" s="1" t="e" cm="1">
        <f t="array" aca="1" ref="JV150" ca="1">CONCATENATE(INDIRECT(ADDRESS(1,MATCH(_xlfn.MINIFS(B150:JM150,metrics.rec,"MAE"),B150:JM150,0)+1)), ", ", INDIRECT(ADDRESS(2,MATCH(_xlfn.MINIFS(B150:JM150,metrics.rec,"MAE"),B150:JM150,0)+1)))</f>
        <v>#NAME?</v>
      </c>
      <c r="JW150" s="1" t="e" cm="1">
        <f t="array" aca="1" ref="JW150" ca="1">CONCATENATE(INDIRECT(ADDRESS(1,MATCH(_xlfn.MINIFS(B150:JM150,metrics.rec,"MSE"),B150:JM150,0)+1)), ", ", INDIRECT(ADDRESS(2,MATCH(_xlfn.MINIFS(B150:JM150,metrics.rec,"MSE"),B150:JM150,0)+1)))</f>
        <v>#NAME?</v>
      </c>
      <c r="JX150" s="1" t="e" cm="1">
        <f t="array" aca="1" ref="JX150" ca="1">CONCATENATE(INDIRECT(ADDRESS(1,MATCH(_xlfn.MAXIFS(B150:JM150,metrics.rec,"R"),B150:JM150,0)+1)), ", ", INDIRECT(ADDRESS(2,MATCH(_xlfn.MAXIFS(B150:JM150,metrics.rec,"R"),B150:JM150,0)+1)))</f>
        <v>#NAME?</v>
      </c>
      <c r="JY150" s="1" t="e" cm="1">
        <f t="array" aca="1" ref="JY150" ca="1">CONCATENATE(INDIRECT(ADDRESS(1,MATCH(_xlfn.MAXIFS(B150:JM150,metrics.rec,"Precision"),B150:JM150,0)+1)), ", ", INDIRECT(ADDRESS(2,MATCH(_xlfn.MAXIFS(B150:JM150,metrics.rec,"Precision"),B150:JM150,0)+1)))</f>
        <v>#NAME?</v>
      </c>
      <c r="JZ150" s="1" t="e" cm="1">
        <f t="array" aca="1" ref="JZ150" ca="1">CONCATENATE(INDIRECT(ADDRESS(1,MATCH(_xlfn.MAXIFS(B150:JM150,metrics.rec,"Recall"),B150:JM150,0)+1)), ", ", INDIRECT(ADDRESS(2,MATCH(_xlfn.MAXIFS(B150:JM150,metrics.rec,"Recall"),B150:JM150,0)+1)))</f>
        <v>#NAME?</v>
      </c>
      <c r="KA150" s="1" t="e" cm="1">
        <f t="array" aca="1" ref="KA150" ca="1">CONCATENATE(INDIRECT(ADDRESS(1,MATCH(_xlfn.MAXIFS(B150:JM150,metrics.rec,"Coverage"),B150:JM150,0)+1)), ", ", INDIRECT(ADDRESS(2,MATCH(_xlfn.MAXIFS(B150:JM150,metrics.rec,"Coverage"),B150:JM150,0)+1)))</f>
        <v>#NAME?</v>
      </c>
      <c r="KB150" s="1" t="e" cm="1">
        <f t="array" aca="1" ref="KB150" ca="1">CONCATENATE(INDIRECT(ADDRESS(1,MATCH(_xlfn.MAXIFS(B150:JM150,metrics.rec,"Recatio"),B150:JM150,0)+1)), ", ", INDIRECT(ADDRESS(2,MATCH(_xlfn.MAXIFS(B150:JM150,metrics.rec,"Recatio"),B150:JM150,0)+1)))</f>
        <v>#NAME?</v>
      </c>
      <c r="KC150" s="1" t="e" cm="1">
        <f t="array" aca="1" ref="KC150" ca="1">CONCATENATE(INDIRECT(ADDRESS(1,MATCH(_xlfn.MINIFS(B150:JM150,metrics.rec,"Time"),B150:JM150,0)+1)), ", ", INDIRECT(ADDRESS(2,MATCH(_xlfn.MINIFS(B150:JM150,metrics.rec,"Time"),B150:JM150,0)+1)))</f>
        <v>#NAME?</v>
      </c>
    </row>
    <row r="151" spans="1:289" x14ac:dyDescent="0.3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>
        <v>0.5696</v>
      </c>
      <c r="BW151" s="5">
        <v>0.55900000000000005</v>
      </c>
      <c r="BX151" s="5">
        <v>0.1797</v>
      </c>
      <c r="BY151" s="5">
        <v>3.3700000000000001E-2</v>
      </c>
      <c r="BZ151" s="5">
        <v>0.85770000000000002</v>
      </c>
      <c r="CA151" s="5">
        <v>3.61E-2</v>
      </c>
      <c r="CB151" s="5">
        <v>0.98980000000000001</v>
      </c>
      <c r="CC151" s="5">
        <v>1.0496000000000001</v>
      </c>
      <c r="CD151" s="4">
        <v>0.58389999999999997</v>
      </c>
      <c r="CE151" s="4">
        <v>0.58389999999999997</v>
      </c>
      <c r="CF151" s="4">
        <v>0.1777</v>
      </c>
      <c r="CG151" s="4">
        <v>7.9000000000000001E-2</v>
      </c>
      <c r="CH151" s="4">
        <v>0.84030000000000005</v>
      </c>
      <c r="CI151" s="4">
        <v>3.8300000000000001E-2</v>
      </c>
      <c r="CJ151" s="4">
        <v>0.97060000000000002</v>
      </c>
      <c r="CK151" s="4">
        <v>0.99490000000000001</v>
      </c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>
        <v>0.60529999999999995</v>
      </c>
      <c r="CU151" s="4">
        <v>0.62529999999999997</v>
      </c>
      <c r="CV151" s="4">
        <v>0.12790000000000001</v>
      </c>
      <c r="CW151" s="4">
        <v>0.20119999999999999</v>
      </c>
      <c r="CX151" s="4">
        <v>0.7823</v>
      </c>
      <c r="CY151" s="4">
        <v>4.5499999999999999E-2</v>
      </c>
      <c r="CZ151" s="4">
        <v>0.8841</v>
      </c>
      <c r="DA151" s="4">
        <v>0.6996</v>
      </c>
      <c r="DB151" s="5">
        <v>0.65629999999999999</v>
      </c>
      <c r="DC151" s="5">
        <v>0.74309999999999998</v>
      </c>
      <c r="DD151" s="5">
        <v>5.4899999999999997E-2</v>
      </c>
      <c r="DE151" s="5">
        <v>0.30659999999999998</v>
      </c>
      <c r="DF151" s="5">
        <v>0.69189999999999996</v>
      </c>
      <c r="DG151" s="5">
        <v>6.2600000000000003E-2</v>
      </c>
      <c r="DH151" s="5">
        <v>0.68279999999999996</v>
      </c>
      <c r="DI151" s="5">
        <v>0.111</v>
      </c>
      <c r="DJ151" s="4">
        <v>0.56979999999999997</v>
      </c>
      <c r="DK151" s="4">
        <v>0.55920000000000003</v>
      </c>
      <c r="DL151" s="4">
        <v>0.1656</v>
      </c>
      <c r="DM151" s="4">
        <v>3.4200000000000001E-2</v>
      </c>
      <c r="DN151" s="4">
        <v>0.85640000000000005</v>
      </c>
      <c r="DO151" s="4">
        <v>3.5700000000000003E-2</v>
      </c>
      <c r="DP151" s="4">
        <v>0.99039999999999995</v>
      </c>
      <c r="DQ151" s="4">
        <v>1.6782999999999999</v>
      </c>
      <c r="DR151" s="5">
        <v>0.58650000000000002</v>
      </c>
      <c r="DS151" s="5">
        <v>0.59370000000000001</v>
      </c>
      <c r="DT151" s="5">
        <v>0.184</v>
      </c>
      <c r="DU151" s="5">
        <v>7.8399999999999997E-2</v>
      </c>
      <c r="DV151" s="5">
        <v>0.84089999999999998</v>
      </c>
      <c r="DW151" s="5">
        <v>3.8600000000000002E-2</v>
      </c>
      <c r="DX151" s="5">
        <v>0.96950000000000003</v>
      </c>
      <c r="DY151" s="5">
        <v>0.99080000000000001</v>
      </c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>
        <v>0.60460000000000003</v>
      </c>
      <c r="EI151" s="5">
        <v>0.62370000000000003</v>
      </c>
      <c r="EJ151" s="5">
        <v>0.1244</v>
      </c>
      <c r="EK151" s="5">
        <v>0.1988</v>
      </c>
      <c r="EL151" s="5">
        <v>0.78290000000000004</v>
      </c>
      <c r="EM151" s="5">
        <v>4.5900000000000003E-2</v>
      </c>
      <c r="EN151" s="5">
        <v>0.88100000000000001</v>
      </c>
      <c r="EO151" s="5">
        <v>0.40579999999999999</v>
      </c>
      <c r="EP151" s="4">
        <v>0.65710000000000002</v>
      </c>
      <c r="EQ151" s="4">
        <v>0.74139999999999995</v>
      </c>
      <c r="ER151" s="4">
        <v>5.6000000000000001E-2</v>
      </c>
      <c r="ES151" s="4">
        <v>0.30170000000000002</v>
      </c>
      <c r="ET151" s="4">
        <v>0.69279999999999997</v>
      </c>
      <c r="EU151" s="4">
        <v>6.2799999999999995E-2</v>
      </c>
      <c r="EV151" s="4">
        <v>0.68220000000000003</v>
      </c>
      <c r="EW151" s="4">
        <v>0.1409</v>
      </c>
      <c r="EX151" s="5">
        <v>0.57389999999999997</v>
      </c>
      <c r="EY151" s="5">
        <v>0.56599999999999995</v>
      </c>
      <c r="EZ151" s="5">
        <v>0.1716</v>
      </c>
      <c r="FA151" s="5">
        <v>3.3599999999999998E-2</v>
      </c>
      <c r="FB151" s="5">
        <v>0.85250000000000004</v>
      </c>
      <c r="FC151" s="5">
        <v>3.61E-2</v>
      </c>
      <c r="FD151" s="5">
        <v>0.98909999999999998</v>
      </c>
      <c r="FE151" s="5">
        <v>1.7653000000000001</v>
      </c>
      <c r="FF151" s="4">
        <v>0.58640000000000003</v>
      </c>
      <c r="FG151" s="4">
        <v>0.59030000000000005</v>
      </c>
      <c r="FH151" s="4">
        <v>0.18149999999999999</v>
      </c>
      <c r="FI151" s="4">
        <v>7.8399999999999997E-2</v>
      </c>
      <c r="FJ151" s="4">
        <v>0.84079999999999999</v>
      </c>
      <c r="FK151" s="4">
        <v>3.85E-2</v>
      </c>
      <c r="FL151" s="4">
        <v>0.96899999999999997</v>
      </c>
      <c r="FM151" s="4">
        <v>1.1447000000000001</v>
      </c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>
        <v>0.60519999999999996</v>
      </c>
      <c r="FW151" s="4">
        <v>0.62690000000000001</v>
      </c>
      <c r="FX151" s="4">
        <v>0.12640000000000001</v>
      </c>
      <c r="FY151" s="4">
        <v>0.19919999999999999</v>
      </c>
      <c r="FZ151" s="4">
        <v>0.78459999999999996</v>
      </c>
      <c r="GA151" s="4">
        <v>4.58E-2</v>
      </c>
      <c r="GB151" s="4">
        <v>0.88090000000000002</v>
      </c>
      <c r="GC151" s="4">
        <v>0.75190000000000001</v>
      </c>
      <c r="GD151" s="5">
        <v>0.65480000000000005</v>
      </c>
      <c r="GE151" s="5">
        <v>0.7369</v>
      </c>
      <c r="GF151" s="5">
        <v>5.7200000000000001E-2</v>
      </c>
      <c r="GG151" s="5">
        <v>0.3029</v>
      </c>
      <c r="GH151" s="5">
        <v>0.69069999999999998</v>
      </c>
      <c r="GI151" s="5">
        <v>6.2899999999999998E-2</v>
      </c>
      <c r="GJ151" s="5">
        <v>0.68149999999999999</v>
      </c>
      <c r="GK151" s="5">
        <v>0.20349999999999999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>
        <v>0.60499999999999998</v>
      </c>
      <c r="HK151" s="5">
        <v>0.62570000000000003</v>
      </c>
      <c r="HL151" s="5">
        <v>0.12640000000000001</v>
      </c>
      <c r="HM151" s="5">
        <v>0.19969999999999999</v>
      </c>
      <c r="HN151" s="5">
        <v>0.78410000000000002</v>
      </c>
      <c r="HO151" s="5">
        <v>4.5600000000000002E-2</v>
      </c>
      <c r="HP151" s="5">
        <v>0.88090000000000002</v>
      </c>
      <c r="HQ151" s="5">
        <v>0.42759999999999998</v>
      </c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>
        <v>0.60529999999999995</v>
      </c>
      <c r="IY151" s="4">
        <v>0.62529999999999997</v>
      </c>
      <c r="IZ151" s="4">
        <v>0.125</v>
      </c>
      <c r="JA151" s="4">
        <v>0.1988</v>
      </c>
      <c r="JB151" s="4">
        <v>0.78420000000000001</v>
      </c>
      <c r="JC151" s="4">
        <v>4.58E-2</v>
      </c>
      <c r="JD151" s="4">
        <v>0.8821</v>
      </c>
      <c r="JE151" s="4">
        <v>0.4894</v>
      </c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0.60111428571428571</v>
      </c>
      <c r="JO151" s="4">
        <f t="shared" si="65"/>
        <v>0.62053214285714287</v>
      </c>
      <c r="JP151" s="4">
        <f t="shared" si="66"/>
        <v>0.14253571428571427</v>
      </c>
      <c r="JQ151" s="4">
        <f t="shared" si="67"/>
        <v>0.15014642857142854</v>
      </c>
      <c r="JR151" s="4">
        <f t="shared" si="68"/>
        <v>0.80076071428571427</v>
      </c>
      <c r="JS151" s="4">
        <f t="shared" si="69"/>
        <v>4.4392857142857137E-2</v>
      </c>
      <c r="JT151" s="4">
        <f t="shared" si="70"/>
        <v>0.89897857142857163</v>
      </c>
      <c r="JU151" s="4">
        <f t="shared" si="71"/>
        <v>0.88552142857142846</v>
      </c>
      <c r="JV151" s="1" t="e" cm="1">
        <f t="array" aca="1" ref="JV151" ca="1">CONCATENATE(INDIRECT(ADDRESS(1,MATCH(_xlfn.MINIFS(B151:JM151,metrics.rec,"MAE"),B151:JM151,0)+1)), ", ", INDIRECT(ADDRESS(2,MATCH(_xlfn.MINIFS(B151:JM151,metrics.rec,"MAE"),B151:JM151,0)+1)))</f>
        <v>#NAME?</v>
      </c>
      <c r="JW151" s="1" t="e" cm="1">
        <f t="array" aca="1" ref="JW151" ca="1">CONCATENATE(INDIRECT(ADDRESS(1,MATCH(_xlfn.MINIFS(B151:JM151,metrics.rec,"MSE"),B151:JM151,0)+1)), ", ", INDIRECT(ADDRESS(2,MATCH(_xlfn.MINIFS(B151:JM151,metrics.rec,"MSE"),B151:JM151,0)+1)))</f>
        <v>#NAME?</v>
      </c>
      <c r="JX151" s="1" t="e" cm="1">
        <f t="array" aca="1" ref="JX151" ca="1">CONCATENATE(INDIRECT(ADDRESS(1,MATCH(_xlfn.MAXIFS(B151:JM151,metrics.rec,"R"),B151:JM151,0)+1)), ", ", INDIRECT(ADDRESS(2,MATCH(_xlfn.MAXIFS(B151:JM151,metrics.rec,"R"),B151:JM151,0)+1)))</f>
        <v>#NAME?</v>
      </c>
      <c r="JY151" s="1" t="e" cm="1">
        <f t="array" aca="1" ref="JY151" ca="1">CONCATENATE(INDIRECT(ADDRESS(1,MATCH(_xlfn.MAXIFS(B151:JM151,metrics.rec,"Precision"),B151:JM151,0)+1)), ", ", INDIRECT(ADDRESS(2,MATCH(_xlfn.MAXIFS(B151:JM151,metrics.rec,"Precision"),B151:JM151,0)+1)))</f>
        <v>#NAME?</v>
      </c>
      <c r="JZ151" s="1" t="e" cm="1">
        <f t="array" aca="1" ref="JZ151" ca="1">CONCATENATE(INDIRECT(ADDRESS(1,MATCH(_xlfn.MAXIFS(B151:JM151,metrics.rec,"Recall"),B151:JM151,0)+1)), ", ", INDIRECT(ADDRESS(2,MATCH(_xlfn.MAXIFS(B151:JM151,metrics.rec,"Recall"),B151:JM151,0)+1)))</f>
        <v>#NAME?</v>
      </c>
      <c r="KA151" s="1" t="e" cm="1">
        <f t="array" aca="1" ref="KA151" ca="1">CONCATENATE(INDIRECT(ADDRESS(1,MATCH(_xlfn.MAXIFS(B151:JM151,metrics.rec,"Coverage"),B151:JM151,0)+1)), ", ", INDIRECT(ADDRESS(2,MATCH(_xlfn.MAXIFS(B151:JM151,metrics.rec,"Coverage"),B151:JM151,0)+1)))</f>
        <v>#NAME?</v>
      </c>
      <c r="KB151" s="1" t="e" cm="1">
        <f t="array" aca="1" ref="KB151" ca="1">CONCATENATE(INDIRECT(ADDRESS(1,MATCH(_xlfn.MAXIFS(B151:JM151,metrics.rec,"Recatio"),B151:JM151,0)+1)), ", ", INDIRECT(ADDRESS(2,MATCH(_xlfn.MAXIFS(B151:JM151,metrics.rec,"Recatio"),B151:JM151,0)+1)))</f>
        <v>#NAME?</v>
      </c>
      <c r="KC151" s="1" t="e" cm="1">
        <f t="array" aca="1" ref="KC151" ca="1">CONCATENATE(INDIRECT(ADDRESS(1,MATCH(_xlfn.MINIFS(B151:JM151,metrics.rec,"Time"),B151:JM151,0)+1)), ", ", INDIRECT(ADDRESS(2,MATCH(_xlfn.MINIFS(B151:JM151,metrics.rec,"Time"),B151:JM151,0)+1)))</f>
        <v>#NAME?</v>
      </c>
    </row>
    <row r="152" spans="1:289" x14ac:dyDescent="0.3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>
        <v>0.57120000000000004</v>
      </c>
      <c r="BW152" s="5">
        <v>0.55210000000000004</v>
      </c>
      <c r="BX152" s="5">
        <v>0.16980000000000001</v>
      </c>
      <c r="BY152" s="5">
        <v>8.3000000000000001E-3</v>
      </c>
      <c r="BZ152" s="5">
        <v>0.82750000000000001</v>
      </c>
      <c r="CA152" s="5">
        <v>0.1409</v>
      </c>
      <c r="CB152" s="5">
        <v>0.99019999999999997</v>
      </c>
      <c r="CC152" s="5">
        <v>1.0932999999999999</v>
      </c>
      <c r="CD152" s="4">
        <v>0.58809999999999996</v>
      </c>
      <c r="CE152" s="4">
        <v>0.58479999999999999</v>
      </c>
      <c r="CF152" s="4">
        <v>0.16930000000000001</v>
      </c>
      <c r="CG152" s="4">
        <v>2.18E-2</v>
      </c>
      <c r="CH152" s="4">
        <v>0.81659999999999999</v>
      </c>
      <c r="CI152" s="4">
        <v>0.13500000000000001</v>
      </c>
      <c r="CJ152" s="4">
        <v>0.97240000000000004</v>
      </c>
      <c r="CK152" s="4">
        <v>0.94269999999999998</v>
      </c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>
        <v>0.61140000000000005</v>
      </c>
      <c r="CU152" s="4">
        <v>0.63439999999999996</v>
      </c>
      <c r="CV152" s="4">
        <v>0.14080000000000001</v>
      </c>
      <c r="CW152" s="4">
        <v>8.6499999999999994E-2</v>
      </c>
      <c r="CX152" s="4">
        <v>0.78710000000000002</v>
      </c>
      <c r="CY152" s="4">
        <v>0.1066</v>
      </c>
      <c r="CZ152" s="4">
        <v>0.88719999999999999</v>
      </c>
      <c r="DA152" s="4">
        <v>0.76539999999999997</v>
      </c>
      <c r="DB152" s="5">
        <v>0.64339999999999997</v>
      </c>
      <c r="DC152" s="5">
        <v>0.71230000000000004</v>
      </c>
      <c r="DD152" s="5">
        <v>7.3999999999999996E-2</v>
      </c>
      <c r="DE152" s="5">
        <v>0.24890000000000001</v>
      </c>
      <c r="DF152" s="5">
        <v>0.72550000000000003</v>
      </c>
      <c r="DG152" s="5">
        <v>8.1000000000000003E-2</v>
      </c>
      <c r="DH152" s="5">
        <v>0.68489999999999995</v>
      </c>
      <c r="DI152" s="5">
        <v>0.11409999999999999</v>
      </c>
      <c r="DJ152" s="4">
        <v>0.56789999999999996</v>
      </c>
      <c r="DK152" s="4">
        <v>0.54649999999999999</v>
      </c>
      <c r="DL152" s="4">
        <v>0.1633</v>
      </c>
      <c r="DM152" s="4">
        <v>8.3000000000000001E-3</v>
      </c>
      <c r="DN152" s="4">
        <v>0.82530000000000003</v>
      </c>
      <c r="DO152" s="4">
        <v>0.1419</v>
      </c>
      <c r="DP152" s="4">
        <v>0.99170000000000003</v>
      </c>
      <c r="DQ152" s="4">
        <v>1.6973</v>
      </c>
      <c r="DR152" s="5">
        <v>0.59230000000000005</v>
      </c>
      <c r="DS152" s="5">
        <v>0.59589999999999999</v>
      </c>
      <c r="DT152" s="5">
        <v>0.1686</v>
      </c>
      <c r="DU152" s="5">
        <v>2.18E-2</v>
      </c>
      <c r="DV152" s="5">
        <v>0.8145</v>
      </c>
      <c r="DW152" s="5">
        <v>0.1346</v>
      </c>
      <c r="DX152" s="5">
        <v>0.97099999999999997</v>
      </c>
      <c r="DY152" s="5">
        <v>0.84540000000000004</v>
      </c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>
        <v>0.61109999999999998</v>
      </c>
      <c r="EI152" s="5">
        <v>0.63280000000000003</v>
      </c>
      <c r="EJ152" s="5">
        <v>0.1414</v>
      </c>
      <c r="EK152" s="5">
        <v>8.5400000000000004E-2</v>
      </c>
      <c r="EL152" s="5">
        <v>0.7883</v>
      </c>
      <c r="EM152" s="5">
        <v>0.1077</v>
      </c>
      <c r="EN152" s="5">
        <v>0.88449999999999995</v>
      </c>
      <c r="EO152" s="5">
        <v>0.36230000000000001</v>
      </c>
      <c r="EP152" s="4">
        <v>0.64339999999999997</v>
      </c>
      <c r="EQ152" s="4">
        <v>0.70879999999999999</v>
      </c>
      <c r="ER152" s="4">
        <v>7.9799999999999996E-2</v>
      </c>
      <c r="ES152" s="4">
        <v>0.2437</v>
      </c>
      <c r="ET152" s="4">
        <v>0.72709999999999997</v>
      </c>
      <c r="EU152" s="4">
        <v>8.1799999999999998E-2</v>
      </c>
      <c r="EV152" s="4">
        <v>0.68440000000000001</v>
      </c>
      <c r="EW152" s="4">
        <v>0.14460000000000001</v>
      </c>
      <c r="EX152" s="5">
        <v>0.57499999999999996</v>
      </c>
      <c r="EY152" s="5">
        <v>0.55940000000000001</v>
      </c>
      <c r="EZ152" s="5">
        <v>0.15529999999999999</v>
      </c>
      <c r="FA152" s="5">
        <v>8.2000000000000007E-3</v>
      </c>
      <c r="FB152" s="5">
        <v>0.82310000000000005</v>
      </c>
      <c r="FC152" s="5">
        <v>0.1419</v>
      </c>
      <c r="FD152" s="5">
        <v>0.99009999999999998</v>
      </c>
      <c r="FE152" s="5">
        <v>1.6771</v>
      </c>
      <c r="FF152" s="4">
        <v>0.59199999999999997</v>
      </c>
      <c r="FG152" s="4">
        <v>0.59160000000000001</v>
      </c>
      <c r="FH152" s="4">
        <v>0.16869999999999999</v>
      </c>
      <c r="FI152" s="4">
        <v>2.18E-2</v>
      </c>
      <c r="FJ152" s="4">
        <v>0.81379999999999997</v>
      </c>
      <c r="FK152" s="4">
        <v>0.13400000000000001</v>
      </c>
      <c r="FL152" s="4">
        <v>0.97060000000000002</v>
      </c>
      <c r="FM152" s="4">
        <v>1.1286</v>
      </c>
      <c r="FN152" s="5">
        <v>0.60460000000000003</v>
      </c>
      <c r="FO152" s="5">
        <v>0.61670000000000003</v>
      </c>
      <c r="FP152" s="5">
        <v>0.157</v>
      </c>
      <c r="FQ152" s="5">
        <v>4.2500000000000003E-2</v>
      </c>
      <c r="FR152" s="5">
        <v>0.8004</v>
      </c>
      <c r="FS152" s="5">
        <v>0.1241</v>
      </c>
      <c r="FT152" s="5">
        <v>0.94220000000000004</v>
      </c>
      <c r="FU152" s="5">
        <v>1.3828</v>
      </c>
      <c r="FV152" s="4">
        <v>0.61160000000000003</v>
      </c>
      <c r="FW152" s="4">
        <v>0.63370000000000004</v>
      </c>
      <c r="FX152" s="4">
        <v>0.1391</v>
      </c>
      <c r="FY152" s="4">
        <v>8.5500000000000007E-2</v>
      </c>
      <c r="FZ152" s="4">
        <v>0.7893</v>
      </c>
      <c r="GA152" s="4">
        <v>0.1074</v>
      </c>
      <c r="GB152" s="4">
        <v>0.88429999999999997</v>
      </c>
      <c r="GC152" s="4">
        <v>0.78129999999999999</v>
      </c>
      <c r="GD152" s="5">
        <v>0.64129999999999998</v>
      </c>
      <c r="GE152" s="5">
        <v>0.70569999999999999</v>
      </c>
      <c r="GF152" s="5">
        <v>7.6499999999999999E-2</v>
      </c>
      <c r="GG152" s="5">
        <v>0.24390000000000001</v>
      </c>
      <c r="GH152" s="5">
        <v>0.72560000000000002</v>
      </c>
      <c r="GI152" s="5">
        <v>8.2299999999999998E-2</v>
      </c>
      <c r="GJ152" s="5">
        <v>0.68410000000000004</v>
      </c>
      <c r="GK152" s="5">
        <v>0.20319999999999999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>
        <v>0.60329999999999995</v>
      </c>
      <c r="HC152" s="4">
        <v>0.6139</v>
      </c>
      <c r="HD152" s="4">
        <v>0.15679999999999999</v>
      </c>
      <c r="HE152" s="4">
        <v>4.24E-2</v>
      </c>
      <c r="HF152" s="4">
        <v>0.80089999999999995</v>
      </c>
      <c r="HG152" s="4">
        <v>0.1236</v>
      </c>
      <c r="HH152" s="4">
        <v>0.9425</v>
      </c>
      <c r="HI152" s="4">
        <v>0.99660000000000004</v>
      </c>
      <c r="HJ152" s="5">
        <v>0.61229999999999996</v>
      </c>
      <c r="HK152" s="5">
        <v>0.63460000000000005</v>
      </c>
      <c r="HL152" s="5">
        <v>0.1389</v>
      </c>
      <c r="HM152" s="5">
        <v>8.5199999999999998E-2</v>
      </c>
      <c r="HN152" s="5">
        <v>0.78849999999999998</v>
      </c>
      <c r="HO152" s="5">
        <v>0.10780000000000001</v>
      </c>
      <c r="HP152" s="5">
        <v>0.88419999999999999</v>
      </c>
      <c r="HQ152" s="5">
        <v>0.43090000000000001</v>
      </c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>
        <v>0.61180000000000001</v>
      </c>
      <c r="IY152" s="4">
        <v>0.63349999999999995</v>
      </c>
      <c r="IZ152" s="4">
        <v>0.13750000000000001</v>
      </c>
      <c r="JA152" s="4">
        <v>8.5500000000000007E-2</v>
      </c>
      <c r="JB152" s="4">
        <v>0.78910000000000002</v>
      </c>
      <c r="JC152" s="4">
        <v>0.10730000000000001</v>
      </c>
      <c r="JD152" s="4">
        <v>0.88519999999999999</v>
      </c>
      <c r="JE152" s="4">
        <v>0.50009999999999999</v>
      </c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0.60463333333333313</v>
      </c>
      <c r="JO152" s="4">
        <f t="shared" si="65"/>
        <v>0.6204925925925926</v>
      </c>
      <c r="JP152" s="4">
        <f t="shared" si="66"/>
        <v>0.14255185185185185</v>
      </c>
      <c r="JQ152" s="4">
        <f t="shared" si="67"/>
        <v>7.6270370370370363E-2</v>
      </c>
      <c r="JR152" s="4">
        <f t="shared" si="68"/>
        <v>0.79262962962962957</v>
      </c>
      <c r="JS152" s="4">
        <f t="shared" si="69"/>
        <v>0.11785555555555556</v>
      </c>
      <c r="JT152" s="4">
        <f t="shared" si="70"/>
        <v>0.89962592592592605</v>
      </c>
      <c r="JU152" s="4">
        <f t="shared" si="71"/>
        <v>1.0253814814814814</v>
      </c>
      <c r="JV152" s="1" t="e" cm="1">
        <f t="array" aca="1" ref="JV152" ca="1">CONCATENATE(INDIRECT(ADDRESS(1,MATCH(_xlfn.MINIFS(B152:JM152,metrics.rec,"MAE"),B152:JM152,0)+1)), ", ", INDIRECT(ADDRESS(2,MATCH(_xlfn.MINIFS(B152:JM152,metrics.rec,"MAE"),B152:JM152,0)+1)))</f>
        <v>#NAME?</v>
      </c>
      <c r="JW152" s="1" t="e" cm="1">
        <f t="array" aca="1" ref="JW152" ca="1">CONCATENATE(INDIRECT(ADDRESS(1,MATCH(_xlfn.MINIFS(B152:JM152,metrics.rec,"MSE"),B152:JM152,0)+1)), ", ", INDIRECT(ADDRESS(2,MATCH(_xlfn.MINIFS(B152:JM152,metrics.rec,"MSE"),B152:JM152,0)+1)))</f>
        <v>#NAME?</v>
      </c>
      <c r="JX152" s="1" t="e" cm="1">
        <f t="array" aca="1" ref="JX152" ca="1">CONCATENATE(INDIRECT(ADDRESS(1,MATCH(_xlfn.MAXIFS(B152:JM152,metrics.rec,"R"),B152:JM152,0)+1)), ", ", INDIRECT(ADDRESS(2,MATCH(_xlfn.MAXIFS(B152:JM152,metrics.rec,"R"),B152:JM152,0)+1)))</f>
        <v>#NAME?</v>
      </c>
      <c r="JY152" s="1" t="e" cm="1">
        <f t="array" aca="1" ref="JY152" ca="1">CONCATENATE(INDIRECT(ADDRESS(1,MATCH(_xlfn.MAXIFS(B152:JM152,metrics.rec,"Precision"),B152:JM152,0)+1)), ", ", INDIRECT(ADDRESS(2,MATCH(_xlfn.MAXIFS(B152:JM152,metrics.rec,"Precision"),B152:JM152,0)+1)))</f>
        <v>#NAME?</v>
      </c>
      <c r="JZ152" s="1" t="e" cm="1">
        <f t="array" aca="1" ref="JZ152" ca="1">CONCATENATE(INDIRECT(ADDRESS(1,MATCH(_xlfn.MAXIFS(B152:JM152,metrics.rec,"Recall"),B152:JM152,0)+1)), ", ", INDIRECT(ADDRESS(2,MATCH(_xlfn.MAXIFS(B152:JM152,metrics.rec,"Recall"),B152:JM152,0)+1)))</f>
        <v>#NAME?</v>
      </c>
      <c r="KA152" s="1" t="e" cm="1">
        <f t="array" aca="1" ref="KA152" ca="1">CONCATENATE(INDIRECT(ADDRESS(1,MATCH(_xlfn.MAXIFS(B152:JM152,metrics.rec,"Coverage"),B152:JM152,0)+1)), ", ", INDIRECT(ADDRESS(2,MATCH(_xlfn.MAXIFS(B152:JM152,metrics.rec,"Coverage"),B152:JM152,0)+1)))</f>
        <v>#NAME?</v>
      </c>
      <c r="KB152" s="1" t="e" cm="1">
        <f t="array" aca="1" ref="KB152" ca="1">CONCATENATE(INDIRECT(ADDRESS(1,MATCH(_xlfn.MAXIFS(B152:JM152,metrics.rec,"Recatio"),B152:JM152,0)+1)), ", ", INDIRECT(ADDRESS(2,MATCH(_xlfn.MAXIFS(B152:JM152,metrics.rec,"Recatio"),B152:JM152,0)+1)))</f>
        <v>#NAME?</v>
      </c>
      <c r="KC152" s="1" t="e" cm="1">
        <f t="array" aca="1" ref="KC152" ca="1">CONCATENATE(INDIRECT(ADDRESS(1,MATCH(_xlfn.MINIFS(B152:JM152,metrics.rec,"Time"),B152:JM152,0)+1)), ", ", INDIRECT(ADDRESS(2,MATCH(_xlfn.MINIFS(B152:JM152,metrics.rec,"Time"),B152:JM152,0)+1)))</f>
        <v>#NAME?</v>
      </c>
    </row>
    <row r="153" spans="1:289" x14ac:dyDescent="0.3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>
        <v>0.56689999999999996</v>
      </c>
      <c r="BW153" s="5">
        <v>0.55459999999999998</v>
      </c>
      <c r="BX153" s="5">
        <v>0.19789999999999999</v>
      </c>
      <c r="BY153" s="5">
        <v>3.2199999999999999E-2</v>
      </c>
      <c r="BZ153" s="5">
        <v>0.86099999999999999</v>
      </c>
      <c r="CA153" s="5">
        <v>3.7999999999999999E-2</v>
      </c>
      <c r="CB153" s="5">
        <v>0.99009999999999998</v>
      </c>
      <c r="CC153" s="5">
        <v>1.1838</v>
      </c>
      <c r="CD153" s="4">
        <v>0.58040000000000003</v>
      </c>
      <c r="CE153" s="4">
        <v>0.57689999999999997</v>
      </c>
      <c r="CF153" s="4">
        <v>0.19919999999999999</v>
      </c>
      <c r="CG153" s="4">
        <v>7.5399999999999995E-2</v>
      </c>
      <c r="CH153" s="4">
        <v>0.84440000000000004</v>
      </c>
      <c r="CI153" s="4">
        <v>4.0300000000000002E-2</v>
      </c>
      <c r="CJ153" s="4">
        <v>0.97219999999999995</v>
      </c>
      <c r="CK153" s="4">
        <v>0.87780000000000002</v>
      </c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>
        <v>0.60209999999999997</v>
      </c>
      <c r="CU153" s="4">
        <v>0.61770000000000003</v>
      </c>
      <c r="CV153" s="4">
        <v>0.14510000000000001</v>
      </c>
      <c r="CW153" s="4">
        <v>0.19650000000000001</v>
      </c>
      <c r="CX153" s="4">
        <v>0.78849999999999998</v>
      </c>
      <c r="CY153" s="4">
        <v>4.7E-2</v>
      </c>
      <c r="CZ153" s="4">
        <v>0.88629999999999998</v>
      </c>
      <c r="DA153" s="4">
        <v>0.68379999999999996</v>
      </c>
      <c r="DB153" s="5">
        <v>0.65100000000000002</v>
      </c>
      <c r="DC153" s="5">
        <v>0.72940000000000005</v>
      </c>
      <c r="DD153" s="5">
        <v>6.6299999999999998E-2</v>
      </c>
      <c r="DE153" s="5">
        <v>0.30380000000000001</v>
      </c>
      <c r="DF153" s="5">
        <v>0.7056</v>
      </c>
      <c r="DG153" s="5">
        <v>6.4600000000000005E-2</v>
      </c>
      <c r="DH153" s="5">
        <v>0.68459999999999999</v>
      </c>
      <c r="DI153" s="5">
        <v>0.13789999999999999</v>
      </c>
      <c r="DJ153" s="4">
        <v>0.56540000000000001</v>
      </c>
      <c r="DK153" s="4">
        <v>0.55100000000000005</v>
      </c>
      <c r="DL153" s="4">
        <v>0.18290000000000001</v>
      </c>
      <c r="DM153" s="4">
        <v>3.2300000000000002E-2</v>
      </c>
      <c r="DN153" s="4">
        <v>0.85650000000000004</v>
      </c>
      <c r="DO153" s="4">
        <v>3.78E-2</v>
      </c>
      <c r="DP153" s="4">
        <v>0.99170000000000003</v>
      </c>
      <c r="DQ153" s="4">
        <v>1.7805</v>
      </c>
      <c r="DR153" s="5">
        <v>0.58260000000000001</v>
      </c>
      <c r="DS153" s="5">
        <v>0.58609999999999995</v>
      </c>
      <c r="DT153" s="5">
        <v>0.20030000000000001</v>
      </c>
      <c r="DU153" s="5">
        <v>7.4700000000000003E-2</v>
      </c>
      <c r="DV153" s="5">
        <v>0.84379999999999999</v>
      </c>
      <c r="DW153" s="5">
        <v>4.0599999999999997E-2</v>
      </c>
      <c r="DX153" s="5">
        <v>0.9708</v>
      </c>
      <c r="DY153" s="5">
        <v>1.0488</v>
      </c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>
        <v>0.60129999999999995</v>
      </c>
      <c r="EI153" s="5">
        <v>0.61609999999999998</v>
      </c>
      <c r="EJ153" s="5">
        <v>0.14660000000000001</v>
      </c>
      <c r="EK153" s="5">
        <v>0.19389999999999999</v>
      </c>
      <c r="EL153" s="5">
        <v>0.78969999999999996</v>
      </c>
      <c r="EM153" s="5">
        <v>4.7500000000000001E-2</v>
      </c>
      <c r="EN153" s="5">
        <v>0.88349999999999995</v>
      </c>
      <c r="EO153" s="5">
        <v>0.3548</v>
      </c>
      <c r="EP153" s="4">
        <v>0.65139999999999998</v>
      </c>
      <c r="EQ153" s="4">
        <v>0.72740000000000005</v>
      </c>
      <c r="ER153" s="4">
        <v>6.6600000000000006E-2</v>
      </c>
      <c r="ES153" s="4">
        <v>0.29830000000000001</v>
      </c>
      <c r="ET153" s="4">
        <v>0.70740000000000003</v>
      </c>
      <c r="EU153" s="4">
        <v>6.5000000000000002E-2</v>
      </c>
      <c r="EV153" s="4">
        <v>0.68379999999999996</v>
      </c>
      <c r="EW153" s="4">
        <v>0.13139999999999999</v>
      </c>
      <c r="EX153" s="5">
        <v>0.56969999999999998</v>
      </c>
      <c r="EY153" s="5">
        <v>0.55900000000000005</v>
      </c>
      <c r="EZ153" s="5">
        <v>0.17530000000000001</v>
      </c>
      <c r="FA153" s="5">
        <v>3.1899999999999998E-2</v>
      </c>
      <c r="FB153" s="5">
        <v>0.85419999999999996</v>
      </c>
      <c r="FC153" s="5">
        <v>3.8100000000000002E-2</v>
      </c>
      <c r="FD153" s="5">
        <v>0.99009999999999998</v>
      </c>
      <c r="FE153" s="5">
        <v>1.7419</v>
      </c>
      <c r="FF153" s="4">
        <v>0.58250000000000002</v>
      </c>
      <c r="FG153" s="4">
        <v>0.58220000000000005</v>
      </c>
      <c r="FH153" s="4">
        <v>0.19980000000000001</v>
      </c>
      <c r="FI153" s="4">
        <v>7.4800000000000005E-2</v>
      </c>
      <c r="FJ153" s="4">
        <v>0.84389999999999998</v>
      </c>
      <c r="FK153" s="4">
        <v>4.0599999999999997E-2</v>
      </c>
      <c r="FL153" s="4">
        <v>0.97060000000000002</v>
      </c>
      <c r="FM153" s="4">
        <v>1.1719999999999999</v>
      </c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>
        <v>0.60219999999999996</v>
      </c>
      <c r="FW153" s="4">
        <v>0.61970000000000003</v>
      </c>
      <c r="FX153" s="4">
        <v>0.13850000000000001</v>
      </c>
      <c r="FY153" s="4">
        <v>0.19389999999999999</v>
      </c>
      <c r="FZ153" s="4">
        <v>0.79059999999999997</v>
      </c>
      <c r="GA153" s="4">
        <v>4.7399999999999998E-2</v>
      </c>
      <c r="GB153" s="4">
        <v>0.88339999999999996</v>
      </c>
      <c r="GC153" s="4">
        <v>6.3879999999999999</v>
      </c>
      <c r="GD153" s="5">
        <v>0.64949999999999997</v>
      </c>
      <c r="GE153" s="5">
        <v>0.7238</v>
      </c>
      <c r="GF153" s="5">
        <v>6.6900000000000001E-2</v>
      </c>
      <c r="GG153" s="5">
        <v>0.2999</v>
      </c>
      <c r="GH153" s="5">
        <v>0.70440000000000003</v>
      </c>
      <c r="GI153" s="5">
        <v>6.4899999999999999E-2</v>
      </c>
      <c r="GJ153" s="5">
        <v>0.68359999999999999</v>
      </c>
      <c r="GK153" s="5">
        <v>0.20399999999999999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>
        <v>0.60199999999999998</v>
      </c>
      <c r="HK153" s="5">
        <v>0.61839999999999995</v>
      </c>
      <c r="HL153" s="5">
        <v>0.14399999999999999</v>
      </c>
      <c r="HM153" s="5">
        <v>0.1951</v>
      </c>
      <c r="HN153" s="5">
        <v>0.79010000000000002</v>
      </c>
      <c r="HO153" s="5">
        <v>4.7100000000000003E-2</v>
      </c>
      <c r="HP153" s="5">
        <v>0.88349999999999995</v>
      </c>
      <c r="HQ153" s="5">
        <v>0.4325</v>
      </c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>
        <v>0.60209999999999997</v>
      </c>
      <c r="IY153" s="4">
        <v>0.61799999999999999</v>
      </c>
      <c r="IZ153" s="4">
        <v>0.1431</v>
      </c>
      <c r="JA153" s="4">
        <v>0.19409999999999999</v>
      </c>
      <c r="JB153" s="4">
        <v>0.79039999999999999</v>
      </c>
      <c r="JC153" s="4">
        <v>4.7300000000000002E-2</v>
      </c>
      <c r="JD153" s="4">
        <v>0.88449999999999995</v>
      </c>
      <c r="JE153" s="4">
        <v>0.49790000000000001</v>
      </c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0.59747142857142865</v>
      </c>
      <c r="JO153" s="4">
        <f t="shared" si="65"/>
        <v>0.61248214285714286</v>
      </c>
      <c r="JP153" s="4">
        <f t="shared" si="66"/>
        <v>0.15885000000000002</v>
      </c>
      <c r="JQ153" s="4">
        <f t="shared" si="67"/>
        <v>0.14634285714285716</v>
      </c>
      <c r="JR153" s="4">
        <f t="shared" si="68"/>
        <v>0.80621071428571434</v>
      </c>
      <c r="JS153" s="4">
        <f t="shared" si="69"/>
        <v>4.6348148148148131E-2</v>
      </c>
      <c r="JT153" s="4">
        <f t="shared" si="70"/>
        <v>0.90075714285714314</v>
      </c>
      <c r="JU153" s="4">
        <f t="shared" si="71"/>
        <v>1.1033821428571429</v>
      </c>
      <c r="JV153" s="1" t="e" cm="1">
        <f t="array" aca="1" ref="JV153" ca="1">CONCATENATE(INDIRECT(ADDRESS(1,MATCH(_xlfn.MINIFS(B153:JM153,metrics.rec,"MAE"),B153:JM153,0)+1)), ", ", INDIRECT(ADDRESS(2,MATCH(_xlfn.MINIFS(B153:JM153,metrics.rec,"MAE"),B153:JM153,0)+1)))</f>
        <v>#NAME?</v>
      </c>
      <c r="JW153" s="1" t="e" cm="1">
        <f t="array" aca="1" ref="JW153" ca="1">CONCATENATE(INDIRECT(ADDRESS(1,MATCH(_xlfn.MINIFS(B153:JM153,metrics.rec,"MSE"),B153:JM153,0)+1)), ", ", INDIRECT(ADDRESS(2,MATCH(_xlfn.MINIFS(B153:JM153,metrics.rec,"MSE"),B153:JM153,0)+1)))</f>
        <v>#NAME?</v>
      </c>
      <c r="JX153" s="1" t="e" cm="1">
        <f t="array" aca="1" ref="JX153" ca="1">CONCATENATE(INDIRECT(ADDRESS(1,MATCH(_xlfn.MAXIFS(B153:JM153,metrics.rec,"R"),B153:JM153,0)+1)), ", ", INDIRECT(ADDRESS(2,MATCH(_xlfn.MAXIFS(B153:JM153,metrics.rec,"R"),B153:JM153,0)+1)))</f>
        <v>#NAME?</v>
      </c>
      <c r="JY153" s="1" t="e" cm="1">
        <f t="array" aca="1" ref="JY153" ca="1">CONCATENATE(INDIRECT(ADDRESS(1,MATCH(_xlfn.MAXIFS(B153:JM153,metrics.rec,"Precision"),B153:JM153,0)+1)), ", ", INDIRECT(ADDRESS(2,MATCH(_xlfn.MAXIFS(B153:JM153,metrics.rec,"Precision"),B153:JM153,0)+1)))</f>
        <v>#NAME?</v>
      </c>
      <c r="JZ153" s="1" t="e" cm="1">
        <f t="array" aca="1" ref="JZ153" ca="1">CONCATENATE(INDIRECT(ADDRESS(1,MATCH(_xlfn.MAXIFS(B153:JM153,metrics.rec,"Recall"),B153:JM153,0)+1)), ", ", INDIRECT(ADDRESS(2,MATCH(_xlfn.MAXIFS(B153:JM153,metrics.rec,"Recall"),B153:JM153,0)+1)))</f>
        <v>#NAME?</v>
      </c>
      <c r="KA153" s="1" t="e" cm="1">
        <f t="array" aca="1" ref="KA153" ca="1">CONCATENATE(INDIRECT(ADDRESS(1,MATCH(_xlfn.MAXIFS(B153:JM153,metrics.rec,"Coverage"),B153:JM153,0)+1)), ", ", INDIRECT(ADDRESS(2,MATCH(_xlfn.MAXIFS(B153:JM153,metrics.rec,"Coverage"),B153:JM153,0)+1)))</f>
        <v>#NAME?</v>
      </c>
      <c r="KB153" s="1" t="e" cm="1">
        <f t="array" aca="1" ref="KB153" ca="1">CONCATENATE(INDIRECT(ADDRESS(1,MATCH(_xlfn.MAXIFS(B153:JM153,metrics.rec,"Recatio"),B153:JM153,0)+1)), ", ", INDIRECT(ADDRESS(2,MATCH(_xlfn.MAXIFS(B153:JM153,metrics.rec,"Recatio"),B153:JM153,0)+1)))</f>
        <v>#NAME?</v>
      </c>
      <c r="KC153" s="1" t="e" cm="1">
        <f t="array" aca="1" ref="KC153" ca="1">CONCATENATE(INDIRECT(ADDRESS(1,MATCH(_xlfn.MINIFS(B153:JM153,metrics.rec,"Time"),B153:JM153,0)+1)), ", ", INDIRECT(ADDRESS(2,MATCH(_xlfn.MINIFS(B153:JM153,metrics.rec,"Time"),B153:JM153,0)+1)))</f>
        <v>#NAME?</v>
      </c>
    </row>
    <row r="154" spans="1:289" x14ac:dyDescent="0.3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>
        <v>0.58069999999999999</v>
      </c>
      <c r="BW154" s="5">
        <v>0.56720000000000004</v>
      </c>
      <c r="BX154" s="5">
        <v>0.1426</v>
      </c>
      <c r="BY154" s="5">
        <v>8.3999999999999995E-3</v>
      </c>
      <c r="BZ154" s="5">
        <v>0.7762</v>
      </c>
      <c r="CA154" s="5">
        <v>0.13059999999999999</v>
      </c>
      <c r="CB154" s="5">
        <v>0.99019999999999997</v>
      </c>
      <c r="CC154" s="5">
        <v>1.0256000000000001</v>
      </c>
      <c r="CD154" s="4">
        <v>0.59660000000000002</v>
      </c>
      <c r="CE154" s="4">
        <v>0.5988</v>
      </c>
      <c r="CF154" s="4">
        <v>0.1462</v>
      </c>
      <c r="CG154" s="4">
        <v>2.1299999999999999E-2</v>
      </c>
      <c r="CH154" s="4">
        <v>0.77629999999999999</v>
      </c>
      <c r="CI154" s="4">
        <v>0.1313</v>
      </c>
      <c r="CJ154" s="4">
        <v>0.97250000000000003</v>
      </c>
      <c r="CK154" s="4">
        <v>0.76729999999999998</v>
      </c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>
        <v>0.61329999999999996</v>
      </c>
      <c r="CU154" s="4">
        <v>0.63829999999999998</v>
      </c>
      <c r="CV154" s="4">
        <v>0.13439999999999999</v>
      </c>
      <c r="CW154" s="4">
        <v>8.5699999999999998E-2</v>
      </c>
      <c r="CX154" s="4">
        <v>0.78159999999999996</v>
      </c>
      <c r="CY154" s="4">
        <v>0.1069</v>
      </c>
      <c r="CZ154" s="4">
        <v>0.88790000000000002</v>
      </c>
      <c r="DA154" s="4">
        <v>0.66180000000000005</v>
      </c>
      <c r="DB154" s="5">
        <v>0.64710000000000001</v>
      </c>
      <c r="DC154" s="5">
        <v>0.71599999999999997</v>
      </c>
      <c r="DD154" s="5">
        <v>5.8700000000000002E-2</v>
      </c>
      <c r="DE154" s="5">
        <v>0.24890000000000001</v>
      </c>
      <c r="DF154" s="5">
        <v>0.72009999999999996</v>
      </c>
      <c r="DG154" s="5">
        <v>8.0500000000000002E-2</v>
      </c>
      <c r="DH154" s="5">
        <v>0.68779999999999997</v>
      </c>
      <c r="DI154" s="5">
        <v>0.1119</v>
      </c>
      <c r="DJ154" s="4">
        <v>0.57469999999999999</v>
      </c>
      <c r="DK154" s="4">
        <v>0.55430000000000001</v>
      </c>
      <c r="DL154" s="4">
        <v>0.1268</v>
      </c>
      <c r="DM154" s="4">
        <v>8.3000000000000001E-3</v>
      </c>
      <c r="DN154" s="4">
        <v>0.77170000000000005</v>
      </c>
      <c r="DO154" s="4">
        <v>0.13189999999999999</v>
      </c>
      <c r="DP154" s="4">
        <v>0.99170000000000003</v>
      </c>
      <c r="DQ154" s="4">
        <v>2.0556000000000001</v>
      </c>
      <c r="DR154" s="5">
        <v>0.59930000000000005</v>
      </c>
      <c r="DS154" s="5">
        <v>0.60909999999999997</v>
      </c>
      <c r="DT154" s="5">
        <v>0.14729999999999999</v>
      </c>
      <c r="DU154" s="5">
        <v>2.1299999999999999E-2</v>
      </c>
      <c r="DV154" s="5">
        <v>0.77410000000000001</v>
      </c>
      <c r="DW154" s="5">
        <v>0.1305</v>
      </c>
      <c r="DX154" s="5">
        <v>0.97119999999999995</v>
      </c>
      <c r="DY154" s="5">
        <v>1.2211000000000001</v>
      </c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>
        <v>0.61260000000000003</v>
      </c>
      <c r="EI154" s="5">
        <v>0.63519999999999999</v>
      </c>
      <c r="EJ154" s="5">
        <v>0.13739999999999999</v>
      </c>
      <c r="EK154" s="5">
        <v>8.4599999999999995E-2</v>
      </c>
      <c r="EL154" s="5">
        <v>0.78220000000000001</v>
      </c>
      <c r="EM154" s="5">
        <v>0.1079</v>
      </c>
      <c r="EN154" s="5">
        <v>0.88580000000000003</v>
      </c>
      <c r="EO154" s="5">
        <v>0.35849999999999999</v>
      </c>
      <c r="EP154" s="4">
        <v>0.64690000000000003</v>
      </c>
      <c r="EQ154" s="4">
        <v>0.71309999999999996</v>
      </c>
      <c r="ER154" s="4">
        <v>6.7100000000000007E-2</v>
      </c>
      <c r="ES154" s="4">
        <v>0.2432</v>
      </c>
      <c r="ET154" s="4">
        <v>0.7208</v>
      </c>
      <c r="EU154" s="4">
        <v>8.14E-2</v>
      </c>
      <c r="EV154" s="4">
        <v>0.68820000000000003</v>
      </c>
      <c r="EW154" s="4">
        <v>0.13020000000000001</v>
      </c>
      <c r="EX154" s="5">
        <v>0.58169999999999999</v>
      </c>
      <c r="EY154" s="5">
        <v>0.56740000000000002</v>
      </c>
      <c r="EZ154" s="5">
        <v>0.12709999999999999</v>
      </c>
      <c r="FA154" s="5">
        <v>8.3000000000000001E-3</v>
      </c>
      <c r="FB154" s="5">
        <v>0.7702</v>
      </c>
      <c r="FC154" s="5">
        <v>0.13150000000000001</v>
      </c>
      <c r="FD154" s="5">
        <v>0.99019999999999997</v>
      </c>
      <c r="FE154" s="5">
        <v>1.7441</v>
      </c>
      <c r="FF154" s="4">
        <v>0.60060000000000002</v>
      </c>
      <c r="FG154" s="4">
        <v>0.60629999999999995</v>
      </c>
      <c r="FH154" s="4">
        <v>0.14760000000000001</v>
      </c>
      <c r="FI154" s="4">
        <v>2.1499999999999998E-2</v>
      </c>
      <c r="FJ154" s="4">
        <v>0.77370000000000005</v>
      </c>
      <c r="FK154" s="4">
        <v>0.12939999999999999</v>
      </c>
      <c r="FL154" s="4">
        <v>0.97060000000000002</v>
      </c>
      <c r="FM154" s="4">
        <v>1.1559999999999999</v>
      </c>
      <c r="FN154" s="5">
        <v>0.60980000000000001</v>
      </c>
      <c r="FO154" s="5">
        <v>0.62649999999999995</v>
      </c>
      <c r="FP154" s="5">
        <v>0.14219999999999999</v>
      </c>
      <c r="FQ154" s="5">
        <v>4.1700000000000001E-2</v>
      </c>
      <c r="FR154" s="5">
        <v>0.77890000000000004</v>
      </c>
      <c r="FS154" s="5">
        <v>0.1231</v>
      </c>
      <c r="FT154" s="5">
        <v>0.9425</v>
      </c>
      <c r="FU154" s="5">
        <v>1.4064000000000001</v>
      </c>
      <c r="FV154" s="4">
        <v>0.61319999999999997</v>
      </c>
      <c r="FW154" s="4">
        <v>0.63680000000000003</v>
      </c>
      <c r="FX154" s="4">
        <v>0.13150000000000001</v>
      </c>
      <c r="FY154" s="4">
        <v>8.4900000000000003E-2</v>
      </c>
      <c r="FZ154" s="4">
        <v>0.78369999999999995</v>
      </c>
      <c r="GA154" s="4">
        <v>0.1075</v>
      </c>
      <c r="GB154" s="4">
        <v>0.88560000000000005</v>
      </c>
      <c r="GC154" s="4">
        <v>0.79920000000000002</v>
      </c>
      <c r="GD154" s="5">
        <v>0.64419999999999999</v>
      </c>
      <c r="GE154" s="5">
        <v>0.70850000000000002</v>
      </c>
      <c r="GF154" s="5">
        <v>6.3299999999999995E-2</v>
      </c>
      <c r="GG154" s="5">
        <v>0.2432</v>
      </c>
      <c r="GH154" s="5">
        <v>0.71940000000000004</v>
      </c>
      <c r="GI154" s="5">
        <v>8.2000000000000003E-2</v>
      </c>
      <c r="GJ154" s="5">
        <v>0.68830000000000002</v>
      </c>
      <c r="GK154" s="5">
        <v>0.19789999999999999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>
        <v>0.60819999999999996</v>
      </c>
      <c r="HC154" s="4">
        <v>0.62390000000000001</v>
      </c>
      <c r="HD154" s="4">
        <v>0.14319999999999999</v>
      </c>
      <c r="HE154" s="4">
        <v>4.1700000000000001E-2</v>
      </c>
      <c r="HF154" s="4">
        <v>0.78010000000000002</v>
      </c>
      <c r="HG154" s="4">
        <v>0.12239999999999999</v>
      </c>
      <c r="HH154" s="4">
        <v>0.94289999999999996</v>
      </c>
      <c r="HI154" s="4">
        <v>0.99829999999999997</v>
      </c>
      <c r="HJ154" s="5">
        <v>0.61339999999999995</v>
      </c>
      <c r="HK154" s="5">
        <v>0.63680000000000003</v>
      </c>
      <c r="HL154" s="5">
        <v>0.1328</v>
      </c>
      <c r="HM154" s="5">
        <v>8.4400000000000003E-2</v>
      </c>
      <c r="HN154" s="5">
        <v>0.78280000000000005</v>
      </c>
      <c r="HO154" s="5">
        <v>0.108</v>
      </c>
      <c r="HP154" s="5">
        <v>0.8851</v>
      </c>
      <c r="HQ154" s="5">
        <v>0.42870000000000003</v>
      </c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>
        <v>0.61350000000000005</v>
      </c>
      <c r="IY154" s="4">
        <v>0.63660000000000005</v>
      </c>
      <c r="IZ154" s="4">
        <v>0.13200000000000001</v>
      </c>
      <c r="JA154" s="4">
        <v>8.48E-2</v>
      </c>
      <c r="JB154" s="4">
        <v>0.78359999999999996</v>
      </c>
      <c r="JC154" s="4">
        <v>0.1075</v>
      </c>
      <c r="JD154" s="4">
        <v>0.88629999999999998</v>
      </c>
      <c r="JE154" s="4">
        <v>0.50109999999999999</v>
      </c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0.60955185185185179</v>
      </c>
      <c r="JO154" s="4">
        <f t="shared" si="65"/>
        <v>0.62875185185185178</v>
      </c>
      <c r="JP154" s="4">
        <f t="shared" si="66"/>
        <v>0.12701111111111113</v>
      </c>
      <c r="JQ154" s="4">
        <f t="shared" si="67"/>
        <v>7.5777777777777805E-2</v>
      </c>
      <c r="JR154" s="4">
        <f t="shared" si="68"/>
        <v>0.76935185185185206</v>
      </c>
      <c r="JS154" s="4">
        <f t="shared" si="69"/>
        <v>0.11522592592592591</v>
      </c>
      <c r="JT154" s="4">
        <f t="shared" si="70"/>
        <v>0.90064074074074085</v>
      </c>
      <c r="JU154" s="4">
        <f t="shared" si="71"/>
        <v>1.0425518518518517</v>
      </c>
      <c r="JV154" s="1" t="e" cm="1">
        <f t="array" aca="1" ref="JV154" ca="1">CONCATENATE(INDIRECT(ADDRESS(1,MATCH(_xlfn.MINIFS(B154:JM154,metrics.rec,"MAE"),B154:JM154,0)+1)), ", ", INDIRECT(ADDRESS(2,MATCH(_xlfn.MINIFS(B154:JM154,metrics.rec,"MAE"),B154:JM154,0)+1)))</f>
        <v>#NAME?</v>
      </c>
      <c r="JW154" s="1" t="e" cm="1">
        <f t="array" aca="1" ref="JW154" ca="1">CONCATENATE(INDIRECT(ADDRESS(1,MATCH(_xlfn.MINIFS(B154:JM154,metrics.rec,"MSE"),B154:JM154,0)+1)), ", ", INDIRECT(ADDRESS(2,MATCH(_xlfn.MINIFS(B154:JM154,metrics.rec,"MSE"),B154:JM154,0)+1)))</f>
        <v>#NAME?</v>
      </c>
      <c r="JX154" s="1" t="e" cm="1">
        <f t="array" aca="1" ref="JX154" ca="1">CONCATENATE(INDIRECT(ADDRESS(1,MATCH(_xlfn.MAXIFS(B154:JM154,metrics.rec,"R"),B154:JM154,0)+1)), ", ", INDIRECT(ADDRESS(2,MATCH(_xlfn.MAXIFS(B154:JM154,metrics.rec,"R"),B154:JM154,0)+1)))</f>
        <v>#NAME?</v>
      </c>
      <c r="JY154" s="1" t="e" cm="1">
        <f t="array" aca="1" ref="JY154" ca="1">CONCATENATE(INDIRECT(ADDRESS(1,MATCH(_xlfn.MAXIFS(B154:JM154,metrics.rec,"Precision"),B154:JM154,0)+1)), ", ", INDIRECT(ADDRESS(2,MATCH(_xlfn.MAXIFS(B154:JM154,metrics.rec,"Precision"),B154:JM154,0)+1)))</f>
        <v>#NAME?</v>
      </c>
      <c r="JZ154" s="1" t="e" cm="1">
        <f t="array" aca="1" ref="JZ154" ca="1">CONCATENATE(INDIRECT(ADDRESS(1,MATCH(_xlfn.MAXIFS(B154:JM154,metrics.rec,"Recall"),B154:JM154,0)+1)), ", ", INDIRECT(ADDRESS(2,MATCH(_xlfn.MAXIFS(B154:JM154,metrics.rec,"Recall"),B154:JM154,0)+1)))</f>
        <v>#NAME?</v>
      </c>
      <c r="KA154" s="1" t="e" cm="1">
        <f t="array" aca="1" ref="KA154" ca="1">CONCATENATE(INDIRECT(ADDRESS(1,MATCH(_xlfn.MAXIFS(B154:JM154,metrics.rec,"Coverage"),B154:JM154,0)+1)), ", ", INDIRECT(ADDRESS(2,MATCH(_xlfn.MAXIFS(B154:JM154,metrics.rec,"Coverage"),B154:JM154,0)+1)))</f>
        <v>#NAME?</v>
      </c>
      <c r="KB154" s="1" t="e" cm="1">
        <f t="array" aca="1" ref="KB154" ca="1">CONCATENATE(INDIRECT(ADDRESS(1,MATCH(_xlfn.MAXIFS(B154:JM154,metrics.rec,"Recatio"),B154:JM154,0)+1)), ", ", INDIRECT(ADDRESS(2,MATCH(_xlfn.MAXIFS(B154:JM154,metrics.rec,"Recatio"),B154:JM154,0)+1)))</f>
        <v>#NAME?</v>
      </c>
      <c r="KC154" s="1" t="e" cm="1">
        <f t="array" aca="1" ref="KC154" ca="1">CONCATENATE(INDIRECT(ADDRESS(1,MATCH(_xlfn.MINIFS(B154:JM154,metrics.rec,"Time"),B154:JM154,0)+1)), ", ", INDIRECT(ADDRESS(2,MATCH(_xlfn.MINIFS(B154:JM154,metrics.rec,"Time"),B154:JM154,0)+1)))</f>
        <v>#NAME?</v>
      </c>
    </row>
    <row r="155" spans="1:289" x14ac:dyDescent="0.3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>
        <v>0.55700000000000005</v>
      </c>
      <c r="BW155" s="5">
        <v>0.5302</v>
      </c>
      <c r="BX155" s="5">
        <v>0.22639999999999999</v>
      </c>
      <c r="BY155" s="5">
        <v>2.5399999999999999E-2</v>
      </c>
      <c r="BZ155" s="5">
        <v>0.84789999999999999</v>
      </c>
      <c r="CA155" s="5">
        <v>4.7399999999999998E-2</v>
      </c>
      <c r="CB155" s="5">
        <v>0.99019999999999997</v>
      </c>
      <c r="CC155" s="5">
        <v>1.0154000000000001</v>
      </c>
      <c r="CD155" s="4">
        <v>0.57230000000000003</v>
      </c>
      <c r="CE155" s="4">
        <v>0.5575</v>
      </c>
      <c r="CF155" s="4">
        <v>0.21990000000000001</v>
      </c>
      <c r="CG155" s="4">
        <v>6.2700000000000006E-2</v>
      </c>
      <c r="CH155" s="4">
        <v>0.83220000000000005</v>
      </c>
      <c r="CI155" s="4">
        <v>4.7800000000000002E-2</v>
      </c>
      <c r="CJ155" s="4">
        <v>0.97250000000000003</v>
      </c>
      <c r="CK155" s="4">
        <v>0.78149999999999997</v>
      </c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>
        <v>0.60250000000000004</v>
      </c>
      <c r="CU155" s="4">
        <v>0.61460000000000004</v>
      </c>
      <c r="CV155" s="4">
        <v>0.14410000000000001</v>
      </c>
      <c r="CW155" s="4">
        <v>0.17150000000000001</v>
      </c>
      <c r="CX155" s="4">
        <v>0.78400000000000003</v>
      </c>
      <c r="CY155" s="4">
        <v>5.3600000000000002E-2</v>
      </c>
      <c r="CZ155" s="4">
        <v>0.88780000000000003</v>
      </c>
      <c r="DA155" s="4">
        <v>0.67149999999999999</v>
      </c>
      <c r="DB155" s="5">
        <v>0.65010000000000001</v>
      </c>
      <c r="DC155" s="5">
        <v>0.72050000000000003</v>
      </c>
      <c r="DD155" s="5">
        <v>5.7200000000000001E-2</v>
      </c>
      <c r="DE155" s="5">
        <v>0.27650000000000002</v>
      </c>
      <c r="DF155" s="5">
        <v>0.71289999999999998</v>
      </c>
      <c r="DG155" s="5">
        <v>7.1800000000000003E-2</v>
      </c>
      <c r="DH155" s="5">
        <v>0.68840000000000001</v>
      </c>
      <c r="DI155" s="5">
        <v>0.1158</v>
      </c>
      <c r="DJ155" s="4">
        <v>0.55420000000000003</v>
      </c>
      <c r="DK155" s="4">
        <v>0.52270000000000005</v>
      </c>
      <c r="DL155" s="4">
        <v>0.20599999999999999</v>
      </c>
      <c r="DM155" s="4">
        <v>2.5499999999999998E-2</v>
      </c>
      <c r="DN155" s="4">
        <v>0.84809999999999997</v>
      </c>
      <c r="DO155" s="4">
        <v>4.7300000000000002E-2</v>
      </c>
      <c r="DP155" s="4">
        <v>0.99170000000000003</v>
      </c>
      <c r="DQ155" s="4">
        <v>1.9584999999999999</v>
      </c>
      <c r="DR155" s="5">
        <v>0.57489999999999997</v>
      </c>
      <c r="DS155" s="5">
        <v>0.56599999999999995</v>
      </c>
      <c r="DT155" s="5">
        <v>0.21909999999999999</v>
      </c>
      <c r="DU155" s="5">
        <v>6.1800000000000001E-2</v>
      </c>
      <c r="DV155" s="5">
        <v>0.83450000000000002</v>
      </c>
      <c r="DW155" s="5">
        <v>4.8599999999999997E-2</v>
      </c>
      <c r="DX155" s="5">
        <v>0.97109999999999996</v>
      </c>
      <c r="DY155" s="5">
        <v>1.0066999999999999</v>
      </c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>
        <v>0.60109999999999997</v>
      </c>
      <c r="EI155" s="5">
        <v>0.61150000000000004</v>
      </c>
      <c r="EJ155" s="5">
        <v>0.15210000000000001</v>
      </c>
      <c r="EK155" s="5">
        <v>0.16880000000000001</v>
      </c>
      <c r="EL155" s="5">
        <v>0.78490000000000004</v>
      </c>
      <c r="EM155" s="5">
        <v>5.4300000000000001E-2</v>
      </c>
      <c r="EN155" s="5">
        <v>0.88580000000000003</v>
      </c>
      <c r="EO155" s="5">
        <v>0.4118</v>
      </c>
      <c r="EP155" s="4">
        <v>0.64949999999999997</v>
      </c>
      <c r="EQ155" s="4">
        <v>0.71630000000000005</v>
      </c>
      <c r="ER155" s="4">
        <v>6.5500000000000003E-2</v>
      </c>
      <c r="ES155" s="4">
        <v>0.27029999999999998</v>
      </c>
      <c r="ET155" s="4">
        <v>0.71360000000000001</v>
      </c>
      <c r="EU155" s="4">
        <v>7.2499999999999995E-2</v>
      </c>
      <c r="EV155" s="4">
        <v>0.68830000000000002</v>
      </c>
      <c r="EW155" s="4">
        <v>0.12889999999999999</v>
      </c>
      <c r="EX155" s="5">
        <v>0.55889999999999995</v>
      </c>
      <c r="EY155" s="5">
        <v>0.53039999999999998</v>
      </c>
      <c r="EZ155" s="5">
        <v>0.2039</v>
      </c>
      <c r="FA155" s="5">
        <v>2.5100000000000001E-2</v>
      </c>
      <c r="FB155" s="5">
        <v>0.84430000000000005</v>
      </c>
      <c r="FC155" s="5">
        <v>4.7899999999999998E-2</v>
      </c>
      <c r="FD155" s="5">
        <v>0.99019999999999997</v>
      </c>
      <c r="FE155" s="5">
        <v>1.6883999999999999</v>
      </c>
      <c r="FF155" s="4">
        <v>0.5756</v>
      </c>
      <c r="FG155" s="4">
        <v>0.56359999999999999</v>
      </c>
      <c r="FH155" s="4">
        <v>0.21840000000000001</v>
      </c>
      <c r="FI155" s="4">
        <v>6.2E-2</v>
      </c>
      <c r="FJ155" s="4">
        <v>0.83440000000000003</v>
      </c>
      <c r="FK155" s="4">
        <v>4.8399999999999999E-2</v>
      </c>
      <c r="FL155" s="4">
        <v>0.97060000000000002</v>
      </c>
      <c r="FM155" s="4">
        <v>1.139</v>
      </c>
      <c r="FN155" s="5">
        <v>0.58499999999999996</v>
      </c>
      <c r="FO155" s="5">
        <v>0.58130000000000004</v>
      </c>
      <c r="FP155" s="5">
        <v>0.19650000000000001</v>
      </c>
      <c r="FQ155" s="5">
        <v>0.1066</v>
      </c>
      <c r="FR155" s="5">
        <v>0.81479999999999997</v>
      </c>
      <c r="FS155" s="5">
        <v>5.0299999999999997E-2</v>
      </c>
      <c r="FT155" s="5">
        <v>0.9425</v>
      </c>
      <c r="FU155" s="5">
        <v>1.4013</v>
      </c>
      <c r="FV155" s="4">
        <v>0.60109999999999997</v>
      </c>
      <c r="FW155" s="4">
        <v>0.6129</v>
      </c>
      <c r="FX155" s="4">
        <v>0.1479</v>
      </c>
      <c r="FY155" s="4">
        <v>0.1696</v>
      </c>
      <c r="FZ155" s="4">
        <v>0.7863</v>
      </c>
      <c r="GA155" s="4">
        <v>5.3999999999999999E-2</v>
      </c>
      <c r="GB155" s="4">
        <v>0.88560000000000005</v>
      </c>
      <c r="GC155" s="4">
        <v>0.75749999999999995</v>
      </c>
      <c r="GD155" s="5">
        <v>0.64749999999999996</v>
      </c>
      <c r="GE155" s="5">
        <v>0.71260000000000001</v>
      </c>
      <c r="GF155" s="5">
        <v>6.0900000000000003E-2</v>
      </c>
      <c r="GG155" s="5">
        <v>0.27100000000000002</v>
      </c>
      <c r="GH155" s="5">
        <v>0.71199999999999997</v>
      </c>
      <c r="GI155" s="5">
        <v>7.2800000000000004E-2</v>
      </c>
      <c r="GJ155" s="5">
        <v>0.68859999999999999</v>
      </c>
      <c r="GK155" s="5">
        <v>0.20169999999999999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>
        <v>0.58489999999999998</v>
      </c>
      <c r="HC155" s="4">
        <v>0.58150000000000002</v>
      </c>
      <c r="HD155" s="4">
        <v>0.1923</v>
      </c>
      <c r="HE155" s="4">
        <v>0.1069</v>
      </c>
      <c r="HF155" s="4">
        <v>0.81559999999999999</v>
      </c>
      <c r="HG155" s="4">
        <v>4.99E-2</v>
      </c>
      <c r="HH155" s="4">
        <v>0.94299999999999995</v>
      </c>
      <c r="HI155" s="4">
        <v>1.2291000000000001</v>
      </c>
      <c r="HJ155" s="5">
        <v>0.60170000000000001</v>
      </c>
      <c r="HK155" s="5">
        <v>0.61280000000000001</v>
      </c>
      <c r="HL155" s="5">
        <v>0.1467</v>
      </c>
      <c r="HM155" s="5">
        <v>0.17030000000000001</v>
      </c>
      <c r="HN155" s="5">
        <v>0.78590000000000004</v>
      </c>
      <c r="HO155" s="5">
        <v>5.3699999999999998E-2</v>
      </c>
      <c r="HP155" s="5">
        <v>0.8851</v>
      </c>
      <c r="HQ155" s="5">
        <v>0.43190000000000001</v>
      </c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>
        <v>0.60150000000000003</v>
      </c>
      <c r="IY155" s="4">
        <v>0.61260000000000003</v>
      </c>
      <c r="IZ155" s="4">
        <v>0.14760000000000001</v>
      </c>
      <c r="JA155" s="4">
        <v>0.16950000000000001</v>
      </c>
      <c r="JB155" s="4">
        <v>0.78590000000000004</v>
      </c>
      <c r="JC155" s="4">
        <v>5.3900000000000003E-2</v>
      </c>
      <c r="JD155" s="4">
        <v>0.88629999999999998</v>
      </c>
      <c r="JE155" s="4">
        <v>0.49840000000000001</v>
      </c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0.59312222222222222</v>
      </c>
      <c r="JO155" s="4">
        <f t="shared" si="65"/>
        <v>0.59876666666666667</v>
      </c>
      <c r="JP155" s="4">
        <f t="shared" si="66"/>
        <v>0.17013333333333336</v>
      </c>
      <c r="JQ155" s="4">
        <f t="shared" si="67"/>
        <v>0.12833703703703703</v>
      </c>
      <c r="JR155" s="4">
        <f t="shared" si="68"/>
        <v>0.79984444444444447</v>
      </c>
      <c r="JS155" s="4">
        <f t="shared" si="69"/>
        <v>5.3870370370370374E-2</v>
      </c>
      <c r="JT155" s="4">
        <f t="shared" si="70"/>
        <v>0.90070740740740762</v>
      </c>
      <c r="JU155" s="4">
        <f t="shared" si="71"/>
        <v>1.0500666666666665</v>
      </c>
      <c r="JV155" s="1" t="e" cm="1">
        <f t="array" aca="1" ref="JV155" ca="1">CONCATENATE(INDIRECT(ADDRESS(1,MATCH(_xlfn.MINIFS(B155:JM155,metrics.rec,"MAE"),B155:JM155,0)+1)), ", ", INDIRECT(ADDRESS(2,MATCH(_xlfn.MINIFS(B155:JM155,metrics.rec,"MAE"),B155:JM155,0)+1)))</f>
        <v>#NAME?</v>
      </c>
      <c r="JW155" s="1" t="e" cm="1">
        <f t="array" aca="1" ref="JW155" ca="1">CONCATENATE(INDIRECT(ADDRESS(1,MATCH(_xlfn.MINIFS(B155:JM155,metrics.rec,"MSE"),B155:JM155,0)+1)), ", ", INDIRECT(ADDRESS(2,MATCH(_xlfn.MINIFS(B155:JM155,metrics.rec,"MSE"),B155:JM155,0)+1)))</f>
        <v>#NAME?</v>
      </c>
      <c r="JX155" s="1" t="e" cm="1">
        <f t="array" aca="1" ref="JX155" ca="1">CONCATENATE(INDIRECT(ADDRESS(1,MATCH(_xlfn.MAXIFS(B155:JM155,metrics.rec,"R"),B155:JM155,0)+1)), ", ", INDIRECT(ADDRESS(2,MATCH(_xlfn.MAXIFS(B155:JM155,metrics.rec,"R"),B155:JM155,0)+1)))</f>
        <v>#NAME?</v>
      </c>
      <c r="JY155" s="1" t="e" cm="1">
        <f t="array" aca="1" ref="JY155" ca="1">CONCATENATE(INDIRECT(ADDRESS(1,MATCH(_xlfn.MAXIFS(B155:JM155,metrics.rec,"Precision"),B155:JM155,0)+1)), ", ", INDIRECT(ADDRESS(2,MATCH(_xlfn.MAXIFS(B155:JM155,metrics.rec,"Precision"),B155:JM155,0)+1)))</f>
        <v>#NAME?</v>
      </c>
      <c r="JZ155" s="1" t="e" cm="1">
        <f t="array" aca="1" ref="JZ155" ca="1">CONCATENATE(INDIRECT(ADDRESS(1,MATCH(_xlfn.MAXIFS(B155:JM155,metrics.rec,"Recall"),B155:JM155,0)+1)), ", ", INDIRECT(ADDRESS(2,MATCH(_xlfn.MAXIFS(B155:JM155,metrics.rec,"Recall"),B155:JM155,0)+1)))</f>
        <v>#NAME?</v>
      </c>
      <c r="KA155" s="1" t="e" cm="1">
        <f t="array" aca="1" ref="KA155" ca="1">CONCATENATE(INDIRECT(ADDRESS(1,MATCH(_xlfn.MAXIFS(B155:JM155,metrics.rec,"Coverage"),B155:JM155,0)+1)), ", ", INDIRECT(ADDRESS(2,MATCH(_xlfn.MAXIFS(B155:JM155,metrics.rec,"Coverage"),B155:JM155,0)+1)))</f>
        <v>#NAME?</v>
      </c>
      <c r="KB155" s="1" t="e" cm="1">
        <f t="array" aca="1" ref="KB155" ca="1">CONCATENATE(INDIRECT(ADDRESS(1,MATCH(_xlfn.MAXIFS(B155:JM155,metrics.rec,"Recatio"),B155:JM155,0)+1)), ", ", INDIRECT(ADDRESS(2,MATCH(_xlfn.MAXIFS(B155:JM155,metrics.rec,"Recatio"),B155:JM155,0)+1)))</f>
        <v>#NAME?</v>
      </c>
      <c r="KC155" s="1" t="e" cm="1">
        <f t="array" aca="1" ref="KC155" ca="1">CONCATENATE(INDIRECT(ADDRESS(1,MATCH(_xlfn.MINIFS(B155:JM155,metrics.rec,"Time"),B155:JM155,0)+1)), ", ", INDIRECT(ADDRESS(2,MATCH(_xlfn.MINIFS(B155:JM155,metrics.rec,"Time"),B155:JM155,0)+1)))</f>
        <v>#NAME?</v>
      </c>
    </row>
    <row r="156" spans="1:289" x14ac:dyDescent="0.3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>
        <v>0.58819999999999995</v>
      </c>
      <c r="BW156" s="5">
        <v>0.59509999999999996</v>
      </c>
      <c r="BX156" s="5">
        <v>0.16789999999999999</v>
      </c>
      <c r="BY156" s="5">
        <v>5.4999999999999997E-3</v>
      </c>
      <c r="BZ156" s="5">
        <v>0.87870000000000004</v>
      </c>
      <c r="CA156" s="5">
        <v>0.2213</v>
      </c>
      <c r="CB156" s="5">
        <v>0.95709999999999995</v>
      </c>
      <c r="CC156" s="5">
        <v>0.95889999999999997</v>
      </c>
      <c r="CD156" s="4">
        <v>0.60399999999999998</v>
      </c>
      <c r="CE156" s="4">
        <v>0.62509999999999999</v>
      </c>
      <c r="CF156" s="4">
        <v>0.17180000000000001</v>
      </c>
      <c r="CG156" s="4">
        <v>1.6400000000000001E-2</v>
      </c>
      <c r="CH156" s="4">
        <v>0.86429999999999996</v>
      </c>
      <c r="CI156" s="4">
        <v>0.1852</v>
      </c>
      <c r="CJ156" s="4">
        <v>0.9113</v>
      </c>
      <c r="CK156" s="4">
        <v>0.82410000000000005</v>
      </c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>
        <v>0.61570000000000003</v>
      </c>
      <c r="CU156" s="4">
        <v>0.64390000000000003</v>
      </c>
      <c r="CV156" s="4">
        <v>0.14649999999999999</v>
      </c>
      <c r="CW156" s="4">
        <v>8.5800000000000001E-2</v>
      </c>
      <c r="CX156" s="4">
        <v>0.80930000000000002</v>
      </c>
      <c r="CY156" s="4">
        <v>0.1041</v>
      </c>
      <c r="CZ156" s="4">
        <v>0.74209999999999998</v>
      </c>
      <c r="DA156" s="4">
        <v>0.64249999999999996</v>
      </c>
      <c r="DB156" s="5">
        <v>0.66379999999999995</v>
      </c>
      <c r="DC156" s="5">
        <v>0.73580000000000001</v>
      </c>
      <c r="DD156" s="5">
        <v>4.4200000000000003E-2</v>
      </c>
      <c r="DE156" s="5">
        <v>0.26790000000000003</v>
      </c>
      <c r="DF156" s="5">
        <v>0.70740000000000003</v>
      </c>
      <c r="DG156" s="5">
        <v>5.8599999999999999E-2</v>
      </c>
      <c r="DH156" s="5">
        <v>0.44740000000000002</v>
      </c>
      <c r="DI156" s="5">
        <v>0.10539999999999999</v>
      </c>
      <c r="DJ156" s="4">
        <v>0.58760000000000001</v>
      </c>
      <c r="DK156" s="4">
        <v>0.59489999999999998</v>
      </c>
      <c r="DL156" s="4">
        <v>0.15049999999999999</v>
      </c>
      <c r="DM156" s="4">
        <v>5.4999999999999997E-3</v>
      </c>
      <c r="DN156" s="4">
        <v>0.87960000000000005</v>
      </c>
      <c r="DO156" s="4">
        <v>0.22140000000000001</v>
      </c>
      <c r="DP156" s="4">
        <v>0.96079999999999999</v>
      </c>
      <c r="DQ156" s="4">
        <v>2.0609999999999999</v>
      </c>
      <c r="DR156" s="5">
        <v>0.60760000000000003</v>
      </c>
      <c r="DS156" s="5">
        <v>0.63480000000000003</v>
      </c>
      <c r="DT156" s="5">
        <v>0.16819999999999999</v>
      </c>
      <c r="DU156" s="5">
        <v>1.6500000000000001E-2</v>
      </c>
      <c r="DV156" s="5">
        <v>0.86509999999999998</v>
      </c>
      <c r="DW156" s="5">
        <v>0.18440000000000001</v>
      </c>
      <c r="DX156" s="5">
        <v>0.90800000000000003</v>
      </c>
      <c r="DY156" s="5">
        <v>0.89500000000000002</v>
      </c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>
        <v>0.61609999999999998</v>
      </c>
      <c r="EI156" s="5">
        <v>0.64280000000000004</v>
      </c>
      <c r="EJ156" s="5">
        <v>0.1429</v>
      </c>
      <c r="EK156" s="5">
        <v>8.5500000000000007E-2</v>
      </c>
      <c r="EL156" s="5">
        <v>0.81069999999999998</v>
      </c>
      <c r="EM156" s="5">
        <v>0.104</v>
      </c>
      <c r="EN156" s="5">
        <v>0.74039999999999995</v>
      </c>
      <c r="EO156" s="5">
        <v>0.33710000000000001</v>
      </c>
      <c r="EP156" s="4">
        <v>0.66410000000000002</v>
      </c>
      <c r="EQ156" s="4">
        <v>0.73350000000000004</v>
      </c>
      <c r="ER156" s="4">
        <v>5.5300000000000002E-2</v>
      </c>
      <c r="ES156" s="4">
        <v>0.26150000000000001</v>
      </c>
      <c r="ET156" s="4">
        <v>0.70960000000000001</v>
      </c>
      <c r="EU156" s="4">
        <v>5.8999999999999997E-2</v>
      </c>
      <c r="EV156" s="4">
        <v>0.44340000000000002</v>
      </c>
      <c r="EW156" s="4">
        <v>0.1208</v>
      </c>
      <c r="EX156" s="5">
        <v>0.59179999999999999</v>
      </c>
      <c r="EY156" s="5">
        <v>0.60140000000000005</v>
      </c>
      <c r="EZ156" s="5">
        <v>0.1522</v>
      </c>
      <c r="FA156" s="5">
        <v>5.4999999999999997E-3</v>
      </c>
      <c r="FB156" s="5">
        <v>0.87539999999999996</v>
      </c>
      <c r="FC156" s="5">
        <v>0.22090000000000001</v>
      </c>
      <c r="FD156" s="5">
        <v>0.95799999999999996</v>
      </c>
      <c r="FE156" s="5">
        <v>1.7032</v>
      </c>
      <c r="FF156" s="4">
        <v>0.60929999999999995</v>
      </c>
      <c r="FG156" s="4">
        <v>0.63349999999999995</v>
      </c>
      <c r="FH156" s="4">
        <v>0.16739999999999999</v>
      </c>
      <c r="FI156" s="4">
        <v>1.66E-2</v>
      </c>
      <c r="FJ156" s="4">
        <v>0.86329999999999996</v>
      </c>
      <c r="FK156" s="4">
        <v>0.18290000000000001</v>
      </c>
      <c r="FL156" s="4">
        <v>0.90980000000000005</v>
      </c>
      <c r="FM156" s="4">
        <v>0.92549999999999999</v>
      </c>
      <c r="FN156" s="5">
        <v>0.61109999999999998</v>
      </c>
      <c r="FO156" s="5">
        <v>0.63719999999999999</v>
      </c>
      <c r="FP156" s="5">
        <v>0.16139999999999999</v>
      </c>
      <c r="FQ156" s="5">
        <v>3.6400000000000002E-2</v>
      </c>
      <c r="FR156" s="5">
        <v>0.84619999999999995</v>
      </c>
      <c r="FS156" s="5">
        <v>0.14799999999999999</v>
      </c>
      <c r="FT156" s="5">
        <v>0.84660000000000002</v>
      </c>
      <c r="FU156" s="5">
        <v>1.2982</v>
      </c>
      <c r="FV156" s="4">
        <v>0.61660000000000004</v>
      </c>
      <c r="FW156" s="4">
        <v>0.64580000000000004</v>
      </c>
      <c r="FX156" s="4">
        <v>0.13850000000000001</v>
      </c>
      <c r="FY156" s="4">
        <v>8.4599999999999995E-2</v>
      </c>
      <c r="FZ156" s="4">
        <v>0.8105</v>
      </c>
      <c r="GA156" s="4">
        <v>0.1047</v>
      </c>
      <c r="GB156" s="4">
        <v>0.74060000000000004</v>
      </c>
      <c r="GC156" s="4">
        <v>0.71020000000000005</v>
      </c>
      <c r="GD156" s="5">
        <v>0.66339999999999999</v>
      </c>
      <c r="GE156" s="5">
        <v>0.73240000000000005</v>
      </c>
      <c r="GF156" s="5">
        <v>4.9099999999999998E-2</v>
      </c>
      <c r="GG156" s="5">
        <v>0.26200000000000001</v>
      </c>
      <c r="GH156" s="5">
        <v>0.70820000000000005</v>
      </c>
      <c r="GI156" s="5">
        <v>5.9200000000000003E-2</v>
      </c>
      <c r="GJ156" s="5">
        <v>0.44340000000000002</v>
      </c>
      <c r="GK156" s="5">
        <v>0.18529999999999999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>
        <v>0.61099999999999999</v>
      </c>
      <c r="HC156" s="4">
        <v>0.6371</v>
      </c>
      <c r="HD156" s="4">
        <v>0.159</v>
      </c>
      <c r="HE156" s="4">
        <v>3.6299999999999999E-2</v>
      </c>
      <c r="HF156" s="4">
        <v>0.84770000000000001</v>
      </c>
      <c r="HG156" s="4">
        <v>0.14760000000000001</v>
      </c>
      <c r="HH156" s="4">
        <v>0.84760000000000002</v>
      </c>
      <c r="HI156" s="4">
        <v>1.2082999999999999</v>
      </c>
      <c r="HJ156" s="13"/>
      <c r="HK156" s="13"/>
      <c r="HL156" s="13"/>
      <c r="HM156" s="13"/>
      <c r="HN156" s="13"/>
      <c r="HO156" s="13"/>
      <c r="HP156" s="13"/>
      <c r="HQ156" s="13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>
        <v>0.61629999999999996</v>
      </c>
      <c r="IY156" s="4">
        <v>0.64480000000000004</v>
      </c>
      <c r="IZ156" s="4">
        <v>0.1421</v>
      </c>
      <c r="JA156" s="4">
        <v>8.5199999999999998E-2</v>
      </c>
      <c r="JB156" s="4">
        <v>0.8105</v>
      </c>
      <c r="JC156" s="4">
        <v>0.1041</v>
      </c>
      <c r="JD156" s="4">
        <v>0.74180000000000001</v>
      </c>
      <c r="JE156" s="4">
        <v>0.45750000000000002</v>
      </c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0.61701153846153833</v>
      </c>
      <c r="JO156" s="4">
        <f t="shared" si="65"/>
        <v>0.64740769230769213</v>
      </c>
      <c r="JP156" s="4">
        <f t="shared" si="66"/>
        <v>0.13965769230769232</v>
      </c>
      <c r="JQ156" s="4">
        <f t="shared" si="67"/>
        <v>7.6292307692307687E-2</v>
      </c>
      <c r="JR156" s="4">
        <f t="shared" si="68"/>
        <v>0.8243346153846155</v>
      </c>
      <c r="JS156" s="4">
        <f t="shared" si="69"/>
        <v>0.14205769230769233</v>
      </c>
      <c r="JT156" s="4">
        <f t="shared" si="70"/>
        <v>0.78607307692307704</v>
      </c>
      <c r="JU156" s="4">
        <f t="shared" si="71"/>
        <v>1.0224576923076922</v>
      </c>
      <c r="JV156" s="1" t="e" cm="1">
        <f t="array" aca="1" ref="JV156" ca="1">CONCATENATE(INDIRECT(ADDRESS(1,MATCH(_xlfn.MINIFS(B156:JM156,metrics.rec,"MAE"),B156:JM156,0)+1)), ", ", INDIRECT(ADDRESS(2,MATCH(_xlfn.MINIFS(B156:JM156,metrics.rec,"MAE"),B156:JM156,0)+1)))</f>
        <v>#NAME?</v>
      </c>
      <c r="JW156" s="1" t="e" cm="1">
        <f t="array" aca="1" ref="JW156" ca="1">CONCATENATE(INDIRECT(ADDRESS(1,MATCH(_xlfn.MINIFS(B156:JM156,metrics.rec,"MSE"),B156:JM156,0)+1)), ", ", INDIRECT(ADDRESS(2,MATCH(_xlfn.MINIFS(B156:JM156,metrics.rec,"MSE"),B156:JM156,0)+1)))</f>
        <v>#NAME?</v>
      </c>
      <c r="JX156" s="1" t="e" cm="1">
        <f t="array" aca="1" ref="JX156" ca="1">CONCATENATE(INDIRECT(ADDRESS(1,MATCH(_xlfn.MAXIFS(B156:JM156,metrics.rec,"R"),B156:JM156,0)+1)), ", ", INDIRECT(ADDRESS(2,MATCH(_xlfn.MAXIFS(B156:JM156,metrics.rec,"R"),B156:JM156,0)+1)))</f>
        <v>#NAME?</v>
      </c>
      <c r="JY156" s="1" t="e" cm="1">
        <f t="array" aca="1" ref="JY156" ca="1">CONCATENATE(INDIRECT(ADDRESS(1,MATCH(_xlfn.MAXIFS(B156:JM156,metrics.rec,"Precision"),B156:JM156,0)+1)), ", ", INDIRECT(ADDRESS(2,MATCH(_xlfn.MAXIFS(B156:JM156,metrics.rec,"Precision"),B156:JM156,0)+1)))</f>
        <v>#NAME?</v>
      </c>
      <c r="JZ156" s="1" t="e" cm="1">
        <f t="array" aca="1" ref="JZ156" ca="1">CONCATENATE(INDIRECT(ADDRESS(1,MATCH(_xlfn.MAXIFS(B156:JM156,metrics.rec,"Recall"),B156:JM156,0)+1)), ", ", INDIRECT(ADDRESS(2,MATCH(_xlfn.MAXIFS(B156:JM156,metrics.rec,"Recall"),B156:JM156,0)+1)))</f>
        <v>#NAME?</v>
      </c>
      <c r="KA156" s="1" t="e" cm="1">
        <f t="array" aca="1" ref="KA156" ca="1">CONCATENATE(INDIRECT(ADDRESS(1,MATCH(_xlfn.MAXIFS(B156:JM156,metrics.rec,"Coverage"),B156:JM156,0)+1)), ", ", INDIRECT(ADDRESS(2,MATCH(_xlfn.MAXIFS(B156:JM156,metrics.rec,"Coverage"),B156:JM156,0)+1)))</f>
        <v>#NAME?</v>
      </c>
      <c r="KB156" s="1" t="e" cm="1">
        <f t="array" aca="1" ref="KB156" ca="1">CONCATENATE(INDIRECT(ADDRESS(1,MATCH(_xlfn.MAXIFS(B156:JM156,metrics.rec,"Recatio"),B156:JM156,0)+1)), ", ", INDIRECT(ADDRESS(2,MATCH(_xlfn.MAXIFS(B156:JM156,metrics.rec,"Recatio"),B156:JM156,0)+1)))</f>
        <v>#NAME?</v>
      </c>
      <c r="KC156" s="1" t="e" cm="1">
        <f t="array" aca="1" ref="KC156" ca="1">CONCATENATE(INDIRECT(ADDRESS(1,MATCH(_xlfn.MINIFS(B156:JM156,metrics.rec,"Time"),B156:JM156,0)+1)), ", ", INDIRECT(ADDRESS(2,MATCH(_xlfn.MINIFS(B156:JM156,metrics.rec,"Time"),B156:JM156,0)+1)))</f>
        <v>#NAME?</v>
      </c>
    </row>
    <row r="157" spans="1:289" x14ac:dyDescent="0.3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>
        <v>0.59509999999999996</v>
      </c>
      <c r="BW157" s="5">
        <v>0.59319999999999995</v>
      </c>
      <c r="BX157" s="5">
        <v>0.12870000000000001</v>
      </c>
      <c r="BY157" s="5">
        <v>6.7000000000000002E-3</v>
      </c>
      <c r="BZ157" s="5">
        <v>0.76870000000000005</v>
      </c>
      <c r="CA157" s="5">
        <v>0.16020000000000001</v>
      </c>
      <c r="CB157" s="5">
        <v>0.95720000000000005</v>
      </c>
      <c r="CC157" s="5">
        <v>1.0659000000000001</v>
      </c>
      <c r="CD157" s="4">
        <v>0.61319999999999997</v>
      </c>
      <c r="CE157" s="4">
        <v>0.62980000000000003</v>
      </c>
      <c r="CF157" s="4">
        <v>0.14369999999999999</v>
      </c>
      <c r="CG157" s="4">
        <v>1.7999999999999999E-2</v>
      </c>
      <c r="CH157" s="4">
        <v>0.75790000000000002</v>
      </c>
      <c r="CI157" s="4">
        <v>0.14799999999999999</v>
      </c>
      <c r="CJ157" s="4">
        <v>0.9113</v>
      </c>
      <c r="CK157" s="4">
        <v>0.74519999999999997</v>
      </c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>
        <v>0.61829999999999996</v>
      </c>
      <c r="CU157" s="4">
        <v>0.64480000000000004</v>
      </c>
      <c r="CV157" s="4">
        <v>0.1313</v>
      </c>
      <c r="CW157" s="4">
        <v>8.3900000000000002E-2</v>
      </c>
      <c r="CX157" s="4">
        <v>0.77649999999999997</v>
      </c>
      <c r="CY157" s="4">
        <v>0.1021</v>
      </c>
      <c r="CZ157" s="4">
        <v>0.74180000000000001</v>
      </c>
      <c r="DA157" s="4">
        <v>0.63109999999999999</v>
      </c>
      <c r="DB157" s="5">
        <v>0.66220000000000001</v>
      </c>
      <c r="DC157" s="5">
        <v>0.73160000000000003</v>
      </c>
      <c r="DD157" s="5">
        <v>4.41E-2</v>
      </c>
      <c r="DE157" s="5">
        <v>0.26669999999999999</v>
      </c>
      <c r="DF157" s="5">
        <v>0.70889999999999997</v>
      </c>
      <c r="DG157" s="5">
        <v>5.8900000000000001E-2</v>
      </c>
      <c r="DH157" s="5">
        <v>0.44700000000000001</v>
      </c>
      <c r="DI157" s="5">
        <v>0.1062</v>
      </c>
      <c r="DJ157" s="4">
        <v>0.59250000000000003</v>
      </c>
      <c r="DK157" s="4">
        <v>0.58650000000000002</v>
      </c>
      <c r="DL157" s="4">
        <v>0.1242</v>
      </c>
      <c r="DM157" s="4">
        <v>6.7000000000000002E-3</v>
      </c>
      <c r="DN157" s="4">
        <v>0.76929999999999998</v>
      </c>
      <c r="DO157" s="4">
        <v>0.1605</v>
      </c>
      <c r="DP157" s="4">
        <v>0.96079999999999999</v>
      </c>
      <c r="DQ157" s="4">
        <v>1.8206</v>
      </c>
      <c r="DR157" s="5">
        <v>0.61770000000000003</v>
      </c>
      <c r="DS157" s="5">
        <v>0.64080000000000004</v>
      </c>
      <c r="DT157" s="5">
        <v>0.1341</v>
      </c>
      <c r="DU157" s="5">
        <v>1.83E-2</v>
      </c>
      <c r="DV157" s="5">
        <v>0.75890000000000002</v>
      </c>
      <c r="DW157" s="5">
        <v>0.14599999999999999</v>
      </c>
      <c r="DX157" s="5">
        <v>0.90800000000000003</v>
      </c>
      <c r="DY157" s="5">
        <v>0.94179999999999997</v>
      </c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>
        <v>0.6179</v>
      </c>
      <c r="EI157" s="5">
        <v>0.64190000000000003</v>
      </c>
      <c r="EJ157" s="5">
        <v>0.1338</v>
      </c>
      <c r="EK157" s="5">
        <v>8.4400000000000003E-2</v>
      </c>
      <c r="EL157" s="5">
        <v>0.77780000000000005</v>
      </c>
      <c r="EM157" s="5">
        <v>0.1011</v>
      </c>
      <c r="EN157" s="5">
        <v>0.74009999999999998</v>
      </c>
      <c r="EO157" s="5">
        <v>0.38159999999999999</v>
      </c>
      <c r="EP157" s="4">
        <v>0.66259999999999997</v>
      </c>
      <c r="EQ157" s="4">
        <v>0.72940000000000005</v>
      </c>
      <c r="ER157" s="4">
        <v>5.7099999999999998E-2</v>
      </c>
      <c r="ES157" s="4">
        <v>0.2611</v>
      </c>
      <c r="ET157" s="4">
        <v>0.71079999999999999</v>
      </c>
      <c r="EU157" s="4">
        <v>5.9200000000000003E-2</v>
      </c>
      <c r="EV157" s="4">
        <v>0.44319999999999998</v>
      </c>
      <c r="EW157" s="4">
        <v>0.1201</v>
      </c>
      <c r="EX157" s="5">
        <v>0.59830000000000005</v>
      </c>
      <c r="EY157" s="5">
        <v>0.59789999999999999</v>
      </c>
      <c r="EZ157" s="5">
        <v>0.12429999999999999</v>
      </c>
      <c r="FA157" s="5">
        <v>6.6E-3</v>
      </c>
      <c r="FB157" s="5">
        <v>0.76539999999999997</v>
      </c>
      <c r="FC157" s="5">
        <v>0.16039999999999999</v>
      </c>
      <c r="FD157" s="5">
        <v>0.95789999999999997</v>
      </c>
      <c r="FE157" s="5">
        <v>1.6222000000000001</v>
      </c>
      <c r="FF157" s="4">
        <v>0.61890000000000001</v>
      </c>
      <c r="FG157" s="4">
        <v>0.63959999999999995</v>
      </c>
      <c r="FH157" s="4">
        <v>0.1346</v>
      </c>
      <c r="FI157" s="4">
        <v>1.8200000000000001E-2</v>
      </c>
      <c r="FJ157" s="4">
        <v>0.75929999999999997</v>
      </c>
      <c r="FK157" s="4">
        <v>0.1467</v>
      </c>
      <c r="FL157" s="4">
        <v>0.90980000000000005</v>
      </c>
      <c r="FM157" s="4">
        <v>0.92469999999999997</v>
      </c>
      <c r="FN157" s="5">
        <v>0.62080000000000002</v>
      </c>
      <c r="FO157" s="5">
        <v>0.64780000000000004</v>
      </c>
      <c r="FP157" s="5">
        <v>0.1363</v>
      </c>
      <c r="FQ157" s="5">
        <v>3.7400000000000003E-2</v>
      </c>
      <c r="FR157" s="5">
        <v>0.76429999999999998</v>
      </c>
      <c r="FS157" s="5">
        <v>0.13020000000000001</v>
      </c>
      <c r="FT157" s="5">
        <v>0.84650000000000003</v>
      </c>
      <c r="FU157" s="5">
        <v>1.3264</v>
      </c>
      <c r="FV157" s="4">
        <v>0.61939999999999995</v>
      </c>
      <c r="FW157" s="4">
        <v>0.64649999999999996</v>
      </c>
      <c r="FX157" s="4">
        <v>0.13059999999999999</v>
      </c>
      <c r="FY157" s="4">
        <v>8.3000000000000004E-2</v>
      </c>
      <c r="FZ157" s="4">
        <v>0.77790000000000004</v>
      </c>
      <c r="GA157" s="4">
        <v>0.10249999999999999</v>
      </c>
      <c r="GB157" s="4">
        <v>0.74039999999999995</v>
      </c>
      <c r="GC157" s="4">
        <v>0.7218</v>
      </c>
      <c r="GD157" s="5">
        <v>0.66159999999999997</v>
      </c>
      <c r="GE157" s="5">
        <v>0.72750000000000004</v>
      </c>
      <c r="GF157" s="5">
        <v>4.7600000000000003E-2</v>
      </c>
      <c r="GG157" s="5">
        <v>0.26119999999999999</v>
      </c>
      <c r="GH157" s="5">
        <v>0.70889999999999997</v>
      </c>
      <c r="GI157" s="5">
        <v>5.9400000000000001E-2</v>
      </c>
      <c r="GJ157" s="5">
        <v>0.44309999999999999</v>
      </c>
      <c r="GK157" s="5">
        <v>0.185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>
        <v>0.62029999999999996</v>
      </c>
      <c r="HC157" s="4">
        <v>0.64670000000000005</v>
      </c>
      <c r="HD157" s="4">
        <v>0.13539999999999999</v>
      </c>
      <c r="HE157" s="4">
        <v>3.7499999999999999E-2</v>
      </c>
      <c r="HF157" s="4">
        <v>0.76590000000000003</v>
      </c>
      <c r="HG157" s="4">
        <v>0.12909999999999999</v>
      </c>
      <c r="HH157" s="4">
        <v>0.84750000000000003</v>
      </c>
      <c r="HI157" s="4">
        <v>1.2028000000000001</v>
      </c>
      <c r="HJ157" s="13"/>
      <c r="HK157" s="13"/>
      <c r="HL157" s="13"/>
      <c r="HM157" s="13"/>
      <c r="HN157" s="13"/>
      <c r="HO157" s="13"/>
      <c r="HP157" s="13"/>
      <c r="HQ157" s="13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>
        <v>0.61890000000000001</v>
      </c>
      <c r="IY157" s="4">
        <v>0.64570000000000005</v>
      </c>
      <c r="IZ157" s="4">
        <v>0.13170000000000001</v>
      </c>
      <c r="JA157" s="4">
        <v>8.3199999999999996E-2</v>
      </c>
      <c r="JB157" s="4">
        <v>0.77810000000000001</v>
      </c>
      <c r="JC157" s="4">
        <v>0.1024</v>
      </c>
      <c r="JD157" s="4">
        <v>0.74160000000000004</v>
      </c>
      <c r="JE157" s="4">
        <v>0.46279999999999999</v>
      </c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0.62213461538461534</v>
      </c>
      <c r="JO157" s="4">
        <f t="shared" si="65"/>
        <v>0.64916153846153846</v>
      </c>
      <c r="JP157" s="4">
        <f t="shared" si="66"/>
        <v>0.11913461538461537</v>
      </c>
      <c r="JQ157" s="4">
        <f t="shared" si="67"/>
        <v>7.6388461538461544E-2</v>
      </c>
      <c r="JR157" s="4">
        <f t="shared" si="68"/>
        <v>0.75860769230769221</v>
      </c>
      <c r="JS157" s="4">
        <f t="shared" si="69"/>
        <v>0.12013846153846154</v>
      </c>
      <c r="JT157" s="4">
        <f t="shared" si="70"/>
        <v>0.78592692307692313</v>
      </c>
      <c r="JU157" s="4">
        <f t="shared" si="71"/>
        <v>0.98735000000000006</v>
      </c>
      <c r="JV157" s="1" t="e" cm="1">
        <f t="array" aca="1" ref="JV157" ca="1">CONCATENATE(INDIRECT(ADDRESS(1,MATCH(_xlfn.MINIFS(B157:JM157,metrics.rec,"MAE"),B157:JM157,0)+1)), ", ", INDIRECT(ADDRESS(2,MATCH(_xlfn.MINIFS(B157:JM157,metrics.rec,"MAE"),B157:JM157,0)+1)))</f>
        <v>#NAME?</v>
      </c>
      <c r="JW157" s="1" t="e" cm="1">
        <f t="array" aca="1" ref="JW157" ca="1">CONCATENATE(INDIRECT(ADDRESS(1,MATCH(_xlfn.MINIFS(B157:JM157,metrics.rec,"MSE"),B157:JM157,0)+1)), ", ", INDIRECT(ADDRESS(2,MATCH(_xlfn.MINIFS(B157:JM157,metrics.rec,"MSE"),B157:JM157,0)+1)))</f>
        <v>#NAME?</v>
      </c>
      <c r="JX157" s="1" t="e" cm="1">
        <f t="array" aca="1" ref="JX157" ca="1">CONCATENATE(INDIRECT(ADDRESS(1,MATCH(_xlfn.MAXIFS(B157:JM157,metrics.rec,"R"),B157:JM157,0)+1)), ", ", INDIRECT(ADDRESS(2,MATCH(_xlfn.MAXIFS(B157:JM157,metrics.rec,"R"),B157:JM157,0)+1)))</f>
        <v>#NAME?</v>
      </c>
      <c r="JY157" s="1" t="e" cm="1">
        <f t="array" aca="1" ref="JY157" ca="1">CONCATENATE(INDIRECT(ADDRESS(1,MATCH(_xlfn.MAXIFS(B157:JM157,metrics.rec,"Precision"),B157:JM157,0)+1)), ", ", INDIRECT(ADDRESS(2,MATCH(_xlfn.MAXIFS(B157:JM157,metrics.rec,"Precision"),B157:JM157,0)+1)))</f>
        <v>#NAME?</v>
      </c>
      <c r="JZ157" s="1" t="e" cm="1">
        <f t="array" aca="1" ref="JZ157" ca="1">CONCATENATE(INDIRECT(ADDRESS(1,MATCH(_xlfn.MAXIFS(B157:JM157,metrics.rec,"Recall"),B157:JM157,0)+1)), ", ", INDIRECT(ADDRESS(2,MATCH(_xlfn.MAXIFS(B157:JM157,metrics.rec,"Recall"),B157:JM157,0)+1)))</f>
        <v>#NAME?</v>
      </c>
      <c r="KA157" s="1" t="e" cm="1">
        <f t="array" aca="1" ref="KA157" ca="1">CONCATENATE(INDIRECT(ADDRESS(1,MATCH(_xlfn.MAXIFS(B157:JM157,metrics.rec,"Coverage"),B157:JM157,0)+1)), ", ", INDIRECT(ADDRESS(2,MATCH(_xlfn.MAXIFS(B157:JM157,metrics.rec,"Coverage"),B157:JM157,0)+1)))</f>
        <v>#NAME?</v>
      </c>
      <c r="KB157" s="1" t="e" cm="1">
        <f t="array" aca="1" ref="KB157" ca="1">CONCATENATE(INDIRECT(ADDRESS(1,MATCH(_xlfn.MAXIFS(B157:JM157,metrics.rec,"Recatio"),B157:JM157,0)+1)), ", ", INDIRECT(ADDRESS(2,MATCH(_xlfn.MAXIFS(B157:JM157,metrics.rec,"Recatio"),B157:JM157,0)+1)))</f>
        <v>#NAME?</v>
      </c>
      <c r="KC157" s="1" t="e" cm="1">
        <f t="array" aca="1" ref="KC157" ca="1">CONCATENATE(INDIRECT(ADDRESS(1,MATCH(_xlfn.MINIFS(B157:JM157,metrics.rec,"Time"),B157:JM157,0)+1)), ", ", INDIRECT(ADDRESS(2,MATCH(_xlfn.MINIFS(B157:JM157,metrics.rec,"Time"),B157:JM157,0)+1)))</f>
        <v>#NAME?</v>
      </c>
    </row>
    <row r="158" spans="1:289" x14ac:dyDescent="0.3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>
        <v>0.5776</v>
      </c>
      <c r="BW158" s="5">
        <v>0.58230000000000004</v>
      </c>
      <c r="BX158" s="5">
        <v>0.17530000000000001</v>
      </c>
      <c r="BY158" s="5">
        <v>2.0999999999999999E-3</v>
      </c>
      <c r="BZ158" s="5">
        <v>0.91120000000000001</v>
      </c>
      <c r="CA158" s="5">
        <v>0.61719999999999997</v>
      </c>
      <c r="CB158" s="5">
        <v>0.99039999999999995</v>
      </c>
      <c r="CC158" s="5">
        <v>1.2544999999999999</v>
      </c>
      <c r="CD158" s="4">
        <v>0.59289999999999998</v>
      </c>
      <c r="CE158" s="4">
        <v>0.61119999999999997</v>
      </c>
      <c r="CF158" s="4">
        <v>0.1711</v>
      </c>
      <c r="CG158" s="4">
        <v>5.5999999999999999E-3</v>
      </c>
      <c r="CH158" s="4">
        <v>0.89959999999999996</v>
      </c>
      <c r="CI158" s="4">
        <v>0.57569999999999999</v>
      </c>
      <c r="CJ158" s="4">
        <v>0.97299999999999998</v>
      </c>
      <c r="CK158" s="4">
        <v>0.9546</v>
      </c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>
        <v>0.60809999999999997</v>
      </c>
      <c r="CU158" s="4">
        <v>0.64890000000000003</v>
      </c>
      <c r="CV158" s="4">
        <v>0.15609999999999999</v>
      </c>
      <c r="CW158" s="4">
        <v>2.0899999999999998E-2</v>
      </c>
      <c r="CX158" s="4">
        <v>0.85170000000000001</v>
      </c>
      <c r="CY158" s="4">
        <v>0.47749999999999998</v>
      </c>
      <c r="CZ158" s="4">
        <v>0.89170000000000005</v>
      </c>
      <c r="DA158" s="4">
        <v>0.95779999999999998</v>
      </c>
      <c r="DB158" s="5">
        <v>0.64100000000000001</v>
      </c>
      <c r="DC158" s="5">
        <v>0.73809999999999998</v>
      </c>
      <c r="DD158" s="5">
        <v>5.5100000000000003E-2</v>
      </c>
      <c r="DE158" s="5">
        <v>0.18190000000000001</v>
      </c>
      <c r="DF158" s="5">
        <v>0.75339999999999996</v>
      </c>
      <c r="DG158" s="5">
        <v>0.18659999999999999</v>
      </c>
      <c r="DH158" s="5">
        <v>0.49259999999999998</v>
      </c>
      <c r="DI158" s="5">
        <v>0.1469</v>
      </c>
      <c r="DJ158" s="4">
        <v>0.57750000000000001</v>
      </c>
      <c r="DK158" s="4">
        <v>0.58050000000000002</v>
      </c>
      <c r="DL158" s="4">
        <v>0.16139999999999999</v>
      </c>
      <c r="DM158" s="4">
        <v>2.0999999999999999E-3</v>
      </c>
      <c r="DN158" s="4">
        <v>0.90969999999999995</v>
      </c>
      <c r="DO158" s="4">
        <v>0.61460000000000004</v>
      </c>
      <c r="DP158" s="4">
        <v>0.99180000000000001</v>
      </c>
      <c r="DQ158" s="4">
        <v>4.2037000000000004</v>
      </c>
      <c r="DR158" s="5">
        <v>0.59330000000000005</v>
      </c>
      <c r="DS158" s="5">
        <v>0.61809999999999998</v>
      </c>
      <c r="DT158" s="5">
        <v>0.1731</v>
      </c>
      <c r="DU158" s="5">
        <v>5.5999999999999999E-3</v>
      </c>
      <c r="DV158" s="5">
        <v>0.89800000000000002</v>
      </c>
      <c r="DW158" s="5">
        <v>0.57320000000000004</v>
      </c>
      <c r="DX158" s="5">
        <v>0.97240000000000004</v>
      </c>
      <c r="DY158" s="5">
        <v>1.2020999999999999</v>
      </c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>
        <v>0.60870000000000002</v>
      </c>
      <c r="EI158" s="5">
        <v>0.64880000000000004</v>
      </c>
      <c r="EJ158" s="5">
        <v>0.14699999999999999</v>
      </c>
      <c r="EK158" s="5">
        <v>2.07E-2</v>
      </c>
      <c r="EL158" s="5">
        <v>0.85340000000000005</v>
      </c>
      <c r="EM158" s="5">
        <v>0.48249999999999998</v>
      </c>
      <c r="EN158" s="5">
        <v>0.89080000000000004</v>
      </c>
      <c r="EO158" s="5">
        <v>0.43830000000000002</v>
      </c>
      <c r="EP158" s="4">
        <v>0.64370000000000005</v>
      </c>
      <c r="EQ158" s="4">
        <v>0.73770000000000002</v>
      </c>
      <c r="ER158" s="4">
        <v>5.0900000000000001E-2</v>
      </c>
      <c r="ES158" s="4">
        <v>0.16400000000000001</v>
      </c>
      <c r="ET158" s="4">
        <v>0.72909999999999997</v>
      </c>
      <c r="EU158" s="4">
        <v>0.19389999999999999</v>
      </c>
      <c r="EV158" s="4">
        <v>0.48220000000000002</v>
      </c>
      <c r="EW158" s="4">
        <v>0.183</v>
      </c>
      <c r="EX158" s="5">
        <v>0.58220000000000005</v>
      </c>
      <c r="EY158" s="5">
        <v>0.58879999999999999</v>
      </c>
      <c r="EZ158" s="5">
        <v>0.15939999999999999</v>
      </c>
      <c r="FA158" s="5">
        <v>2.0999999999999999E-3</v>
      </c>
      <c r="FB158" s="5">
        <v>0.90549999999999997</v>
      </c>
      <c r="FC158" s="5">
        <v>0.61429999999999996</v>
      </c>
      <c r="FD158" s="5">
        <v>0.99029999999999996</v>
      </c>
      <c r="FE158" s="5">
        <v>2.0960999999999999</v>
      </c>
      <c r="FF158" s="4">
        <v>0.59550000000000003</v>
      </c>
      <c r="FG158" s="4">
        <v>0.61670000000000003</v>
      </c>
      <c r="FH158" s="4">
        <v>0.17419999999999999</v>
      </c>
      <c r="FI158" s="4">
        <v>5.5999999999999999E-3</v>
      </c>
      <c r="FJ158" s="4">
        <v>0.89710000000000001</v>
      </c>
      <c r="FK158" s="4">
        <v>0.57379999999999998</v>
      </c>
      <c r="FL158" s="4">
        <v>0.97160000000000002</v>
      </c>
      <c r="FM158" s="4">
        <v>1.3019000000000001</v>
      </c>
      <c r="FN158" s="5">
        <v>0.60029999999999994</v>
      </c>
      <c r="FO158" s="5">
        <v>0.62949999999999995</v>
      </c>
      <c r="FP158" s="5">
        <v>0.16819999999999999</v>
      </c>
      <c r="FQ158" s="5">
        <v>1.0699999999999999E-2</v>
      </c>
      <c r="FR158" s="5">
        <v>0.88219999999999998</v>
      </c>
      <c r="FS158" s="5">
        <v>0.5413</v>
      </c>
      <c r="FT158" s="5">
        <v>0.94469999999999998</v>
      </c>
      <c r="FU158" s="5">
        <v>1.7929999999999999</v>
      </c>
      <c r="FV158" s="4">
        <v>0.60760000000000003</v>
      </c>
      <c r="FW158" s="4">
        <v>0.64839999999999998</v>
      </c>
      <c r="FX158" s="4">
        <v>0.1414</v>
      </c>
      <c r="FY158" s="4">
        <v>2.5899999999999999E-2</v>
      </c>
      <c r="FZ158" s="4">
        <v>0.85770000000000002</v>
      </c>
      <c r="GA158" s="4">
        <v>0.46</v>
      </c>
      <c r="GB158" s="4">
        <v>0.87260000000000004</v>
      </c>
      <c r="GC158" s="4">
        <v>0.96940000000000004</v>
      </c>
      <c r="GD158" s="5">
        <v>0.64239999999999997</v>
      </c>
      <c r="GE158" s="5">
        <v>0.73380000000000001</v>
      </c>
      <c r="GF158" s="5">
        <v>7.0099999999999996E-2</v>
      </c>
      <c r="GG158" s="5">
        <v>0.1258</v>
      </c>
      <c r="GH158" s="5">
        <v>0.74329999999999996</v>
      </c>
      <c r="GI158" s="5">
        <v>0.25119999999999998</v>
      </c>
      <c r="GJ158" s="5">
        <v>0.56510000000000005</v>
      </c>
      <c r="GK158" s="5">
        <v>0.30309999999999998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>
        <v>0.59950000000000003</v>
      </c>
      <c r="HC158" s="4">
        <v>0.628</v>
      </c>
      <c r="HD158" s="4">
        <v>0.16569999999999999</v>
      </c>
      <c r="HE158" s="4">
        <v>1.0800000000000001E-2</v>
      </c>
      <c r="HF158" s="4">
        <v>0.88249999999999995</v>
      </c>
      <c r="HG158" s="4">
        <v>0.53659999999999997</v>
      </c>
      <c r="HH158" s="4">
        <v>0.94479999999999997</v>
      </c>
      <c r="HI158" s="4">
        <v>1.5509999999999999</v>
      </c>
      <c r="HJ158" s="5">
        <v>0.61019999999999996</v>
      </c>
      <c r="HK158" s="5">
        <v>0.65180000000000005</v>
      </c>
      <c r="HL158" s="5">
        <v>0.1452</v>
      </c>
      <c r="HM158" s="5">
        <v>2.07E-2</v>
      </c>
      <c r="HN158" s="5">
        <v>0.85170000000000001</v>
      </c>
      <c r="HO158" s="5">
        <v>0.47849999999999998</v>
      </c>
      <c r="HP158" s="5">
        <v>0.88719999999999999</v>
      </c>
      <c r="HQ158" s="5">
        <v>0.54369999999999996</v>
      </c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>
        <v>0.6089</v>
      </c>
      <c r="IY158" s="4">
        <v>0.64759999999999995</v>
      </c>
      <c r="IZ158" s="4">
        <v>0.14099999999999999</v>
      </c>
      <c r="JA158" s="4">
        <v>2.6200000000000001E-2</v>
      </c>
      <c r="JB158" s="4">
        <v>0.85589999999999999</v>
      </c>
      <c r="JC158" s="4">
        <v>0.4647</v>
      </c>
      <c r="JD158" s="4">
        <v>0.87709999999999999</v>
      </c>
      <c r="JE158" s="4">
        <v>0.69920000000000004</v>
      </c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0.60438518518518536</v>
      </c>
      <c r="JO158" s="4">
        <f t="shared" si="65"/>
        <v>0.64114074074074079</v>
      </c>
      <c r="JP158" s="4">
        <f t="shared" si="66"/>
        <v>0.14433333333333331</v>
      </c>
      <c r="JQ158" s="4">
        <f t="shared" si="67"/>
        <v>3.9051851851851858E-2</v>
      </c>
      <c r="JR158" s="4">
        <f t="shared" si="68"/>
        <v>0.86170740740740748</v>
      </c>
      <c r="JS158" s="4">
        <f t="shared" si="69"/>
        <v>0.48417037037037042</v>
      </c>
      <c r="JT158" s="4">
        <f t="shared" si="70"/>
        <v>0.87044814814814808</v>
      </c>
      <c r="JU158" s="4">
        <f t="shared" si="71"/>
        <v>1.2803074074074074</v>
      </c>
      <c r="JV158" s="1" t="e" cm="1">
        <f t="array" aca="1" ref="JV158" ca="1">CONCATENATE(INDIRECT(ADDRESS(1,MATCH(_xlfn.MINIFS(B158:JM158,metrics.rec,"MAE"),B158:JM158,0)+1)), ", ", INDIRECT(ADDRESS(2,MATCH(_xlfn.MINIFS(B158:JM158,metrics.rec,"MAE"),B158:JM158,0)+1)))</f>
        <v>#NAME?</v>
      </c>
      <c r="JW158" s="1" t="e" cm="1">
        <f t="array" aca="1" ref="JW158" ca="1">CONCATENATE(INDIRECT(ADDRESS(1,MATCH(_xlfn.MINIFS(B158:JM158,metrics.rec,"MSE"),B158:JM158,0)+1)), ", ", INDIRECT(ADDRESS(2,MATCH(_xlfn.MINIFS(B158:JM158,metrics.rec,"MSE"),B158:JM158,0)+1)))</f>
        <v>#NAME?</v>
      </c>
      <c r="JX158" s="1" t="e" cm="1">
        <f t="array" aca="1" ref="JX158" ca="1">CONCATENATE(INDIRECT(ADDRESS(1,MATCH(_xlfn.MAXIFS(B158:JM158,metrics.rec,"R"),B158:JM158,0)+1)), ", ", INDIRECT(ADDRESS(2,MATCH(_xlfn.MAXIFS(B158:JM158,metrics.rec,"R"),B158:JM158,0)+1)))</f>
        <v>#NAME?</v>
      </c>
      <c r="JY158" s="1" t="e" cm="1">
        <f t="array" aca="1" ref="JY158" ca="1">CONCATENATE(INDIRECT(ADDRESS(1,MATCH(_xlfn.MAXIFS(B158:JM158,metrics.rec,"Precision"),B158:JM158,0)+1)), ", ", INDIRECT(ADDRESS(2,MATCH(_xlfn.MAXIFS(B158:JM158,metrics.rec,"Precision"),B158:JM158,0)+1)))</f>
        <v>#NAME?</v>
      </c>
      <c r="JZ158" s="1" t="e" cm="1">
        <f t="array" aca="1" ref="JZ158" ca="1">CONCATENATE(INDIRECT(ADDRESS(1,MATCH(_xlfn.MAXIFS(B158:JM158,metrics.rec,"Recall"),B158:JM158,0)+1)), ", ", INDIRECT(ADDRESS(2,MATCH(_xlfn.MAXIFS(B158:JM158,metrics.rec,"Recall"),B158:JM158,0)+1)))</f>
        <v>#NAME?</v>
      </c>
      <c r="KA158" s="1" t="e" cm="1">
        <f t="array" aca="1" ref="KA158" ca="1">CONCATENATE(INDIRECT(ADDRESS(1,MATCH(_xlfn.MAXIFS(B158:JM158,metrics.rec,"Coverage"),B158:JM158,0)+1)), ", ", INDIRECT(ADDRESS(2,MATCH(_xlfn.MAXIFS(B158:JM158,metrics.rec,"Coverage"),B158:JM158,0)+1)))</f>
        <v>#NAME?</v>
      </c>
      <c r="KB158" s="1" t="e" cm="1">
        <f t="array" aca="1" ref="KB158" ca="1">CONCATENATE(INDIRECT(ADDRESS(1,MATCH(_xlfn.MAXIFS(B158:JM158,metrics.rec,"Recatio"),B158:JM158,0)+1)), ", ", INDIRECT(ADDRESS(2,MATCH(_xlfn.MAXIFS(B158:JM158,metrics.rec,"Recatio"),B158:JM158,0)+1)))</f>
        <v>#NAME?</v>
      </c>
      <c r="KC158" s="1" t="e" cm="1">
        <f t="array" aca="1" ref="KC158" ca="1">CONCATENATE(INDIRECT(ADDRESS(1,MATCH(_xlfn.MINIFS(B158:JM158,metrics.rec,"Time"),B158:JM158,0)+1)), ", ", INDIRECT(ADDRESS(2,MATCH(_xlfn.MINIFS(B158:JM158,metrics.rec,"Time"),B158:JM158,0)+1)))</f>
        <v>#NAME?</v>
      </c>
    </row>
    <row r="159" spans="1:289" x14ac:dyDescent="0.3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>
        <v>0.60089999999999999</v>
      </c>
      <c r="BW159" s="5">
        <v>0.62660000000000005</v>
      </c>
      <c r="BX159" s="5">
        <v>4.87E-2</v>
      </c>
      <c r="BY159" s="5">
        <v>3.3E-3</v>
      </c>
      <c r="BZ159" s="5">
        <v>0.35070000000000001</v>
      </c>
      <c r="CA159" s="5">
        <v>4.3700000000000003E-2</v>
      </c>
      <c r="CB159" s="5">
        <v>0.28849999999999998</v>
      </c>
      <c r="CC159" s="5">
        <v>1.1597999999999999</v>
      </c>
      <c r="CD159" s="4">
        <v>0.62460000000000004</v>
      </c>
      <c r="CE159" s="4">
        <v>0.65529999999999999</v>
      </c>
      <c r="CF159" s="4">
        <v>6.59E-2</v>
      </c>
      <c r="CG159" s="4">
        <v>1.29E-2</v>
      </c>
      <c r="CH159" s="4">
        <v>0.41830000000000001</v>
      </c>
      <c r="CI159" s="4">
        <v>7.0800000000000002E-2</v>
      </c>
      <c r="CJ159" s="4">
        <v>0.62129999999999996</v>
      </c>
      <c r="CK159" s="4">
        <v>0.81530000000000002</v>
      </c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>
        <v>0.64849999999999997</v>
      </c>
      <c r="CU159" s="4">
        <v>0.69299999999999995</v>
      </c>
      <c r="CV159" s="4">
        <v>6.5100000000000005E-2</v>
      </c>
      <c r="CW159" s="4">
        <v>4.7E-2</v>
      </c>
      <c r="CX159" s="4">
        <v>0.49390000000000001</v>
      </c>
      <c r="CY159" s="4">
        <v>0.1164</v>
      </c>
      <c r="CZ159" s="4">
        <v>0.78320000000000001</v>
      </c>
      <c r="DA159" s="4">
        <v>0.69110000000000005</v>
      </c>
      <c r="DB159" s="5">
        <v>0.6603</v>
      </c>
      <c r="DC159" s="5">
        <v>0.73719999999999997</v>
      </c>
      <c r="DD159" s="5">
        <v>3.7900000000000003E-2</v>
      </c>
      <c r="DE159" s="5">
        <v>0.1082</v>
      </c>
      <c r="DF159" s="5">
        <v>0.50960000000000005</v>
      </c>
      <c r="DG159" s="5">
        <v>0.1326</v>
      </c>
      <c r="DH159" s="5">
        <v>0.69330000000000003</v>
      </c>
      <c r="DI159" s="5">
        <v>0.1759</v>
      </c>
      <c r="DJ159" s="4">
        <v>0.61770000000000003</v>
      </c>
      <c r="DK159" s="4">
        <v>0.63780000000000003</v>
      </c>
      <c r="DL159" s="4">
        <v>5.2299999999999999E-2</v>
      </c>
      <c r="DM159" s="4">
        <v>3.3999999999999998E-3</v>
      </c>
      <c r="DN159" s="4">
        <v>0.34860000000000002</v>
      </c>
      <c r="DO159" s="4">
        <v>4.2999999999999997E-2</v>
      </c>
      <c r="DP159" s="4">
        <v>0.2898</v>
      </c>
      <c r="DQ159" s="4">
        <v>1.8821000000000001</v>
      </c>
      <c r="DR159" s="5">
        <v>0.63229999999999997</v>
      </c>
      <c r="DS159" s="5">
        <v>0.6724</v>
      </c>
      <c r="DT159" s="5">
        <v>6.3200000000000006E-2</v>
      </c>
      <c r="DU159" s="5">
        <v>1.24E-2</v>
      </c>
      <c r="DV159" s="5">
        <v>0.40100000000000002</v>
      </c>
      <c r="DW159" s="5">
        <v>6.9199999999999998E-2</v>
      </c>
      <c r="DX159" s="5">
        <v>0.6119</v>
      </c>
      <c r="DY159" s="5">
        <v>1.0216000000000001</v>
      </c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>
        <v>0.64810000000000001</v>
      </c>
      <c r="EI159" s="5">
        <v>0.6905</v>
      </c>
      <c r="EJ159" s="5">
        <v>6.2600000000000003E-2</v>
      </c>
      <c r="EK159" s="5">
        <v>4.7100000000000003E-2</v>
      </c>
      <c r="EL159" s="5">
        <v>0.48830000000000001</v>
      </c>
      <c r="EM159" s="5">
        <v>0.1137</v>
      </c>
      <c r="EN159" s="5">
        <v>0.77869999999999995</v>
      </c>
      <c r="EO159" s="5">
        <v>0.42270000000000002</v>
      </c>
      <c r="EP159" s="4">
        <v>0.65880000000000005</v>
      </c>
      <c r="EQ159" s="4">
        <v>0.73380000000000001</v>
      </c>
      <c r="ER159" s="4">
        <v>4.4699999999999997E-2</v>
      </c>
      <c r="ES159" s="4">
        <v>0.1099</v>
      </c>
      <c r="ET159" s="4">
        <v>0.51280000000000003</v>
      </c>
      <c r="EU159" s="4">
        <v>0.129</v>
      </c>
      <c r="EV159" s="4">
        <v>0.68769999999999998</v>
      </c>
      <c r="EW159" s="4">
        <v>0.1855</v>
      </c>
      <c r="EX159" s="5">
        <v>0.60040000000000004</v>
      </c>
      <c r="EY159" s="5">
        <v>0.6169</v>
      </c>
      <c r="EZ159" s="5">
        <v>4.48E-2</v>
      </c>
      <c r="FA159" s="5">
        <v>3.3E-3</v>
      </c>
      <c r="FB159" s="5">
        <v>0.34760000000000002</v>
      </c>
      <c r="FC159" s="5">
        <v>4.36E-2</v>
      </c>
      <c r="FD159" s="5">
        <v>0.29060000000000002</v>
      </c>
      <c r="FE159" s="5">
        <v>1.831</v>
      </c>
      <c r="FF159" s="4">
        <v>0.62570000000000003</v>
      </c>
      <c r="FG159" s="4">
        <v>0.65459999999999996</v>
      </c>
      <c r="FH159" s="4">
        <v>6.0699999999999997E-2</v>
      </c>
      <c r="FI159" s="4">
        <v>1.2699999999999999E-2</v>
      </c>
      <c r="FJ159" s="4">
        <v>0.4123</v>
      </c>
      <c r="FK159" s="4">
        <v>6.9599999999999995E-2</v>
      </c>
      <c r="FL159" s="4">
        <v>0.61470000000000002</v>
      </c>
      <c r="FM159" s="4">
        <v>1.2290000000000001</v>
      </c>
      <c r="FN159" s="5">
        <v>0.64510000000000001</v>
      </c>
      <c r="FO159" s="5">
        <v>0.68200000000000005</v>
      </c>
      <c r="FP159" s="5">
        <v>7.2499999999999995E-2</v>
      </c>
      <c r="FQ159" s="5">
        <v>2.47E-2</v>
      </c>
      <c r="FR159" s="5">
        <v>0.45490000000000003</v>
      </c>
      <c r="FS159" s="5">
        <v>9.8900000000000002E-2</v>
      </c>
      <c r="FT159" s="5">
        <v>0.74609999999999999</v>
      </c>
      <c r="FU159" s="5">
        <v>1.8219000000000001</v>
      </c>
      <c r="FV159" s="4">
        <v>0.64539999999999997</v>
      </c>
      <c r="FW159" s="4">
        <v>0.68659999999999999</v>
      </c>
      <c r="FX159" s="4">
        <v>5.7099999999999998E-2</v>
      </c>
      <c r="FY159" s="4">
        <v>4.6699999999999998E-2</v>
      </c>
      <c r="FZ159" s="4">
        <v>0.4909</v>
      </c>
      <c r="GA159" s="4">
        <v>0.1147</v>
      </c>
      <c r="GB159" s="4">
        <v>0.77700000000000002</v>
      </c>
      <c r="GC159" s="4">
        <v>0.94189999999999996</v>
      </c>
      <c r="GD159" s="5">
        <v>0.65859999999999996</v>
      </c>
      <c r="GE159" s="5">
        <v>0.73209999999999997</v>
      </c>
      <c r="GF159" s="5">
        <v>3.9600000000000003E-2</v>
      </c>
      <c r="GG159" s="5">
        <v>0.1113</v>
      </c>
      <c r="GH159" s="5">
        <v>0.51400000000000001</v>
      </c>
      <c r="GI159" s="5">
        <v>0.1295</v>
      </c>
      <c r="GJ159" s="5">
        <v>0.69610000000000005</v>
      </c>
      <c r="GK159" s="5">
        <v>0.33939999999999998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>
        <v>0.6431</v>
      </c>
      <c r="HC159" s="4">
        <v>0.68049999999999999</v>
      </c>
      <c r="HD159" s="4">
        <v>6.7900000000000002E-2</v>
      </c>
      <c r="HE159" s="4">
        <v>2.52E-2</v>
      </c>
      <c r="HF159" s="4">
        <v>0.4587</v>
      </c>
      <c r="HG159" s="4">
        <v>9.74E-2</v>
      </c>
      <c r="HH159" s="4">
        <v>0.74850000000000005</v>
      </c>
      <c r="HI159" s="4">
        <v>1.2754000000000001</v>
      </c>
      <c r="HJ159" s="5">
        <v>0.64900000000000002</v>
      </c>
      <c r="HK159" s="5">
        <v>0.69320000000000004</v>
      </c>
      <c r="HL159" s="5">
        <v>6.0900000000000003E-2</v>
      </c>
      <c r="HM159" s="5">
        <v>4.5499999999999999E-2</v>
      </c>
      <c r="HN159" s="5">
        <v>0.48770000000000002</v>
      </c>
      <c r="HO159" s="5">
        <v>0.1171</v>
      </c>
      <c r="HP159" s="5">
        <v>0.77659999999999996</v>
      </c>
      <c r="HQ159" s="5">
        <v>0.5121</v>
      </c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>
        <v>0.64790000000000003</v>
      </c>
      <c r="IY159" s="4">
        <v>0.69140000000000001</v>
      </c>
      <c r="IZ159" s="4">
        <v>6.2799999999999995E-2</v>
      </c>
      <c r="JA159" s="4">
        <v>4.5699999999999998E-2</v>
      </c>
      <c r="JB159" s="4">
        <v>0.48849999999999999</v>
      </c>
      <c r="JC159" s="4">
        <v>0.1168</v>
      </c>
      <c r="JD159" s="4">
        <v>0.77849999999999997</v>
      </c>
      <c r="JE159" s="4">
        <v>0.68830000000000002</v>
      </c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0.63778148148148162</v>
      </c>
      <c r="JO159" s="4">
        <f t="shared" si="65"/>
        <v>0.67827037037037041</v>
      </c>
      <c r="JP159" s="4">
        <f t="shared" si="66"/>
        <v>5.7974074074074074E-2</v>
      </c>
      <c r="JQ159" s="4">
        <f t="shared" si="67"/>
        <v>3.8388888888888889E-2</v>
      </c>
      <c r="JR159" s="4">
        <f t="shared" si="68"/>
        <v>0.44804444444444441</v>
      </c>
      <c r="JS159" s="4">
        <f t="shared" si="69"/>
        <v>9.3555555555555558E-2</v>
      </c>
      <c r="JT159" s="4">
        <f t="shared" si="70"/>
        <v>0.6486925925925926</v>
      </c>
      <c r="JU159" s="4">
        <f t="shared" si="71"/>
        <v>1.1761222222222225</v>
      </c>
      <c r="JV159" s="1" t="e" cm="1">
        <f t="array" aca="1" ref="JV159" ca="1">CONCATENATE(INDIRECT(ADDRESS(1,MATCH(_xlfn.MINIFS(B159:JM159,metrics.rec,"MAE"),B159:JM159,0)+1)), ", ", INDIRECT(ADDRESS(2,MATCH(_xlfn.MINIFS(B159:JM159,metrics.rec,"MAE"),B159:JM159,0)+1)))</f>
        <v>#NAME?</v>
      </c>
      <c r="JW159" s="1" t="e" cm="1">
        <f t="array" aca="1" ref="JW159" ca="1">CONCATENATE(INDIRECT(ADDRESS(1,MATCH(_xlfn.MINIFS(B159:JM159,metrics.rec,"MSE"),B159:JM159,0)+1)), ", ", INDIRECT(ADDRESS(2,MATCH(_xlfn.MINIFS(B159:JM159,metrics.rec,"MSE"),B159:JM159,0)+1)))</f>
        <v>#NAME?</v>
      </c>
      <c r="JX159" s="1" t="e" cm="1">
        <f t="array" aca="1" ref="JX159" ca="1">CONCATENATE(INDIRECT(ADDRESS(1,MATCH(_xlfn.MAXIFS(B159:JM159,metrics.rec,"R"),B159:JM159,0)+1)), ", ", INDIRECT(ADDRESS(2,MATCH(_xlfn.MAXIFS(B159:JM159,metrics.rec,"R"),B159:JM159,0)+1)))</f>
        <v>#NAME?</v>
      </c>
      <c r="JY159" s="1" t="e" cm="1">
        <f t="array" aca="1" ref="JY159" ca="1">CONCATENATE(INDIRECT(ADDRESS(1,MATCH(_xlfn.MAXIFS(B159:JM159,metrics.rec,"Precision"),B159:JM159,0)+1)), ", ", INDIRECT(ADDRESS(2,MATCH(_xlfn.MAXIFS(B159:JM159,metrics.rec,"Precision"),B159:JM159,0)+1)))</f>
        <v>#NAME?</v>
      </c>
      <c r="JZ159" s="1" t="e" cm="1">
        <f t="array" aca="1" ref="JZ159" ca="1">CONCATENATE(INDIRECT(ADDRESS(1,MATCH(_xlfn.MAXIFS(B159:JM159,metrics.rec,"Recall"),B159:JM159,0)+1)), ", ", INDIRECT(ADDRESS(2,MATCH(_xlfn.MAXIFS(B159:JM159,metrics.rec,"Recall"),B159:JM159,0)+1)))</f>
        <v>#NAME?</v>
      </c>
      <c r="KA159" s="1" t="e" cm="1">
        <f t="array" aca="1" ref="KA159" ca="1">CONCATENATE(INDIRECT(ADDRESS(1,MATCH(_xlfn.MAXIFS(B159:JM159,metrics.rec,"Coverage"),B159:JM159,0)+1)), ", ", INDIRECT(ADDRESS(2,MATCH(_xlfn.MAXIFS(B159:JM159,metrics.rec,"Coverage"),B159:JM159,0)+1)))</f>
        <v>#NAME?</v>
      </c>
      <c r="KB159" s="1" t="e" cm="1">
        <f t="array" aca="1" ref="KB159" ca="1">CONCATENATE(INDIRECT(ADDRESS(1,MATCH(_xlfn.MAXIFS(B159:JM159,metrics.rec,"Recatio"),B159:JM159,0)+1)), ", ", INDIRECT(ADDRESS(2,MATCH(_xlfn.MAXIFS(B159:JM159,metrics.rec,"Recatio"),B159:JM159,0)+1)))</f>
        <v>#NAME?</v>
      </c>
      <c r="KC159" s="1" t="e" cm="1">
        <f t="array" aca="1" ref="KC159" ca="1">CONCATENATE(INDIRECT(ADDRESS(1,MATCH(_xlfn.MINIFS(B159:JM159,metrics.rec,"Time"),B159:JM159,0)+1)), ", ", INDIRECT(ADDRESS(2,MATCH(_xlfn.MINIFS(B159:JM159,metrics.rec,"Time"),B159:JM159,0)+1)))</f>
        <v>#NAME?</v>
      </c>
    </row>
    <row r="160" spans="1:289" x14ac:dyDescent="0.3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>
        <v>0.61299999999999999</v>
      </c>
      <c r="BW160" s="5">
        <v>0.66869999999999996</v>
      </c>
      <c r="BX160" s="5">
        <v>0.1046</v>
      </c>
      <c r="BY160" s="5">
        <v>9.4000000000000004E-3</v>
      </c>
      <c r="BZ160" s="5">
        <v>0.47689999999999999</v>
      </c>
      <c r="CA160" s="5">
        <v>2.1000000000000001E-2</v>
      </c>
      <c r="CB160" s="5">
        <v>0.28739999999999999</v>
      </c>
      <c r="CC160" s="5">
        <v>1.0908</v>
      </c>
      <c r="CD160" s="4">
        <v>0.60929999999999995</v>
      </c>
      <c r="CE160" s="4">
        <v>0.63719999999999999</v>
      </c>
      <c r="CF160" s="4">
        <v>7.9699999999999993E-2</v>
      </c>
      <c r="CG160" s="4">
        <v>4.0899999999999999E-2</v>
      </c>
      <c r="CH160" s="4">
        <v>0.50639999999999996</v>
      </c>
      <c r="CI160" s="4">
        <v>2.7300000000000001E-2</v>
      </c>
      <c r="CJ160" s="4">
        <v>0.61919999999999997</v>
      </c>
      <c r="CK160" s="4">
        <v>0.84389999999999998</v>
      </c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>
        <v>0.62990000000000002</v>
      </c>
      <c r="CU160" s="4">
        <v>0.66169999999999995</v>
      </c>
      <c r="CV160" s="4">
        <v>8.2100000000000006E-2</v>
      </c>
      <c r="CW160" s="4">
        <v>0.18140000000000001</v>
      </c>
      <c r="CX160" s="4">
        <v>0.61129999999999995</v>
      </c>
      <c r="CY160" s="4">
        <v>3.73E-2</v>
      </c>
      <c r="CZ160" s="4">
        <v>0.77600000000000002</v>
      </c>
      <c r="DA160" s="4">
        <v>0.63090000000000002</v>
      </c>
      <c r="DB160" s="5">
        <v>0.66259999999999997</v>
      </c>
      <c r="DC160" s="5">
        <v>0.73919999999999997</v>
      </c>
      <c r="DD160" s="5">
        <v>3.9300000000000002E-2</v>
      </c>
      <c r="DE160" s="5">
        <v>0.24940000000000001</v>
      </c>
      <c r="DF160" s="5">
        <v>0.5504</v>
      </c>
      <c r="DG160" s="5">
        <v>6.0699999999999997E-2</v>
      </c>
      <c r="DH160" s="5">
        <v>0.66300000000000003</v>
      </c>
      <c r="DI160" s="5">
        <v>0.1709</v>
      </c>
      <c r="DJ160" s="4">
        <v>0.61929999999999996</v>
      </c>
      <c r="DK160" s="4">
        <v>0.67830000000000001</v>
      </c>
      <c r="DL160" s="4">
        <v>9.4500000000000001E-2</v>
      </c>
      <c r="DM160" s="4">
        <v>9.4000000000000004E-3</v>
      </c>
      <c r="DN160" s="4">
        <v>0.4763</v>
      </c>
      <c r="DO160" s="4">
        <v>2.0899999999999998E-2</v>
      </c>
      <c r="DP160" s="4">
        <v>0.28889999999999999</v>
      </c>
      <c r="DQ160" s="4">
        <v>1.6917</v>
      </c>
      <c r="DR160" s="5">
        <v>0.61470000000000002</v>
      </c>
      <c r="DS160" s="5">
        <v>0.65080000000000005</v>
      </c>
      <c r="DT160" s="5">
        <v>8.4400000000000003E-2</v>
      </c>
      <c r="DU160" s="5">
        <v>3.9100000000000003E-2</v>
      </c>
      <c r="DV160" s="5">
        <v>0.50149999999999995</v>
      </c>
      <c r="DW160" s="5">
        <v>2.76E-2</v>
      </c>
      <c r="DX160" s="5">
        <v>0.60829999999999995</v>
      </c>
      <c r="DY160" s="5">
        <v>1.0780000000000001</v>
      </c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>
        <v>0.63060000000000005</v>
      </c>
      <c r="EI160" s="5">
        <v>0.66</v>
      </c>
      <c r="EJ160" s="5">
        <v>8.0799999999999997E-2</v>
      </c>
      <c r="EK160" s="5">
        <v>0.18060000000000001</v>
      </c>
      <c r="EL160" s="5">
        <v>0.61209999999999998</v>
      </c>
      <c r="EM160" s="5">
        <v>3.7100000000000001E-2</v>
      </c>
      <c r="EN160" s="5">
        <v>0.77010000000000001</v>
      </c>
      <c r="EO160" s="5">
        <v>0.43730000000000002</v>
      </c>
      <c r="EP160" s="4">
        <v>0.66290000000000004</v>
      </c>
      <c r="EQ160" s="4">
        <v>0.73750000000000004</v>
      </c>
      <c r="ER160" s="4">
        <v>4.7899999999999998E-2</v>
      </c>
      <c r="ES160" s="4">
        <v>0.24579999999999999</v>
      </c>
      <c r="ET160" s="4">
        <v>0.55310000000000004</v>
      </c>
      <c r="EU160" s="4">
        <v>6.0900000000000003E-2</v>
      </c>
      <c r="EV160" s="4">
        <v>0.65880000000000005</v>
      </c>
      <c r="EW160" s="4">
        <v>0.16470000000000001</v>
      </c>
      <c r="EX160" s="5">
        <v>0.60960000000000003</v>
      </c>
      <c r="EY160" s="5">
        <v>0.66779999999999995</v>
      </c>
      <c r="EZ160" s="5">
        <v>7.5399999999999995E-2</v>
      </c>
      <c r="FA160" s="5">
        <v>9.4000000000000004E-3</v>
      </c>
      <c r="FB160" s="5">
        <v>0.4788</v>
      </c>
      <c r="FC160" s="5">
        <v>2.12E-2</v>
      </c>
      <c r="FD160" s="5">
        <v>0.28810000000000002</v>
      </c>
      <c r="FE160" s="5">
        <v>1.8671</v>
      </c>
      <c r="FF160" s="4">
        <v>0.61380000000000001</v>
      </c>
      <c r="FG160" s="4">
        <v>0.64959999999999996</v>
      </c>
      <c r="FH160" s="4">
        <v>7.9299999999999995E-2</v>
      </c>
      <c r="FI160" s="4">
        <v>3.9600000000000003E-2</v>
      </c>
      <c r="FJ160" s="4">
        <v>0.50460000000000005</v>
      </c>
      <c r="FK160" s="4">
        <v>2.76E-2</v>
      </c>
      <c r="FL160" s="4">
        <v>0.61209999999999998</v>
      </c>
      <c r="FM160" s="4">
        <v>2.0072999999999999</v>
      </c>
      <c r="FN160" s="5">
        <v>0.61760000000000004</v>
      </c>
      <c r="FO160" s="5">
        <v>0.63849999999999996</v>
      </c>
      <c r="FP160" s="5">
        <v>9.0899999999999995E-2</v>
      </c>
      <c r="FQ160" s="5">
        <v>9.8500000000000004E-2</v>
      </c>
      <c r="FR160" s="5">
        <v>0.60050000000000003</v>
      </c>
      <c r="FS160" s="5">
        <v>3.2899999999999999E-2</v>
      </c>
      <c r="FT160" s="5">
        <v>0.7419</v>
      </c>
      <c r="FU160" s="5">
        <v>1.8534999999999999</v>
      </c>
      <c r="FV160" s="4">
        <v>0.63019999999999998</v>
      </c>
      <c r="FW160" s="4">
        <v>0.66039999999999999</v>
      </c>
      <c r="FX160" s="4">
        <v>7.5200000000000003E-2</v>
      </c>
      <c r="FY160" s="4">
        <v>0.1794</v>
      </c>
      <c r="FZ160" s="4">
        <v>0.61119999999999997</v>
      </c>
      <c r="GA160" s="4">
        <v>3.7100000000000001E-2</v>
      </c>
      <c r="GB160" s="4">
        <v>0.7681</v>
      </c>
      <c r="GC160" s="4">
        <v>0.9083</v>
      </c>
      <c r="GD160" s="5">
        <v>0.66180000000000005</v>
      </c>
      <c r="GE160" s="5">
        <v>0.73740000000000006</v>
      </c>
      <c r="GF160" s="5">
        <v>4.3499999999999997E-2</v>
      </c>
      <c r="GG160" s="5">
        <v>0.246</v>
      </c>
      <c r="GH160" s="5">
        <v>0.55020000000000002</v>
      </c>
      <c r="GI160" s="5">
        <v>6.1400000000000003E-2</v>
      </c>
      <c r="GJ160" s="5">
        <v>0.66290000000000004</v>
      </c>
      <c r="GK160" s="5">
        <v>0.33939999999999998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>
        <v>0.61570000000000003</v>
      </c>
      <c r="HC160" s="4">
        <v>0.63819999999999999</v>
      </c>
      <c r="HD160" s="4">
        <v>8.8599999999999998E-2</v>
      </c>
      <c r="HE160" s="4">
        <v>0.1008</v>
      </c>
      <c r="HF160" s="4">
        <v>0.6038</v>
      </c>
      <c r="HG160" s="4">
        <v>3.2199999999999999E-2</v>
      </c>
      <c r="HH160" s="4">
        <v>0.74409999999999998</v>
      </c>
      <c r="HI160" s="4">
        <v>1.3629</v>
      </c>
      <c r="HJ160" s="5">
        <v>0.63049999999999995</v>
      </c>
      <c r="HK160" s="5">
        <v>0.66080000000000005</v>
      </c>
      <c r="HL160" s="5">
        <v>7.9299999999999995E-2</v>
      </c>
      <c r="HM160" s="5">
        <v>0.18</v>
      </c>
      <c r="HN160" s="5">
        <v>0.61070000000000002</v>
      </c>
      <c r="HO160" s="5">
        <v>3.6900000000000002E-2</v>
      </c>
      <c r="HP160" s="5">
        <v>0.76629999999999998</v>
      </c>
      <c r="HQ160" s="5">
        <v>0.50990000000000002</v>
      </c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>
        <v>0.63009999999999999</v>
      </c>
      <c r="IY160" s="4">
        <v>0.66020000000000001</v>
      </c>
      <c r="IZ160" s="4">
        <v>7.8399999999999997E-2</v>
      </c>
      <c r="JA160" s="4">
        <v>0.1787</v>
      </c>
      <c r="JB160" s="4">
        <v>0.61070000000000002</v>
      </c>
      <c r="JC160" s="4">
        <v>3.7199999999999997E-2</v>
      </c>
      <c r="JD160" s="4">
        <v>0.76780000000000004</v>
      </c>
      <c r="JE160" s="4">
        <v>0.6855</v>
      </c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0.62714444444444428</v>
      </c>
      <c r="JO160" s="4">
        <f t="shared" si="65"/>
        <v>0.66802962962962975</v>
      </c>
      <c r="JP160" s="4">
        <f t="shared" si="66"/>
        <v>7.8625925925925932E-2</v>
      </c>
      <c r="JQ160" s="4">
        <f t="shared" si="67"/>
        <v>0.11891111111111111</v>
      </c>
      <c r="JR160" s="4">
        <f t="shared" si="68"/>
        <v>0.55608148148148151</v>
      </c>
      <c r="JS160" s="4">
        <f t="shared" si="69"/>
        <v>3.5385185185185186E-2</v>
      </c>
      <c r="JT160" s="4">
        <f t="shared" si="70"/>
        <v>0.63969629629629621</v>
      </c>
      <c r="JU160" s="4">
        <f t="shared" si="71"/>
        <v>1.076151851851852</v>
      </c>
      <c r="JV160" s="1" t="e" cm="1">
        <f t="array" aca="1" ref="JV160" ca="1">CONCATENATE(INDIRECT(ADDRESS(1,MATCH(_xlfn.MINIFS(B160:JM160,metrics.rec,"MAE"),B160:JM160,0)+1)), ", ", INDIRECT(ADDRESS(2,MATCH(_xlfn.MINIFS(B160:JM160,metrics.rec,"MAE"),B160:JM160,0)+1)))</f>
        <v>#NAME?</v>
      </c>
      <c r="JW160" s="1" t="e" cm="1">
        <f t="array" aca="1" ref="JW160" ca="1">CONCATENATE(INDIRECT(ADDRESS(1,MATCH(_xlfn.MINIFS(B160:JM160,metrics.rec,"MSE"),B160:JM160,0)+1)), ", ", INDIRECT(ADDRESS(2,MATCH(_xlfn.MINIFS(B160:JM160,metrics.rec,"MSE"),B160:JM160,0)+1)))</f>
        <v>#NAME?</v>
      </c>
      <c r="JX160" s="1" t="e" cm="1">
        <f t="array" aca="1" ref="JX160" ca="1">CONCATENATE(INDIRECT(ADDRESS(1,MATCH(_xlfn.MAXIFS(B160:JM160,metrics.rec,"R"),B160:JM160,0)+1)), ", ", INDIRECT(ADDRESS(2,MATCH(_xlfn.MAXIFS(B160:JM160,metrics.rec,"R"),B160:JM160,0)+1)))</f>
        <v>#NAME?</v>
      </c>
      <c r="JY160" s="1" t="e" cm="1">
        <f t="array" aca="1" ref="JY160" ca="1">CONCATENATE(INDIRECT(ADDRESS(1,MATCH(_xlfn.MAXIFS(B160:JM160,metrics.rec,"Precision"),B160:JM160,0)+1)), ", ", INDIRECT(ADDRESS(2,MATCH(_xlfn.MAXIFS(B160:JM160,metrics.rec,"Precision"),B160:JM160,0)+1)))</f>
        <v>#NAME?</v>
      </c>
      <c r="JZ160" s="1" t="e" cm="1">
        <f t="array" aca="1" ref="JZ160" ca="1">CONCATENATE(INDIRECT(ADDRESS(1,MATCH(_xlfn.MAXIFS(B160:JM160,metrics.rec,"Recall"),B160:JM160,0)+1)), ", ", INDIRECT(ADDRESS(2,MATCH(_xlfn.MAXIFS(B160:JM160,metrics.rec,"Recall"),B160:JM160,0)+1)))</f>
        <v>#NAME?</v>
      </c>
      <c r="KA160" s="1" t="e" cm="1">
        <f t="array" aca="1" ref="KA160" ca="1">CONCATENATE(INDIRECT(ADDRESS(1,MATCH(_xlfn.MAXIFS(B160:JM160,metrics.rec,"Coverage"),B160:JM160,0)+1)), ", ", INDIRECT(ADDRESS(2,MATCH(_xlfn.MAXIFS(B160:JM160,metrics.rec,"Coverage"),B160:JM160,0)+1)))</f>
        <v>#NAME?</v>
      </c>
      <c r="KB160" s="1" t="e" cm="1">
        <f t="array" aca="1" ref="KB160" ca="1">CONCATENATE(INDIRECT(ADDRESS(1,MATCH(_xlfn.MAXIFS(B160:JM160,metrics.rec,"Recatio"),B160:JM160,0)+1)), ", ", INDIRECT(ADDRESS(2,MATCH(_xlfn.MAXIFS(B160:JM160,metrics.rec,"Recatio"),B160:JM160,0)+1)))</f>
        <v>#NAME?</v>
      </c>
      <c r="KC160" s="1" t="e" cm="1">
        <f t="array" aca="1" ref="KC160" ca="1">CONCATENATE(INDIRECT(ADDRESS(1,MATCH(_xlfn.MINIFS(B160:JM160,metrics.rec,"Time"),B160:JM160,0)+1)), ", ", INDIRECT(ADDRESS(2,MATCH(_xlfn.MINIFS(B160:JM160,metrics.rec,"Time"),B160:JM160,0)+1)))</f>
        <v>#NAME?</v>
      </c>
    </row>
    <row r="161" spans="1:289" x14ac:dyDescent="0.3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>
        <v>0.61729999999999996</v>
      </c>
      <c r="BW161" s="5">
        <v>0.68810000000000004</v>
      </c>
      <c r="BX161" s="5">
        <v>0.1188</v>
      </c>
      <c r="BY161" s="5">
        <v>1.24E-2</v>
      </c>
      <c r="BZ161" s="5">
        <v>0.5444</v>
      </c>
      <c r="CA161" s="5">
        <v>1.83E-2</v>
      </c>
      <c r="CB161" s="5">
        <v>0.28849999999999998</v>
      </c>
      <c r="CC161" s="5">
        <v>1.1093999999999999</v>
      </c>
      <c r="CD161" s="4">
        <v>0.61080000000000001</v>
      </c>
      <c r="CE161" s="4">
        <v>0.64400000000000002</v>
      </c>
      <c r="CF161" s="4">
        <v>8.2299999999999998E-2</v>
      </c>
      <c r="CG161" s="4">
        <v>5.3900000000000003E-2</v>
      </c>
      <c r="CH161" s="4">
        <v>0.54779999999999995</v>
      </c>
      <c r="CI161" s="4">
        <v>2.2499999999999999E-2</v>
      </c>
      <c r="CJ161" s="4">
        <v>0.61719999999999997</v>
      </c>
      <c r="CK161" s="4">
        <v>0.88190000000000002</v>
      </c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>
        <v>0.62250000000000005</v>
      </c>
      <c r="CU161" s="4">
        <v>0.65269999999999995</v>
      </c>
      <c r="CV161" s="4">
        <v>8.5099999999999995E-2</v>
      </c>
      <c r="CW161" s="4">
        <v>0.2127</v>
      </c>
      <c r="CX161" s="4">
        <v>0.65329999999999999</v>
      </c>
      <c r="CY161" s="4">
        <v>3.4000000000000002E-2</v>
      </c>
      <c r="CZ161" s="4">
        <v>0.77390000000000003</v>
      </c>
      <c r="DA161" s="4">
        <v>0.59060000000000001</v>
      </c>
      <c r="DB161" s="5">
        <v>0.66320000000000001</v>
      </c>
      <c r="DC161" s="5">
        <v>0.746</v>
      </c>
      <c r="DD161" s="5">
        <v>4.0599999999999997E-2</v>
      </c>
      <c r="DE161" s="5">
        <v>0.26119999999999999</v>
      </c>
      <c r="DF161" s="5">
        <v>0.55669999999999997</v>
      </c>
      <c r="DG161" s="5">
        <v>5.8700000000000002E-2</v>
      </c>
      <c r="DH161" s="5">
        <v>0.66290000000000004</v>
      </c>
      <c r="DI161" s="5">
        <v>0.16850000000000001</v>
      </c>
      <c r="DJ161" s="4">
        <v>0.61839999999999995</v>
      </c>
      <c r="DK161" s="4">
        <v>0.67930000000000001</v>
      </c>
      <c r="DL161" s="4">
        <v>9.9199999999999997E-2</v>
      </c>
      <c r="DM161" s="4">
        <v>1.26E-2</v>
      </c>
      <c r="DN161" s="4">
        <v>0.54920000000000002</v>
      </c>
      <c r="DO161" s="4">
        <v>1.8100000000000002E-2</v>
      </c>
      <c r="DP161" s="4">
        <v>0.28920000000000001</v>
      </c>
      <c r="DQ161" s="4">
        <v>1.7137</v>
      </c>
      <c r="DR161" s="5">
        <v>0.61739999999999995</v>
      </c>
      <c r="DS161" s="5">
        <v>0.66220000000000001</v>
      </c>
      <c r="DT161" s="5">
        <v>8.5099999999999995E-2</v>
      </c>
      <c r="DU161" s="5">
        <v>5.16E-2</v>
      </c>
      <c r="DV161" s="5">
        <v>0.54220000000000002</v>
      </c>
      <c r="DW161" s="5">
        <v>2.2800000000000001E-2</v>
      </c>
      <c r="DX161" s="5">
        <v>0.6079</v>
      </c>
      <c r="DY161" s="5">
        <v>1.1282000000000001</v>
      </c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>
        <v>0.62380000000000002</v>
      </c>
      <c r="EI161" s="5">
        <v>0.65339999999999998</v>
      </c>
      <c r="EJ161" s="5">
        <v>8.3500000000000005E-2</v>
      </c>
      <c r="EK161" s="5">
        <v>0.21079999999999999</v>
      </c>
      <c r="EL161" s="5">
        <v>0.65169999999999995</v>
      </c>
      <c r="EM161" s="5">
        <v>3.4000000000000002E-2</v>
      </c>
      <c r="EN161" s="5">
        <v>0.76959999999999995</v>
      </c>
      <c r="EO161" s="5">
        <v>0.46589999999999998</v>
      </c>
      <c r="EP161" s="4">
        <v>0.66320000000000001</v>
      </c>
      <c r="EQ161" s="4">
        <v>0.74319999999999997</v>
      </c>
      <c r="ER161" s="4">
        <v>4.4999999999999998E-2</v>
      </c>
      <c r="ES161" s="4">
        <v>0.25750000000000001</v>
      </c>
      <c r="ET161" s="4">
        <v>0.55959999999999999</v>
      </c>
      <c r="EU161" s="4">
        <v>5.8900000000000001E-2</v>
      </c>
      <c r="EV161" s="4">
        <v>0.65890000000000004</v>
      </c>
      <c r="EW161" s="4">
        <v>0.16569999999999999</v>
      </c>
      <c r="EX161" s="5">
        <v>0.61509999999999998</v>
      </c>
      <c r="EY161" s="5">
        <v>0.68069999999999997</v>
      </c>
      <c r="EZ161" s="5">
        <v>9.3899999999999997E-2</v>
      </c>
      <c r="FA161" s="5">
        <v>1.24E-2</v>
      </c>
      <c r="FB161" s="5">
        <v>0.54869999999999997</v>
      </c>
      <c r="FC161" s="5">
        <v>1.8499999999999999E-2</v>
      </c>
      <c r="FD161" s="5">
        <v>0.28820000000000001</v>
      </c>
      <c r="FE161" s="5">
        <v>2.4113000000000002</v>
      </c>
      <c r="FF161" s="4">
        <v>0.61499999999999999</v>
      </c>
      <c r="FG161" s="4">
        <v>0.65720000000000001</v>
      </c>
      <c r="FH161" s="4">
        <v>8.6099999999999996E-2</v>
      </c>
      <c r="FI161" s="4">
        <v>5.21E-2</v>
      </c>
      <c r="FJ161" s="4">
        <v>0.54459999999999997</v>
      </c>
      <c r="FK161" s="4">
        <v>2.2700000000000001E-2</v>
      </c>
      <c r="FL161" s="4">
        <v>0.61160000000000003</v>
      </c>
      <c r="FM161" s="4">
        <v>2.4215</v>
      </c>
      <c r="FN161" s="5">
        <v>0.61350000000000005</v>
      </c>
      <c r="FO161" s="5">
        <v>0.63660000000000005</v>
      </c>
      <c r="FP161" s="5">
        <v>9.9299999999999999E-2</v>
      </c>
      <c r="FQ161" s="5">
        <v>0.1246</v>
      </c>
      <c r="FR161" s="5">
        <v>0.64490000000000003</v>
      </c>
      <c r="FS161" s="5">
        <v>2.8199999999999999E-2</v>
      </c>
      <c r="FT161" s="5">
        <v>0.745</v>
      </c>
      <c r="FU161" s="5">
        <v>1.6007</v>
      </c>
      <c r="FV161" s="4">
        <v>0.62319999999999998</v>
      </c>
      <c r="FW161" s="4">
        <v>0.65369999999999995</v>
      </c>
      <c r="FX161" s="4">
        <v>7.9399999999999998E-2</v>
      </c>
      <c r="FY161" s="4">
        <v>0.20930000000000001</v>
      </c>
      <c r="FZ161" s="4">
        <v>0.6502</v>
      </c>
      <c r="GA161" s="4">
        <v>3.39E-2</v>
      </c>
      <c r="GB161" s="4">
        <v>0.7681</v>
      </c>
      <c r="GC161" s="4">
        <v>0.90149999999999997</v>
      </c>
      <c r="GD161" s="5">
        <v>0.6623</v>
      </c>
      <c r="GE161" s="5">
        <v>0.74390000000000001</v>
      </c>
      <c r="GF161" s="5">
        <v>4.5499999999999999E-2</v>
      </c>
      <c r="GG161" s="5">
        <v>0.2586</v>
      </c>
      <c r="GH161" s="5">
        <v>0.55720000000000003</v>
      </c>
      <c r="GI161" s="5">
        <v>5.91E-2</v>
      </c>
      <c r="GJ161" s="5">
        <v>0.66249999999999998</v>
      </c>
      <c r="GK161" s="5">
        <v>0.26790000000000003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>
        <v>0.61180000000000001</v>
      </c>
      <c r="HC161" s="4">
        <v>0.63580000000000003</v>
      </c>
      <c r="HD161" s="4">
        <v>9.1700000000000004E-2</v>
      </c>
      <c r="HE161" s="4">
        <v>0.127</v>
      </c>
      <c r="HF161" s="4">
        <v>0.6462</v>
      </c>
      <c r="HG161" s="4">
        <v>2.76E-2</v>
      </c>
      <c r="HH161" s="4">
        <v>0.74680000000000002</v>
      </c>
      <c r="HI161" s="4">
        <v>1.127</v>
      </c>
      <c r="HJ161" s="5">
        <v>0.62360000000000004</v>
      </c>
      <c r="HK161" s="5">
        <v>0.65400000000000003</v>
      </c>
      <c r="HL161" s="5">
        <v>8.2100000000000006E-2</v>
      </c>
      <c r="HM161" s="5">
        <v>0.21129999999999999</v>
      </c>
      <c r="HN161" s="5">
        <v>0.65080000000000005</v>
      </c>
      <c r="HO161" s="5">
        <v>3.3599999999999998E-2</v>
      </c>
      <c r="HP161" s="5">
        <v>0.76539999999999997</v>
      </c>
      <c r="HQ161" s="5">
        <v>0.50839999999999996</v>
      </c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>
        <v>0.62339999999999995</v>
      </c>
      <c r="IY161" s="4">
        <v>0.65349999999999997</v>
      </c>
      <c r="IZ161" s="4">
        <v>8.2600000000000007E-2</v>
      </c>
      <c r="JA161" s="4">
        <v>0.20949999999999999</v>
      </c>
      <c r="JB161" s="4">
        <v>0.6502</v>
      </c>
      <c r="JC161" s="4">
        <v>3.39E-2</v>
      </c>
      <c r="JD161" s="4">
        <v>0.76759999999999995</v>
      </c>
      <c r="JE161" s="4">
        <v>0.67110000000000003</v>
      </c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0.6259555555555556</v>
      </c>
      <c r="JO161" s="4">
        <f t="shared" si="65"/>
        <v>0.67124444444444453</v>
      </c>
      <c r="JP161" s="4">
        <f t="shared" si="66"/>
        <v>8.2614814814814808E-2</v>
      </c>
      <c r="JQ161" s="4">
        <f t="shared" si="67"/>
        <v>0.13777037037037035</v>
      </c>
      <c r="JR161" s="4">
        <f t="shared" si="68"/>
        <v>0.5968296296296296</v>
      </c>
      <c r="JS161" s="4">
        <f t="shared" si="69"/>
        <v>3.1792592592592588E-2</v>
      </c>
      <c r="JT161" s="4">
        <f t="shared" si="70"/>
        <v>0.63997777777777787</v>
      </c>
      <c r="JU161" s="4">
        <f t="shared" si="71"/>
        <v>1.0964740740740742</v>
      </c>
      <c r="JV161" s="1" t="e" cm="1">
        <f t="array" aca="1" ref="JV161" ca="1">CONCATENATE(INDIRECT(ADDRESS(1,MATCH(_xlfn.MINIFS(B161:JM161,metrics.rec,"MAE"),B161:JM161,0)+1)), ", ", INDIRECT(ADDRESS(2,MATCH(_xlfn.MINIFS(B161:JM161,metrics.rec,"MAE"),B161:JM161,0)+1)))</f>
        <v>#NAME?</v>
      </c>
      <c r="JW161" s="1" t="e" cm="1">
        <f t="array" aca="1" ref="JW161" ca="1">CONCATENATE(INDIRECT(ADDRESS(1,MATCH(_xlfn.MINIFS(B161:JM161,metrics.rec,"MSE"),B161:JM161,0)+1)), ", ", INDIRECT(ADDRESS(2,MATCH(_xlfn.MINIFS(B161:JM161,metrics.rec,"MSE"),B161:JM161,0)+1)))</f>
        <v>#NAME?</v>
      </c>
      <c r="JX161" s="1" t="e" cm="1">
        <f t="array" aca="1" ref="JX161" ca="1">CONCATENATE(INDIRECT(ADDRESS(1,MATCH(_xlfn.MAXIFS(B161:JM161,metrics.rec,"R"),B161:JM161,0)+1)), ", ", INDIRECT(ADDRESS(2,MATCH(_xlfn.MAXIFS(B161:JM161,metrics.rec,"R"),B161:JM161,0)+1)))</f>
        <v>#NAME?</v>
      </c>
      <c r="JY161" s="1" t="e" cm="1">
        <f t="array" aca="1" ref="JY161" ca="1">CONCATENATE(INDIRECT(ADDRESS(1,MATCH(_xlfn.MAXIFS(B161:JM161,metrics.rec,"Precision"),B161:JM161,0)+1)), ", ", INDIRECT(ADDRESS(2,MATCH(_xlfn.MAXIFS(B161:JM161,metrics.rec,"Precision"),B161:JM161,0)+1)))</f>
        <v>#NAME?</v>
      </c>
      <c r="JZ161" s="1" t="e" cm="1">
        <f t="array" aca="1" ref="JZ161" ca="1">CONCATENATE(INDIRECT(ADDRESS(1,MATCH(_xlfn.MAXIFS(B161:JM161,metrics.rec,"Recall"),B161:JM161,0)+1)), ", ", INDIRECT(ADDRESS(2,MATCH(_xlfn.MAXIFS(B161:JM161,metrics.rec,"Recall"),B161:JM161,0)+1)))</f>
        <v>#NAME?</v>
      </c>
      <c r="KA161" s="1" t="e" cm="1">
        <f t="array" aca="1" ref="KA161" ca="1">CONCATENATE(INDIRECT(ADDRESS(1,MATCH(_xlfn.MAXIFS(B161:JM161,metrics.rec,"Coverage"),B161:JM161,0)+1)), ", ", INDIRECT(ADDRESS(2,MATCH(_xlfn.MAXIFS(B161:JM161,metrics.rec,"Coverage"),B161:JM161,0)+1)))</f>
        <v>#NAME?</v>
      </c>
      <c r="KB161" s="1" t="e" cm="1">
        <f t="array" aca="1" ref="KB161" ca="1">CONCATENATE(INDIRECT(ADDRESS(1,MATCH(_xlfn.MAXIFS(B161:JM161,metrics.rec,"Recatio"),B161:JM161,0)+1)), ", ", INDIRECT(ADDRESS(2,MATCH(_xlfn.MAXIFS(B161:JM161,metrics.rec,"Recatio"),B161:JM161,0)+1)))</f>
        <v>#NAME?</v>
      </c>
      <c r="KC161" s="1" t="e" cm="1">
        <f t="array" aca="1" ref="KC161" ca="1">CONCATENATE(INDIRECT(ADDRESS(1,MATCH(_xlfn.MINIFS(B161:JM161,metrics.rec,"Time"),B161:JM161,0)+1)), ", ", INDIRECT(ADDRESS(2,MATCH(_xlfn.MINIFS(B161:JM161,metrics.rec,"Time"),B161:JM161,0)+1)))</f>
        <v>#NAME?</v>
      </c>
    </row>
    <row r="162" spans="1:289" x14ac:dyDescent="0.3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>
        <v>0.57050000000000001</v>
      </c>
      <c r="BW162" s="5">
        <v>0.57010000000000005</v>
      </c>
      <c r="BX162" s="5">
        <v>0.1903</v>
      </c>
      <c r="BY162" s="5">
        <v>2.1899999999999999E-2</v>
      </c>
      <c r="BZ162" s="5">
        <v>0.877</v>
      </c>
      <c r="CA162" s="5">
        <v>5.7000000000000002E-2</v>
      </c>
      <c r="CB162" s="5">
        <v>0.9899</v>
      </c>
      <c r="CC162" s="5">
        <v>1.0042</v>
      </c>
      <c r="CD162" s="4">
        <v>0.58460000000000001</v>
      </c>
      <c r="CE162" s="4">
        <v>0.59550000000000003</v>
      </c>
      <c r="CF162" s="4">
        <v>0.1792</v>
      </c>
      <c r="CG162" s="4">
        <v>5.3699999999999998E-2</v>
      </c>
      <c r="CH162" s="4">
        <v>0.85919999999999996</v>
      </c>
      <c r="CI162" s="4">
        <v>5.7700000000000001E-2</v>
      </c>
      <c r="CJ162" s="4">
        <v>0.97150000000000003</v>
      </c>
      <c r="CK162" s="4">
        <v>0.7752</v>
      </c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>
        <v>0.60429999999999995</v>
      </c>
      <c r="CU162" s="4">
        <v>0.63060000000000005</v>
      </c>
      <c r="CV162" s="4">
        <v>0.14330000000000001</v>
      </c>
      <c r="CW162" s="4">
        <v>0.14149999999999999</v>
      </c>
      <c r="CX162" s="4">
        <v>0.80289999999999995</v>
      </c>
      <c r="CY162" s="4">
        <v>6.6500000000000004E-2</v>
      </c>
      <c r="CZ162" s="4">
        <v>0.88470000000000004</v>
      </c>
      <c r="DA162" s="4">
        <v>0.52869999999999995</v>
      </c>
      <c r="DB162" s="5">
        <v>0.65859999999999996</v>
      </c>
      <c r="DC162" s="5">
        <v>0.74919999999999998</v>
      </c>
      <c r="DD162" s="5">
        <v>5.45E-2</v>
      </c>
      <c r="DE162" s="5">
        <v>0.25359999999999999</v>
      </c>
      <c r="DF162" s="5">
        <v>0.72</v>
      </c>
      <c r="DG162" s="5">
        <v>7.8799999999999995E-2</v>
      </c>
      <c r="DH162" s="5">
        <v>0.68269999999999997</v>
      </c>
      <c r="DI162" s="5">
        <v>0.1125</v>
      </c>
      <c r="DJ162" s="4">
        <v>0.57010000000000005</v>
      </c>
      <c r="DK162" s="4">
        <v>0.57030000000000003</v>
      </c>
      <c r="DL162" s="4">
        <v>0.1721</v>
      </c>
      <c r="DM162" s="4">
        <v>2.1999999999999999E-2</v>
      </c>
      <c r="DN162" s="4">
        <v>0.87460000000000004</v>
      </c>
      <c r="DO162" s="4">
        <v>5.6500000000000002E-2</v>
      </c>
      <c r="DP162" s="4">
        <v>0.99129999999999996</v>
      </c>
      <c r="DQ162" s="4">
        <v>1.7633000000000001</v>
      </c>
      <c r="DR162" s="5">
        <v>0.58760000000000001</v>
      </c>
      <c r="DS162" s="5">
        <v>0.60660000000000003</v>
      </c>
      <c r="DT162" s="5">
        <v>0.1799</v>
      </c>
      <c r="DU162" s="5">
        <v>5.3199999999999997E-2</v>
      </c>
      <c r="DV162" s="5">
        <v>0.85880000000000001</v>
      </c>
      <c r="DW162" s="5">
        <v>5.8099999999999999E-2</v>
      </c>
      <c r="DX162" s="5">
        <v>0.97019999999999995</v>
      </c>
      <c r="DY162" s="5">
        <v>0.95150000000000001</v>
      </c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>
        <v>0.60370000000000001</v>
      </c>
      <c r="EI162" s="5">
        <v>0.62909999999999999</v>
      </c>
      <c r="EJ162" s="5">
        <v>0.14360000000000001</v>
      </c>
      <c r="EK162" s="5">
        <v>0.13980000000000001</v>
      </c>
      <c r="EL162" s="5">
        <v>0.80369999999999997</v>
      </c>
      <c r="EM162" s="5">
        <v>6.7100000000000007E-2</v>
      </c>
      <c r="EN162" s="5">
        <v>0.88260000000000005</v>
      </c>
      <c r="EO162" s="5">
        <v>0.38240000000000002</v>
      </c>
      <c r="EP162" s="4">
        <v>0.65790000000000004</v>
      </c>
      <c r="EQ162" s="4">
        <v>0.74509999999999998</v>
      </c>
      <c r="ER162" s="4">
        <v>6.0400000000000002E-2</v>
      </c>
      <c r="ES162" s="4">
        <v>0.2457</v>
      </c>
      <c r="ET162" s="4">
        <v>0.72150000000000003</v>
      </c>
      <c r="EU162" s="4">
        <v>8.0299999999999996E-2</v>
      </c>
      <c r="EV162" s="4">
        <v>0.68240000000000001</v>
      </c>
      <c r="EW162" s="4">
        <v>0.1109</v>
      </c>
      <c r="EX162" s="5">
        <v>0.57369999999999999</v>
      </c>
      <c r="EY162" s="5">
        <v>0.57769999999999999</v>
      </c>
      <c r="EZ162" s="5">
        <v>0.16839999999999999</v>
      </c>
      <c r="FA162" s="5">
        <v>2.18E-2</v>
      </c>
      <c r="FB162" s="5">
        <v>0.86829999999999996</v>
      </c>
      <c r="FC162" s="5">
        <v>5.67E-2</v>
      </c>
      <c r="FD162" s="5">
        <v>0.98970000000000002</v>
      </c>
      <c r="FE162" s="5">
        <v>1.9189000000000001</v>
      </c>
      <c r="FF162" s="4">
        <v>0.58789999999999998</v>
      </c>
      <c r="FG162" s="4">
        <v>0.60270000000000001</v>
      </c>
      <c r="FH162" s="4">
        <v>0.183</v>
      </c>
      <c r="FI162" s="4">
        <v>5.3199999999999997E-2</v>
      </c>
      <c r="FJ162" s="4">
        <v>0.85940000000000005</v>
      </c>
      <c r="FK162" s="4">
        <v>5.8000000000000003E-2</v>
      </c>
      <c r="FL162" s="4">
        <v>0.96960000000000002</v>
      </c>
      <c r="FM162" s="4">
        <v>2.2452000000000001</v>
      </c>
      <c r="FN162" s="5">
        <v>0.59389999999999998</v>
      </c>
      <c r="FO162" s="5">
        <v>0.61360000000000003</v>
      </c>
      <c r="FP162" s="5">
        <v>0.1716</v>
      </c>
      <c r="FQ162" s="5">
        <v>9.0300000000000005E-2</v>
      </c>
      <c r="FR162" s="5">
        <v>0.83860000000000001</v>
      </c>
      <c r="FS162" s="5">
        <v>6.1199999999999997E-2</v>
      </c>
      <c r="FT162" s="5">
        <v>0.94020000000000004</v>
      </c>
      <c r="FU162" s="5">
        <v>1.3359000000000001</v>
      </c>
      <c r="FV162" s="4">
        <v>0.6048</v>
      </c>
      <c r="FW162" s="4">
        <v>0.63349999999999995</v>
      </c>
      <c r="FX162" s="4">
        <v>0.13880000000000001</v>
      </c>
      <c r="FY162" s="4">
        <v>0.1406</v>
      </c>
      <c r="FZ162" s="4">
        <v>0.80489999999999995</v>
      </c>
      <c r="GA162" s="4">
        <v>6.6600000000000006E-2</v>
      </c>
      <c r="GB162" s="4">
        <v>0.88239999999999996</v>
      </c>
      <c r="GC162" s="4">
        <v>0.72699999999999998</v>
      </c>
      <c r="GD162" s="5">
        <v>0.65610000000000002</v>
      </c>
      <c r="GE162" s="5">
        <v>0.74219999999999997</v>
      </c>
      <c r="GF162" s="5">
        <v>5.79E-2</v>
      </c>
      <c r="GG162" s="5">
        <v>0.24560000000000001</v>
      </c>
      <c r="GH162" s="5">
        <v>0.7198</v>
      </c>
      <c r="GI162" s="5">
        <v>8.09E-2</v>
      </c>
      <c r="GJ162" s="5">
        <v>0.6825</v>
      </c>
      <c r="GK162" s="5">
        <v>0.20430000000000001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>
        <v>0.59230000000000005</v>
      </c>
      <c r="HC162" s="4">
        <v>0.61070000000000002</v>
      </c>
      <c r="HD162" s="4">
        <v>0.16980000000000001</v>
      </c>
      <c r="HE162" s="4">
        <v>9.0999999999999998E-2</v>
      </c>
      <c r="HF162" s="4">
        <v>0.8387</v>
      </c>
      <c r="HG162" s="4">
        <v>6.0299999999999999E-2</v>
      </c>
      <c r="HH162" s="4">
        <v>0.94089999999999996</v>
      </c>
      <c r="HI162" s="4">
        <v>0.87819999999999998</v>
      </c>
      <c r="HJ162" s="5">
        <v>0.6048</v>
      </c>
      <c r="HK162" s="5">
        <v>0.63200000000000001</v>
      </c>
      <c r="HL162" s="5">
        <v>0.14380000000000001</v>
      </c>
      <c r="HM162" s="5">
        <v>0.1401</v>
      </c>
      <c r="HN162" s="5">
        <v>0.80469999999999997</v>
      </c>
      <c r="HO162" s="5">
        <v>6.6799999999999998E-2</v>
      </c>
      <c r="HP162" s="5">
        <v>0.8821</v>
      </c>
      <c r="HQ162" s="5">
        <v>0.42659999999999998</v>
      </c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>
        <v>0.60450000000000004</v>
      </c>
      <c r="IY162" s="4">
        <v>0.63060000000000005</v>
      </c>
      <c r="IZ162" s="4">
        <v>0.1406</v>
      </c>
      <c r="JA162" s="4">
        <v>0.13969999999999999</v>
      </c>
      <c r="JB162" s="4">
        <v>0.80449999999999999</v>
      </c>
      <c r="JC162" s="4">
        <v>6.6900000000000001E-2</v>
      </c>
      <c r="JD162" s="4">
        <v>0.88339999999999996</v>
      </c>
      <c r="JE162" s="4">
        <v>0.48110000000000003</v>
      </c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0.60192222222222236</v>
      </c>
      <c r="JO162" s="4">
        <f t="shared" si="65"/>
        <v>0.62990370370370374</v>
      </c>
      <c r="JP162" s="4">
        <f t="shared" si="66"/>
        <v>0.14885925925925925</v>
      </c>
      <c r="JQ162" s="4">
        <f t="shared" si="67"/>
        <v>0.11019999999999998</v>
      </c>
      <c r="JR162" s="4">
        <f t="shared" si="68"/>
        <v>0.82038888888888895</v>
      </c>
      <c r="JS162" s="4">
        <f t="shared" si="69"/>
        <v>6.4444444444444429E-2</v>
      </c>
      <c r="JT162" s="4">
        <f t="shared" si="70"/>
        <v>0.8982851851851853</v>
      </c>
      <c r="JU162" s="4">
        <f t="shared" si="71"/>
        <v>0.96455925925925934</v>
      </c>
      <c r="JV162" s="1" t="e" cm="1">
        <f t="array" aca="1" ref="JV162" ca="1">CONCATENATE(INDIRECT(ADDRESS(1,MATCH(_xlfn.MINIFS(B162:JM162,metrics.rec,"MAE"),B162:JM162,0)+1)), ", ", INDIRECT(ADDRESS(2,MATCH(_xlfn.MINIFS(B162:JM162,metrics.rec,"MAE"),B162:JM162,0)+1)))</f>
        <v>#NAME?</v>
      </c>
      <c r="JW162" s="1" t="e" cm="1">
        <f t="array" aca="1" ref="JW162" ca="1">CONCATENATE(INDIRECT(ADDRESS(1,MATCH(_xlfn.MINIFS(B162:JM162,metrics.rec,"MSE"),B162:JM162,0)+1)), ", ", INDIRECT(ADDRESS(2,MATCH(_xlfn.MINIFS(B162:JM162,metrics.rec,"MSE"),B162:JM162,0)+1)))</f>
        <v>#NAME?</v>
      </c>
      <c r="JX162" s="1" t="e" cm="1">
        <f t="array" aca="1" ref="JX162" ca="1">CONCATENATE(INDIRECT(ADDRESS(1,MATCH(_xlfn.MAXIFS(B162:JM162,metrics.rec,"R"),B162:JM162,0)+1)), ", ", INDIRECT(ADDRESS(2,MATCH(_xlfn.MAXIFS(B162:JM162,metrics.rec,"R"),B162:JM162,0)+1)))</f>
        <v>#NAME?</v>
      </c>
      <c r="JY162" s="1" t="e" cm="1">
        <f t="array" aca="1" ref="JY162" ca="1">CONCATENATE(INDIRECT(ADDRESS(1,MATCH(_xlfn.MAXIFS(B162:JM162,metrics.rec,"Precision"),B162:JM162,0)+1)), ", ", INDIRECT(ADDRESS(2,MATCH(_xlfn.MAXIFS(B162:JM162,metrics.rec,"Precision"),B162:JM162,0)+1)))</f>
        <v>#NAME?</v>
      </c>
      <c r="JZ162" s="1" t="e" cm="1">
        <f t="array" aca="1" ref="JZ162" ca="1">CONCATENATE(INDIRECT(ADDRESS(1,MATCH(_xlfn.MAXIFS(B162:JM162,metrics.rec,"Recall"),B162:JM162,0)+1)), ", ", INDIRECT(ADDRESS(2,MATCH(_xlfn.MAXIFS(B162:JM162,metrics.rec,"Recall"),B162:JM162,0)+1)))</f>
        <v>#NAME?</v>
      </c>
      <c r="KA162" s="1" t="e" cm="1">
        <f t="array" aca="1" ref="KA162" ca="1">CONCATENATE(INDIRECT(ADDRESS(1,MATCH(_xlfn.MAXIFS(B162:JM162,metrics.rec,"Coverage"),B162:JM162,0)+1)), ", ", INDIRECT(ADDRESS(2,MATCH(_xlfn.MAXIFS(B162:JM162,metrics.rec,"Coverage"),B162:JM162,0)+1)))</f>
        <v>#NAME?</v>
      </c>
      <c r="KB162" s="1" t="e" cm="1">
        <f t="array" aca="1" ref="KB162" ca="1">CONCATENATE(INDIRECT(ADDRESS(1,MATCH(_xlfn.MAXIFS(B162:JM162,metrics.rec,"Recatio"),B162:JM162,0)+1)), ", ", INDIRECT(ADDRESS(2,MATCH(_xlfn.MAXIFS(B162:JM162,metrics.rec,"Recatio"),B162:JM162,0)+1)))</f>
        <v>#NAME?</v>
      </c>
      <c r="KC162" s="1" t="e" cm="1">
        <f t="array" aca="1" ref="KC162" ca="1">CONCATENATE(INDIRECT(ADDRESS(1,MATCH(_xlfn.MINIFS(B162:JM162,metrics.rec,"Time"),B162:JM162,0)+1)), ", ", INDIRECT(ADDRESS(2,MATCH(_xlfn.MINIFS(B162:JM162,metrics.rec,"Time"),B162:JM162,0)+1)))</f>
        <v>#NAME?</v>
      </c>
    </row>
    <row r="163" spans="1:289" x14ac:dyDescent="0.3">
      <c r="A163" s="1" t="s">
        <v>144</v>
      </c>
      <c r="B163" s="4">
        <v>0.57740000000000002</v>
      </c>
      <c r="C163" s="4">
        <v>0.57989999999999997</v>
      </c>
      <c r="D163" s="4">
        <v>0.2137</v>
      </c>
      <c r="E163" s="4">
        <v>1.6999999999999999E-3</v>
      </c>
      <c r="F163" s="4">
        <v>0.92810000000000004</v>
      </c>
      <c r="G163" s="4">
        <v>0.78280000000000005</v>
      </c>
      <c r="H163" s="4">
        <v>0.99160000000000004</v>
      </c>
      <c r="I163" s="4">
        <v>0.54700000000000004</v>
      </c>
      <c r="J163" s="5">
        <v>0.5837</v>
      </c>
      <c r="K163" s="5">
        <v>0.59530000000000005</v>
      </c>
      <c r="L163" s="5">
        <v>0.22189999999999999</v>
      </c>
      <c r="M163" s="5">
        <v>3.0000000000000001E-3</v>
      </c>
      <c r="N163" s="5">
        <v>0.92330000000000001</v>
      </c>
      <c r="O163" s="5">
        <v>0.76819999999999999</v>
      </c>
      <c r="P163" s="5">
        <v>0.98070000000000002</v>
      </c>
      <c r="Q163" s="5">
        <v>0.49769999999999998</v>
      </c>
      <c r="R163" s="4">
        <v>0.58679999999999999</v>
      </c>
      <c r="S163" s="4">
        <v>0.60340000000000005</v>
      </c>
      <c r="T163" s="4">
        <v>0.224</v>
      </c>
      <c r="U163" s="4">
        <v>4.4000000000000003E-3</v>
      </c>
      <c r="V163" s="4">
        <v>0.91379999999999995</v>
      </c>
      <c r="W163" s="4">
        <v>0.75490000000000002</v>
      </c>
      <c r="X163" s="4">
        <v>0.97109999999999996</v>
      </c>
      <c r="Y163" s="4">
        <v>0.38829999999999998</v>
      </c>
      <c r="Z163" s="5">
        <v>0.59119999999999995</v>
      </c>
      <c r="AA163" s="5">
        <v>0.61629999999999996</v>
      </c>
      <c r="AB163" s="5">
        <v>0.21709999999999999</v>
      </c>
      <c r="AC163" s="5">
        <v>6.1000000000000004E-3</v>
      </c>
      <c r="AD163" s="5">
        <v>0.90659999999999996</v>
      </c>
      <c r="AE163" s="5">
        <v>0.74070000000000003</v>
      </c>
      <c r="AF163" s="5">
        <v>0.95720000000000005</v>
      </c>
      <c r="AG163" s="5">
        <v>0.29949999999999999</v>
      </c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>
        <v>0.59609999999999996</v>
      </c>
      <c r="AQ163" s="5">
        <v>0.62619999999999998</v>
      </c>
      <c r="AR163" s="5">
        <v>0.2157</v>
      </c>
      <c r="AS163" s="5">
        <v>1.0800000000000001E-2</v>
      </c>
      <c r="AT163" s="5">
        <v>0.88500000000000001</v>
      </c>
      <c r="AU163" s="5">
        <v>0.71120000000000005</v>
      </c>
      <c r="AV163" s="5">
        <v>0.92559999999999998</v>
      </c>
      <c r="AW163" s="5">
        <v>0.17399999999999999</v>
      </c>
      <c r="AX163" s="4">
        <v>0.6</v>
      </c>
      <c r="AY163" s="4">
        <v>0.63729999999999998</v>
      </c>
      <c r="AZ163" s="4">
        <v>0.20399999999999999</v>
      </c>
      <c r="BA163" s="4">
        <v>1.49E-2</v>
      </c>
      <c r="BB163" s="4">
        <v>0.87019999999999997</v>
      </c>
      <c r="BC163" s="4">
        <v>0.67889999999999995</v>
      </c>
      <c r="BD163" s="4">
        <v>0.89070000000000005</v>
      </c>
      <c r="BE163" s="4">
        <v>0.11650000000000001</v>
      </c>
      <c r="BF163" s="5">
        <v>0.61129999999999995</v>
      </c>
      <c r="BG163" s="5">
        <v>0.66080000000000005</v>
      </c>
      <c r="BH163" s="5">
        <v>0.19289999999999999</v>
      </c>
      <c r="BI163" s="5">
        <v>2.1899999999999999E-2</v>
      </c>
      <c r="BJ163" s="5">
        <v>0.84340000000000004</v>
      </c>
      <c r="BK163" s="5">
        <v>0.6472</v>
      </c>
      <c r="BL163" s="5">
        <v>0.83589999999999998</v>
      </c>
      <c r="BM163" s="5">
        <v>3.61E-2</v>
      </c>
      <c r="BN163" s="4">
        <v>0.63490000000000002</v>
      </c>
      <c r="BO163" s="4">
        <v>0.72660000000000002</v>
      </c>
      <c r="BP163" s="4">
        <v>0.15110000000000001</v>
      </c>
      <c r="BQ163" s="4">
        <v>3.9399999999999998E-2</v>
      </c>
      <c r="BR163" s="4">
        <v>0.79769999999999996</v>
      </c>
      <c r="BS163" s="4">
        <v>0.5645</v>
      </c>
      <c r="BT163" s="4">
        <v>0.71220000000000006</v>
      </c>
      <c r="BU163" s="4">
        <v>2.2800000000000001E-2</v>
      </c>
      <c r="BV163" s="5">
        <v>0.57130000000000003</v>
      </c>
      <c r="BW163" s="5">
        <v>0.57140000000000002</v>
      </c>
      <c r="BX163" s="5">
        <v>0.2026</v>
      </c>
      <c r="BY163" s="5">
        <v>1.6999999999999999E-3</v>
      </c>
      <c r="BZ163" s="5">
        <v>0.92669999999999997</v>
      </c>
      <c r="CA163" s="5">
        <v>0.77739999999999998</v>
      </c>
      <c r="CB163" s="5">
        <v>0.99039999999999995</v>
      </c>
      <c r="CC163" s="5">
        <v>0.32329999999999998</v>
      </c>
      <c r="CD163" s="4">
        <v>0.58520000000000005</v>
      </c>
      <c r="CE163" s="4">
        <v>0.60070000000000001</v>
      </c>
      <c r="CF163" s="4">
        <v>0.2195</v>
      </c>
      <c r="CG163" s="4">
        <v>4.4000000000000003E-3</v>
      </c>
      <c r="CH163" s="4">
        <v>0.91559999999999997</v>
      </c>
      <c r="CI163" s="4">
        <v>0.75680000000000003</v>
      </c>
      <c r="CJ163" s="4">
        <v>0.97299999999999998</v>
      </c>
      <c r="CK163" s="4">
        <v>1.0036</v>
      </c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>
        <v>0.60219999999999996</v>
      </c>
      <c r="CU163" s="4">
        <v>0.64139999999999997</v>
      </c>
      <c r="CV163" s="4">
        <v>0.2014</v>
      </c>
      <c r="CW163" s="4">
        <v>1.4800000000000001E-2</v>
      </c>
      <c r="CX163" s="4">
        <v>0.86739999999999995</v>
      </c>
      <c r="CY163" s="4">
        <v>0.68579999999999997</v>
      </c>
      <c r="CZ163" s="4">
        <v>0.89319999999999999</v>
      </c>
      <c r="DA163" s="4">
        <v>9.3100000000000002E-2</v>
      </c>
      <c r="DB163" s="5">
        <v>0.63690000000000002</v>
      </c>
      <c r="DC163" s="5">
        <v>0.72940000000000005</v>
      </c>
      <c r="DD163" s="5">
        <v>0.15190000000000001</v>
      </c>
      <c r="DE163" s="5">
        <v>4.0099999999999997E-2</v>
      </c>
      <c r="DF163" s="5">
        <v>0.79549999999999998</v>
      </c>
      <c r="DG163" s="5">
        <v>0.5615</v>
      </c>
      <c r="DH163" s="5">
        <v>0.71009999999999995</v>
      </c>
      <c r="DI163" s="5">
        <v>0.02</v>
      </c>
      <c r="DJ163" s="4">
        <v>0.56889999999999996</v>
      </c>
      <c r="DK163" s="4">
        <v>0.56620000000000004</v>
      </c>
      <c r="DL163" s="4">
        <v>0.20169999999999999</v>
      </c>
      <c r="DM163" s="4">
        <v>1.6999999999999999E-3</v>
      </c>
      <c r="DN163" s="4">
        <v>0.92610000000000003</v>
      </c>
      <c r="DO163" s="4">
        <v>0.77859999999999996</v>
      </c>
      <c r="DP163" s="4">
        <v>0.99180000000000001</v>
      </c>
      <c r="DQ163" s="4">
        <v>0.39319999999999999</v>
      </c>
      <c r="DR163" s="5">
        <v>0.58560000000000001</v>
      </c>
      <c r="DS163" s="5">
        <v>0.60419999999999996</v>
      </c>
      <c r="DT163" s="5">
        <v>0.22320000000000001</v>
      </c>
      <c r="DU163" s="5">
        <v>4.4000000000000003E-3</v>
      </c>
      <c r="DV163" s="5">
        <v>0.91459999999999997</v>
      </c>
      <c r="DW163" s="5">
        <v>0.75449999999999995</v>
      </c>
      <c r="DX163" s="5">
        <v>0.97240000000000004</v>
      </c>
      <c r="DY163" s="5">
        <v>0.25950000000000001</v>
      </c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>
        <v>0.60129999999999995</v>
      </c>
      <c r="EI163" s="5">
        <v>0.64070000000000005</v>
      </c>
      <c r="EJ163" s="5">
        <v>0.20680000000000001</v>
      </c>
      <c r="EK163" s="5">
        <v>1.4800000000000001E-2</v>
      </c>
      <c r="EL163" s="5">
        <v>0.86929999999999996</v>
      </c>
      <c r="EM163" s="5">
        <v>0.68669999999999998</v>
      </c>
      <c r="EN163" s="5">
        <v>0.89159999999999995</v>
      </c>
      <c r="EO163" s="5">
        <v>9.4500000000000001E-2</v>
      </c>
      <c r="EP163" s="4">
        <v>0.6371</v>
      </c>
      <c r="EQ163" s="4">
        <v>0.72529999999999994</v>
      </c>
      <c r="ER163" s="4">
        <v>0.1492</v>
      </c>
      <c r="ES163" s="4">
        <v>3.9699999999999999E-2</v>
      </c>
      <c r="ET163" s="4">
        <v>0.79479999999999995</v>
      </c>
      <c r="EU163" s="4">
        <v>0.55959999999999999</v>
      </c>
      <c r="EV163" s="4">
        <v>0.71030000000000004</v>
      </c>
      <c r="EW163" s="4">
        <v>1.7299999999999999E-2</v>
      </c>
      <c r="EX163" s="5">
        <v>0.57479999999999998</v>
      </c>
      <c r="EY163" s="5">
        <v>0.57730000000000004</v>
      </c>
      <c r="EZ163" s="5">
        <v>0.19550000000000001</v>
      </c>
      <c r="FA163" s="5">
        <v>1.6999999999999999E-3</v>
      </c>
      <c r="FB163" s="5">
        <v>0.92210000000000003</v>
      </c>
      <c r="FC163" s="5">
        <v>0.77739999999999998</v>
      </c>
      <c r="FD163" s="5">
        <v>0.99029999999999996</v>
      </c>
      <c r="FE163" s="5">
        <v>0.66979999999999995</v>
      </c>
      <c r="FF163" s="4">
        <v>0.58819999999999995</v>
      </c>
      <c r="FG163" s="4">
        <v>0.60699999999999998</v>
      </c>
      <c r="FH163" s="4">
        <v>0.216</v>
      </c>
      <c r="FI163" s="4">
        <v>4.4000000000000003E-3</v>
      </c>
      <c r="FJ163" s="4">
        <v>0.91320000000000001</v>
      </c>
      <c r="FK163" s="4">
        <v>0.75429999999999997</v>
      </c>
      <c r="FL163" s="4">
        <v>0.97160000000000002</v>
      </c>
      <c r="FM163" s="4">
        <v>0.34839999999999999</v>
      </c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>
        <v>0.60129999999999995</v>
      </c>
      <c r="FW163" s="4">
        <v>0.64080000000000004</v>
      </c>
      <c r="FX163" s="4">
        <v>0.20669999999999999</v>
      </c>
      <c r="FY163" s="4">
        <v>1.47E-2</v>
      </c>
      <c r="FZ163" s="4">
        <v>0.87060000000000004</v>
      </c>
      <c r="GA163" s="4">
        <v>0.68810000000000004</v>
      </c>
      <c r="GB163" s="4">
        <v>0.89090000000000003</v>
      </c>
      <c r="GC163" s="4">
        <v>8.8800000000000004E-2</v>
      </c>
      <c r="GD163" s="5">
        <v>0.63460000000000005</v>
      </c>
      <c r="GE163" s="5">
        <v>0.7208</v>
      </c>
      <c r="GF163" s="5">
        <v>0.1497</v>
      </c>
      <c r="GG163" s="5">
        <v>4.0099999999999997E-2</v>
      </c>
      <c r="GH163" s="5">
        <v>0.79310000000000003</v>
      </c>
      <c r="GI163" s="5">
        <v>0.55869999999999997</v>
      </c>
      <c r="GJ163" s="5">
        <v>0.71279999999999999</v>
      </c>
      <c r="GK163" s="5">
        <v>2.2700000000000001E-2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>
        <v>0.60250000000000004</v>
      </c>
      <c r="HK163" s="5">
        <v>0.64249999999999996</v>
      </c>
      <c r="HL163" s="5">
        <v>0.20319999999999999</v>
      </c>
      <c r="HM163" s="5">
        <v>1.4800000000000001E-2</v>
      </c>
      <c r="HN163" s="5">
        <v>0.87</v>
      </c>
      <c r="HO163" s="5">
        <v>0.6865</v>
      </c>
      <c r="HP163" s="5">
        <v>0.8911</v>
      </c>
      <c r="HQ163" s="5">
        <v>0.1235</v>
      </c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>
        <v>0.60170000000000001</v>
      </c>
      <c r="IY163" s="4">
        <v>0.64059999999999995</v>
      </c>
      <c r="IZ163" s="4">
        <v>0.2024</v>
      </c>
      <c r="JA163" s="4">
        <v>1.4800000000000001E-2</v>
      </c>
      <c r="JB163" s="4">
        <v>0.86980000000000002</v>
      </c>
      <c r="JC163" s="4">
        <v>0.68600000000000005</v>
      </c>
      <c r="JD163" s="4">
        <v>0.89200000000000002</v>
      </c>
      <c r="JE163" s="4">
        <v>8.3799999999999999E-2</v>
      </c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0.59726785714285724</v>
      </c>
      <c r="JO163" s="4">
        <f t="shared" si="65"/>
        <v>0.63043928571428576</v>
      </c>
      <c r="JP163" s="4">
        <f t="shared" si="66"/>
        <v>0.20311071428571423</v>
      </c>
      <c r="JQ163" s="4">
        <f t="shared" si="67"/>
        <v>1.2957142857142853E-2</v>
      </c>
      <c r="JR163" s="4">
        <f t="shared" si="68"/>
        <v>0.88236071428571416</v>
      </c>
      <c r="JS163" s="4">
        <f t="shared" si="69"/>
        <v>0.70277692307692319</v>
      </c>
      <c r="JT163" s="4">
        <f t="shared" si="70"/>
        <v>0.90789285714285728</v>
      </c>
      <c r="JU163" s="4">
        <f t="shared" si="71"/>
        <v>0.23875000000000005</v>
      </c>
      <c r="JV163" s="1" t="e" cm="1">
        <f t="array" aca="1" ref="JV163" ca="1">CONCATENATE(INDIRECT(ADDRESS(1,MATCH(_xlfn.MINIFS(B163:JM163,metrics.rec,"MAE"),B163:JM163,0)+1)), ", ", INDIRECT(ADDRESS(2,MATCH(_xlfn.MINIFS(B163:JM163,metrics.rec,"MAE"),B163:JM163,0)+1)))</f>
        <v>#NAME?</v>
      </c>
      <c r="JW163" s="1" t="e" cm="1">
        <f t="array" aca="1" ref="JW163" ca="1">CONCATENATE(INDIRECT(ADDRESS(1,MATCH(_xlfn.MINIFS(B163:JM163,metrics.rec,"MSE"),B163:JM163,0)+1)), ", ", INDIRECT(ADDRESS(2,MATCH(_xlfn.MINIFS(B163:JM163,metrics.rec,"MSE"),B163:JM163,0)+1)))</f>
        <v>#NAME?</v>
      </c>
      <c r="JX163" s="1" t="e" cm="1">
        <f t="array" aca="1" ref="JX163" ca="1">CONCATENATE(INDIRECT(ADDRESS(1,MATCH(_xlfn.MAXIFS(B163:JM163,metrics.rec,"R"),B163:JM163,0)+1)), ", ", INDIRECT(ADDRESS(2,MATCH(_xlfn.MAXIFS(B163:JM163,metrics.rec,"R"),B163:JM163,0)+1)))</f>
        <v>#NAME?</v>
      </c>
      <c r="JY163" s="1" t="e" cm="1">
        <f t="array" aca="1" ref="JY163" ca="1">CONCATENATE(INDIRECT(ADDRESS(1,MATCH(_xlfn.MAXIFS(B163:JM163,metrics.rec,"Precision"),B163:JM163,0)+1)), ", ", INDIRECT(ADDRESS(2,MATCH(_xlfn.MAXIFS(B163:JM163,metrics.rec,"Precision"),B163:JM163,0)+1)))</f>
        <v>#NAME?</v>
      </c>
      <c r="JZ163" s="1" t="e" cm="1">
        <f t="array" aca="1" ref="JZ163" ca="1">CONCATENATE(INDIRECT(ADDRESS(1,MATCH(_xlfn.MAXIFS(B163:JM163,metrics.rec,"Recall"),B163:JM163,0)+1)), ", ", INDIRECT(ADDRESS(2,MATCH(_xlfn.MAXIFS(B163:JM163,metrics.rec,"Recall"),B163:JM163,0)+1)))</f>
        <v>#NAME?</v>
      </c>
      <c r="KA163" s="1" t="e" cm="1">
        <f t="array" aca="1" ref="KA163" ca="1">CONCATENATE(INDIRECT(ADDRESS(1,MATCH(_xlfn.MAXIFS(B163:JM163,metrics.rec,"Coverage"),B163:JM163,0)+1)), ", ", INDIRECT(ADDRESS(2,MATCH(_xlfn.MAXIFS(B163:JM163,metrics.rec,"Coverage"),B163:JM163,0)+1)))</f>
        <v>#NAME?</v>
      </c>
      <c r="KB163" s="1" t="e" cm="1">
        <f t="array" aca="1" ref="KB163" ca="1">CONCATENATE(INDIRECT(ADDRESS(1,MATCH(_xlfn.MAXIFS(B163:JM163,metrics.rec,"Recatio"),B163:JM163,0)+1)), ", ", INDIRECT(ADDRESS(2,MATCH(_xlfn.MAXIFS(B163:JM163,metrics.rec,"Recatio"),B163:JM163,0)+1)))</f>
        <v>#NAME?</v>
      </c>
      <c r="KC163" s="1" t="e" cm="1">
        <f t="array" aca="1" ref="KC163" ca="1">CONCATENATE(INDIRECT(ADDRESS(1,MATCH(_xlfn.MINIFS(B163:JM163,metrics.rec,"Time"),B163:JM163,0)+1)), ", ", INDIRECT(ADDRESS(2,MATCH(_xlfn.MINIFS(B163:JM163,metrics.rec,"Time"),B163:JM163,0)+1)))</f>
        <v>#NAME?</v>
      </c>
    </row>
    <row r="164" spans="1:289" x14ac:dyDescent="0.3">
      <c r="A164" s="1" t="s">
        <v>145</v>
      </c>
      <c r="B164" s="4">
        <v>0.58069999999999999</v>
      </c>
      <c r="C164" s="4">
        <v>0.58309999999999995</v>
      </c>
      <c r="D164" s="4">
        <v>0.20519999999999999</v>
      </c>
      <c r="E164" s="4">
        <v>1.8E-3</v>
      </c>
      <c r="F164" s="4">
        <v>0.92710000000000004</v>
      </c>
      <c r="G164" s="4">
        <v>0.72960000000000003</v>
      </c>
      <c r="H164" s="4">
        <v>0.98960000000000004</v>
      </c>
      <c r="I164" s="4">
        <v>0.55559999999999998</v>
      </c>
      <c r="J164" s="5">
        <v>0.58579999999999999</v>
      </c>
      <c r="K164" s="5">
        <v>0.59760000000000002</v>
      </c>
      <c r="L164" s="5">
        <v>0.2142</v>
      </c>
      <c r="M164" s="5">
        <v>3.3E-3</v>
      </c>
      <c r="N164" s="5">
        <v>0.92200000000000004</v>
      </c>
      <c r="O164" s="5">
        <v>0.69640000000000002</v>
      </c>
      <c r="P164" s="5">
        <v>0.97940000000000005</v>
      </c>
      <c r="Q164" s="5">
        <v>0.47820000000000001</v>
      </c>
      <c r="R164" s="4">
        <v>0.58789999999999998</v>
      </c>
      <c r="S164" s="4">
        <v>0.60309999999999997</v>
      </c>
      <c r="T164" s="4">
        <v>0.2185</v>
      </c>
      <c r="U164" s="4">
        <v>5.0000000000000001E-3</v>
      </c>
      <c r="V164" s="4">
        <v>0.91220000000000001</v>
      </c>
      <c r="W164" s="4">
        <v>0.66039999999999999</v>
      </c>
      <c r="X164" s="4">
        <v>0.96799999999999997</v>
      </c>
      <c r="Y164" s="4">
        <v>0.37059999999999998</v>
      </c>
      <c r="Z164" s="5">
        <v>0.59150000000000003</v>
      </c>
      <c r="AA164" s="5">
        <v>0.61380000000000001</v>
      </c>
      <c r="AB164" s="5">
        <v>0.21390000000000001</v>
      </c>
      <c r="AC164" s="5">
        <v>7.3000000000000001E-3</v>
      </c>
      <c r="AD164" s="5">
        <v>0.90259999999999996</v>
      </c>
      <c r="AE164" s="5">
        <v>0.61260000000000003</v>
      </c>
      <c r="AF164" s="5">
        <v>0.95299999999999996</v>
      </c>
      <c r="AG164" s="5">
        <v>0.28599999999999998</v>
      </c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>
        <v>0.59470000000000001</v>
      </c>
      <c r="AQ164" s="5">
        <v>0.61860000000000004</v>
      </c>
      <c r="AR164" s="5">
        <v>0.2122</v>
      </c>
      <c r="AS164" s="5">
        <v>1.5699999999999999E-2</v>
      </c>
      <c r="AT164" s="5">
        <v>0.87460000000000004</v>
      </c>
      <c r="AU164" s="5">
        <v>0.47949999999999998</v>
      </c>
      <c r="AV164" s="5">
        <v>0.91679999999999995</v>
      </c>
      <c r="AW164" s="5">
        <v>0.1653</v>
      </c>
      <c r="AX164" s="4">
        <v>0.59530000000000005</v>
      </c>
      <c r="AY164" s="4">
        <v>0.62070000000000003</v>
      </c>
      <c r="AZ164" s="4">
        <v>0.2064</v>
      </c>
      <c r="BA164" s="4">
        <v>2.7099999999999999E-2</v>
      </c>
      <c r="BB164" s="4">
        <v>0.84840000000000004</v>
      </c>
      <c r="BC164" s="4">
        <v>0.36320000000000002</v>
      </c>
      <c r="BD164" s="4">
        <v>0.88090000000000002</v>
      </c>
      <c r="BE164" s="4">
        <v>0.1099</v>
      </c>
      <c r="BF164" s="5">
        <v>0.60240000000000005</v>
      </c>
      <c r="BG164" s="5">
        <v>0.63270000000000004</v>
      </c>
      <c r="BH164" s="5">
        <v>0.19500000000000001</v>
      </c>
      <c r="BI164" s="5">
        <v>5.7599999999999998E-2</v>
      </c>
      <c r="BJ164" s="5">
        <v>0.80800000000000005</v>
      </c>
      <c r="BK164" s="5">
        <v>0.23449999999999999</v>
      </c>
      <c r="BL164" s="5">
        <v>0.81779999999999997</v>
      </c>
      <c r="BM164" s="5">
        <v>3.4099999999999998E-2</v>
      </c>
      <c r="BN164" s="4">
        <v>0.622</v>
      </c>
      <c r="BO164" s="4">
        <v>0.68420000000000003</v>
      </c>
      <c r="BP164" s="4">
        <v>0.16250000000000001</v>
      </c>
      <c r="BQ164" s="4">
        <v>0.19209999999999999</v>
      </c>
      <c r="BR164" s="4">
        <v>0.74519999999999997</v>
      </c>
      <c r="BS164" s="4">
        <v>0.1056</v>
      </c>
      <c r="BT164" s="4">
        <v>0.67969999999999997</v>
      </c>
      <c r="BU164" s="4">
        <v>2.1000000000000001E-2</v>
      </c>
      <c r="BV164" s="5">
        <v>0.57350000000000001</v>
      </c>
      <c r="BW164" s="5">
        <v>0.57350000000000001</v>
      </c>
      <c r="BX164" s="5">
        <v>0.19819999999999999</v>
      </c>
      <c r="BY164" s="5">
        <v>1.8E-3</v>
      </c>
      <c r="BZ164" s="5">
        <v>0.92559999999999998</v>
      </c>
      <c r="CA164" s="5">
        <v>0.72460000000000002</v>
      </c>
      <c r="CB164" s="5">
        <v>0.98939999999999995</v>
      </c>
      <c r="CC164" s="5">
        <v>0.26500000000000001</v>
      </c>
      <c r="CD164" s="4">
        <v>0.58660000000000001</v>
      </c>
      <c r="CE164" s="4">
        <v>0.60089999999999999</v>
      </c>
      <c r="CF164" s="4">
        <v>0.2087</v>
      </c>
      <c r="CG164" s="4">
        <v>5.0000000000000001E-3</v>
      </c>
      <c r="CH164" s="4">
        <v>0.91300000000000003</v>
      </c>
      <c r="CI164" s="4">
        <v>0.65890000000000004</v>
      </c>
      <c r="CJ164" s="4">
        <v>0.97040000000000004</v>
      </c>
      <c r="CK164" s="4">
        <v>0.90410000000000001</v>
      </c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>
        <v>0.59740000000000004</v>
      </c>
      <c r="CU164" s="4">
        <v>0.62490000000000001</v>
      </c>
      <c r="CV164" s="4">
        <v>0.20050000000000001</v>
      </c>
      <c r="CW164" s="4">
        <v>2.69E-2</v>
      </c>
      <c r="CX164" s="4">
        <v>0.84689999999999999</v>
      </c>
      <c r="CY164" s="4">
        <v>0.36899999999999999</v>
      </c>
      <c r="CZ164" s="4">
        <v>0.88190000000000002</v>
      </c>
      <c r="DA164" s="4">
        <v>0.1125</v>
      </c>
      <c r="DB164" s="5">
        <v>0.62160000000000004</v>
      </c>
      <c r="DC164" s="5">
        <v>0.68310000000000004</v>
      </c>
      <c r="DD164" s="5">
        <v>0.16089999999999999</v>
      </c>
      <c r="DE164" s="5">
        <v>0.1988</v>
      </c>
      <c r="DF164" s="5">
        <v>0.74180000000000001</v>
      </c>
      <c r="DG164" s="5">
        <v>0.10340000000000001</v>
      </c>
      <c r="DH164" s="5">
        <v>0.67959999999999998</v>
      </c>
      <c r="DI164" s="5">
        <v>1.83E-2</v>
      </c>
      <c r="DJ164" s="4">
        <v>0.5716</v>
      </c>
      <c r="DK164" s="4">
        <v>0.56920000000000004</v>
      </c>
      <c r="DL164" s="4">
        <v>0.19020000000000001</v>
      </c>
      <c r="DM164" s="4">
        <v>1.8E-3</v>
      </c>
      <c r="DN164" s="4">
        <v>0.92430000000000001</v>
      </c>
      <c r="DO164" s="4">
        <v>0.72650000000000003</v>
      </c>
      <c r="DP164" s="4">
        <v>0.99129999999999996</v>
      </c>
      <c r="DQ164" s="4">
        <v>0.37619999999999998</v>
      </c>
      <c r="DR164" s="5">
        <v>0.5877</v>
      </c>
      <c r="DS164" s="5">
        <v>0.60599999999999998</v>
      </c>
      <c r="DT164" s="5">
        <v>0.2155</v>
      </c>
      <c r="DU164" s="5">
        <v>5.0000000000000001E-3</v>
      </c>
      <c r="DV164" s="5">
        <v>0.91159999999999997</v>
      </c>
      <c r="DW164" s="5">
        <v>0.65739999999999998</v>
      </c>
      <c r="DX164" s="5">
        <v>0.96899999999999997</v>
      </c>
      <c r="DY164" s="5">
        <v>0.19270000000000001</v>
      </c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>
        <v>0.59640000000000004</v>
      </c>
      <c r="EI164" s="5">
        <v>0.62350000000000005</v>
      </c>
      <c r="EJ164" s="5">
        <v>0.20649999999999999</v>
      </c>
      <c r="EK164" s="5">
        <v>2.6800000000000001E-2</v>
      </c>
      <c r="EL164" s="5">
        <v>0.84819999999999995</v>
      </c>
      <c r="EM164" s="5">
        <v>0.36959999999999998</v>
      </c>
      <c r="EN164" s="5">
        <v>0.88039999999999996</v>
      </c>
      <c r="EO164" s="5">
        <v>8.09E-2</v>
      </c>
      <c r="EP164" s="4">
        <v>0.623</v>
      </c>
      <c r="EQ164" s="4">
        <v>0.68159999999999998</v>
      </c>
      <c r="ER164" s="4">
        <v>0.15770000000000001</v>
      </c>
      <c r="ES164" s="4">
        <v>0.1928</v>
      </c>
      <c r="ET164" s="4">
        <v>0.74439999999999995</v>
      </c>
      <c r="EU164" s="4">
        <v>0.1057</v>
      </c>
      <c r="EV164" s="4">
        <v>0.67959999999999998</v>
      </c>
      <c r="EW164" s="4">
        <v>1.61E-2</v>
      </c>
      <c r="EX164" s="5">
        <v>0.57779999999999998</v>
      </c>
      <c r="EY164" s="5">
        <v>0.58150000000000002</v>
      </c>
      <c r="EZ164" s="5">
        <v>0.18459999999999999</v>
      </c>
      <c r="FA164" s="5">
        <v>1.8E-3</v>
      </c>
      <c r="FB164" s="5">
        <v>0.92120000000000002</v>
      </c>
      <c r="FC164" s="5">
        <v>0.7248</v>
      </c>
      <c r="FD164" s="5">
        <v>0.98929999999999996</v>
      </c>
      <c r="FE164" s="5">
        <v>0.7399</v>
      </c>
      <c r="FF164" s="4">
        <v>0.58960000000000001</v>
      </c>
      <c r="FG164" s="4">
        <v>0.60670000000000002</v>
      </c>
      <c r="FH164" s="4">
        <v>0.20899999999999999</v>
      </c>
      <c r="FI164" s="4">
        <v>5.0000000000000001E-3</v>
      </c>
      <c r="FJ164" s="4">
        <v>0.91080000000000005</v>
      </c>
      <c r="FK164" s="4">
        <v>0.6573</v>
      </c>
      <c r="FL164" s="4">
        <v>0.96830000000000005</v>
      </c>
      <c r="FM164" s="4">
        <v>0.33610000000000001</v>
      </c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>
        <v>0.59650000000000003</v>
      </c>
      <c r="FW164" s="4">
        <v>0.62460000000000004</v>
      </c>
      <c r="FX164" s="4">
        <v>0.20699999999999999</v>
      </c>
      <c r="FY164" s="4">
        <v>2.6700000000000002E-2</v>
      </c>
      <c r="FZ164" s="4">
        <v>0.84919999999999995</v>
      </c>
      <c r="GA164" s="4">
        <v>0.37009999999999998</v>
      </c>
      <c r="GB164" s="4">
        <v>0.87960000000000005</v>
      </c>
      <c r="GC164" s="4">
        <v>8.48E-2</v>
      </c>
      <c r="GD164" s="5">
        <v>0.61980000000000002</v>
      </c>
      <c r="GE164" s="5">
        <v>0.67600000000000005</v>
      </c>
      <c r="GF164" s="5">
        <v>0.16200000000000001</v>
      </c>
      <c r="GG164" s="5">
        <v>0.193</v>
      </c>
      <c r="GH164" s="5">
        <v>0.74250000000000005</v>
      </c>
      <c r="GI164" s="5">
        <v>0.1061</v>
      </c>
      <c r="GJ164" s="5">
        <v>0.67979999999999996</v>
      </c>
      <c r="GK164" s="5">
        <v>2.1000000000000001E-2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>
        <v>0.5978</v>
      </c>
      <c r="HK164" s="5">
        <v>0.62649999999999995</v>
      </c>
      <c r="HL164" s="5">
        <v>0.20369999999999999</v>
      </c>
      <c r="HM164" s="5">
        <v>2.64E-2</v>
      </c>
      <c r="HN164" s="5">
        <v>0.84919999999999995</v>
      </c>
      <c r="HO164" s="5">
        <v>0.37369999999999998</v>
      </c>
      <c r="HP164" s="5">
        <v>0.88</v>
      </c>
      <c r="HQ164" s="5">
        <v>0.1186</v>
      </c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>
        <v>0.59719999999999995</v>
      </c>
      <c r="IY164" s="4">
        <v>0.62509999999999999</v>
      </c>
      <c r="IZ164" s="4">
        <v>0.2026</v>
      </c>
      <c r="JA164" s="4">
        <v>2.6599999999999999E-2</v>
      </c>
      <c r="JB164" s="4">
        <v>0.8488</v>
      </c>
      <c r="JC164" s="4">
        <v>0.37090000000000001</v>
      </c>
      <c r="JD164" s="4">
        <v>0.88070000000000004</v>
      </c>
      <c r="JE164" s="4">
        <v>8.3199999999999996E-2</v>
      </c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0.59452142857142865</v>
      </c>
      <c r="JO164" s="4">
        <f t="shared" si="65"/>
        <v>0.61903214285714292</v>
      </c>
      <c r="JP164" s="4">
        <f t="shared" si="66"/>
        <v>0.20078214285714283</v>
      </c>
      <c r="JQ164" s="4">
        <f t="shared" si="67"/>
        <v>3.9692857142857141E-2</v>
      </c>
      <c r="JR164" s="4">
        <f t="shared" si="68"/>
        <v>0.86664285714285716</v>
      </c>
      <c r="JS164" s="4">
        <f t="shared" si="69"/>
        <v>0.47771923076923078</v>
      </c>
      <c r="JT164" s="4">
        <f t="shared" si="70"/>
        <v>0.89796785714285721</v>
      </c>
      <c r="JU164" s="4">
        <f t="shared" si="71"/>
        <v>0.22632857142857143</v>
      </c>
      <c r="JV164" s="1" t="e" cm="1">
        <f t="array" aca="1" ref="JV164" ca="1">CONCATENATE(INDIRECT(ADDRESS(1,MATCH(_xlfn.MINIFS(B164:JM164,metrics.rec,"MAE"),B164:JM164,0)+1)), ", ", INDIRECT(ADDRESS(2,MATCH(_xlfn.MINIFS(B164:JM164,metrics.rec,"MAE"),B164:JM164,0)+1)))</f>
        <v>#NAME?</v>
      </c>
      <c r="JW164" s="1" t="e" cm="1">
        <f t="array" aca="1" ref="JW164" ca="1">CONCATENATE(INDIRECT(ADDRESS(1,MATCH(_xlfn.MINIFS(B164:JM164,metrics.rec,"MSE"),B164:JM164,0)+1)), ", ", INDIRECT(ADDRESS(2,MATCH(_xlfn.MINIFS(B164:JM164,metrics.rec,"MSE"),B164:JM164,0)+1)))</f>
        <v>#NAME?</v>
      </c>
      <c r="JX164" s="1" t="e" cm="1">
        <f t="array" aca="1" ref="JX164" ca="1">CONCATENATE(INDIRECT(ADDRESS(1,MATCH(_xlfn.MAXIFS(B164:JM164,metrics.rec,"R"),B164:JM164,0)+1)), ", ", INDIRECT(ADDRESS(2,MATCH(_xlfn.MAXIFS(B164:JM164,metrics.rec,"R"),B164:JM164,0)+1)))</f>
        <v>#NAME?</v>
      </c>
      <c r="JY164" s="1" t="e" cm="1">
        <f t="array" aca="1" ref="JY164" ca="1">CONCATENATE(INDIRECT(ADDRESS(1,MATCH(_xlfn.MAXIFS(B164:JM164,metrics.rec,"Precision"),B164:JM164,0)+1)), ", ", INDIRECT(ADDRESS(2,MATCH(_xlfn.MAXIFS(B164:JM164,metrics.rec,"Precision"),B164:JM164,0)+1)))</f>
        <v>#NAME?</v>
      </c>
      <c r="JZ164" s="1" t="e" cm="1">
        <f t="array" aca="1" ref="JZ164" ca="1">CONCATENATE(INDIRECT(ADDRESS(1,MATCH(_xlfn.MAXIFS(B164:JM164,metrics.rec,"Recall"),B164:JM164,0)+1)), ", ", INDIRECT(ADDRESS(2,MATCH(_xlfn.MAXIFS(B164:JM164,metrics.rec,"Recall"),B164:JM164,0)+1)))</f>
        <v>#NAME?</v>
      </c>
      <c r="KA164" s="1" t="e" cm="1">
        <f t="array" aca="1" ref="KA164" ca="1">CONCATENATE(INDIRECT(ADDRESS(1,MATCH(_xlfn.MAXIFS(B164:JM164,metrics.rec,"Coverage"),B164:JM164,0)+1)), ", ", INDIRECT(ADDRESS(2,MATCH(_xlfn.MAXIFS(B164:JM164,metrics.rec,"Coverage"),B164:JM164,0)+1)))</f>
        <v>#NAME?</v>
      </c>
      <c r="KB164" s="1" t="e" cm="1">
        <f t="array" aca="1" ref="KB164" ca="1">CONCATENATE(INDIRECT(ADDRESS(1,MATCH(_xlfn.MAXIFS(B164:JM164,metrics.rec,"Recatio"),B164:JM164,0)+1)), ", ", INDIRECT(ADDRESS(2,MATCH(_xlfn.MAXIFS(B164:JM164,metrics.rec,"Recatio"),B164:JM164,0)+1)))</f>
        <v>#NAME?</v>
      </c>
      <c r="KC164" s="1" t="e" cm="1">
        <f t="array" aca="1" ref="KC164" ca="1">CONCATENATE(INDIRECT(ADDRESS(1,MATCH(_xlfn.MINIFS(B164:JM164,metrics.rec,"Time"),B164:JM164,0)+1)), ", ", INDIRECT(ADDRESS(2,MATCH(_xlfn.MINIFS(B164:JM164,metrics.rec,"Time"),B164:JM164,0)+1)))</f>
        <v>#NAME?</v>
      </c>
    </row>
    <row r="165" spans="1:289" x14ac:dyDescent="0.3">
      <c r="A165" s="1" t="s">
        <v>146</v>
      </c>
      <c r="B165" s="4">
        <v>0.57820000000000005</v>
      </c>
      <c r="C165" s="4">
        <v>0.57640000000000002</v>
      </c>
      <c r="D165" s="4">
        <v>0.2112</v>
      </c>
      <c r="E165" s="4">
        <v>1.8E-3</v>
      </c>
      <c r="F165" s="4">
        <v>0.92779999999999996</v>
      </c>
      <c r="G165" s="4">
        <v>0.72719999999999996</v>
      </c>
      <c r="H165" s="4">
        <v>0.98960000000000004</v>
      </c>
      <c r="I165" s="4">
        <v>0.58140000000000003</v>
      </c>
      <c r="J165" s="5">
        <v>0.58309999999999995</v>
      </c>
      <c r="K165" s="5">
        <v>0.58989999999999998</v>
      </c>
      <c r="L165" s="5">
        <v>0.22750000000000001</v>
      </c>
      <c r="M165" s="5">
        <v>3.3E-3</v>
      </c>
      <c r="N165" s="5">
        <v>0.92100000000000004</v>
      </c>
      <c r="O165" s="5">
        <v>0.69379999999999997</v>
      </c>
      <c r="P165" s="5">
        <v>0.97940000000000005</v>
      </c>
      <c r="Q165" s="5">
        <v>0.4783</v>
      </c>
      <c r="R165" s="4">
        <v>0.58609999999999995</v>
      </c>
      <c r="S165" s="4">
        <v>0.59730000000000005</v>
      </c>
      <c r="T165" s="4">
        <v>0.22839999999999999</v>
      </c>
      <c r="U165" s="4">
        <v>5.0000000000000001E-3</v>
      </c>
      <c r="V165" s="4">
        <v>0.91080000000000005</v>
      </c>
      <c r="W165" s="4">
        <v>0.65810000000000002</v>
      </c>
      <c r="X165" s="4">
        <v>0.96799999999999997</v>
      </c>
      <c r="Y165" s="4">
        <v>0.37119999999999997</v>
      </c>
      <c r="Z165" s="5">
        <v>0.59030000000000005</v>
      </c>
      <c r="AA165" s="5">
        <v>0.60960000000000003</v>
      </c>
      <c r="AB165" s="5">
        <v>0.2233</v>
      </c>
      <c r="AC165" s="5">
        <v>7.3000000000000001E-3</v>
      </c>
      <c r="AD165" s="5">
        <v>0.90159999999999996</v>
      </c>
      <c r="AE165" s="5">
        <v>0.61050000000000004</v>
      </c>
      <c r="AF165" s="5">
        <v>0.95299999999999996</v>
      </c>
      <c r="AG165" s="5">
        <v>0.28939999999999999</v>
      </c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>
        <v>0.59370000000000001</v>
      </c>
      <c r="AQ165" s="5">
        <v>0.61560000000000004</v>
      </c>
      <c r="AR165" s="5">
        <v>0.2208</v>
      </c>
      <c r="AS165" s="5">
        <v>1.5699999999999999E-2</v>
      </c>
      <c r="AT165" s="5">
        <v>0.87150000000000005</v>
      </c>
      <c r="AU165" s="5">
        <v>0.47799999999999998</v>
      </c>
      <c r="AV165" s="5">
        <v>0.91679999999999995</v>
      </c>
      <c r="AW165" s="5">
        <v>0.16470000000000001</v>
      </c>
      <c r="AX165" s="4">
        <v>0.59550000000000003</v>
      </c>
      <c r="AY165" s="4">
        <v>0.62029999999999996</v>
      </c>
      <c r="AZ165" s="4">
        <v>0.2069</v>
      </c>
      <c r="BA165" s="4">
        <v>2.7099999999999999E-2</v>
      </c>
      <c r="BB165" s="4">
        <v>0.8468</v>
      </c>
      <c r="BC165" s="4">
        <v>0.3624</v>
      </c>
      <c r="BD165" s="4">
        <v>0.88090000000000002</v>
      </c>
      <c r="BE165" s="4">
        <v>0.1103</v>
      </c>
      <c r="BF165" s="5">
        <v>0.60389999999999999</v>
      </c>
      <c r="BG165" s="5">
        <v>0.63580000000000003</v>
      </c>
      <c r="BH165" s="5">
        <v>0.19320000000000001</v>
      </c>
      <c r="BI165" s="5">
        <v>5.7500000000000002E-2</v>
      </c>
      <c r="BJ165" s="5">
        <v>0.80420000000000003</v>
      </c>
      <c r="BK165" s="5">
        <v>0.23400000000000001</v>
      </c>
      <c r="BL165" s="5">
        <v>0.81779999999999997</v>
      </c>
      <c r="BM165" s="5">
        <v>3.3599999999999998E-2</v>
      </c>
      <c r="BN165" s="4">
        <v>0.62780000000000002</v>
      </c>
      <c r="BO165" s="4">
        <v>0.70189999999999997</v>
      </c>
      <c r="BP165" s="4">
        <v>0.152</v>
      </c>
      <c r="BQ165" s="4">
        <v>0.19070000000000001</v>
      </c>
      <c r="BR165" s="4">
        <v>0.73660000000000003</v>
      </c>
      <c r="BS165" s="4">
        <v>0.1051</v>
      </c>
      <c r="BT165" s="4">
        <v>0.67969999999999997</v>
      </c>
      <c r="BU165" s="4">
        <v>2.12E-2</v>
      </c>
      <c r="BV165" s="5">
        <v>0.57140000000000002</v>
      </c>
      <c r="BW165" s="5">
        <v>0.5665</v>
      </c>
      <c r="BX165" s="5">
        <v>0.2044</v>
      </c>
      <c r="BY165" s="5">
        <v>1.8E-3</v>
      </c>
      <c r="BZ165" s="5">
        <v>0.92400000000000004</v>
      </c>
      <c r="CA165" s="5">
        <v>0.72209999999999996</v>
      </c>
      <c r="CB165" s="5">
        <v>0.98939999999999995</v>
      </c>
      <c r="CC165" s="5">
        <v>0.26679999999999998</v>
      </c>
      <c r="CD165" s="4">
        <v>0.58499999999999996</v>
      </c>
      <c r="CE165" s="4">
        <v>0.59499999999999997</v>
      </c>
      <c r="CF165" s="4">
        <v>0.2213</v>
      </c>
      <c r="CG165" s="4">
        <v>5.0000000000000001E-3</v>
      </c>
      <c r="CH165" s="4">
        <v>0.91139999999999999</v>
      </c>
      <c r="CI165" s="4">
        <v>0.65649999999999997</v>
      </c>
      <c r="CJ165" s="4">
        <v>0.97040000000000004</v>
      </c>
      <c r="CK165" s="4">
        <v>0.89280000000000004</v>
      </c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>
        <v>0.59750000000000003</v>
      </c>
      <c r="CU165" s="4">
        <v>0.62439999999999996</v>
      </c>
      <c r="CV165" s="4">
        <v>0.2036</v>
      </c>
      <c r="CW165" s="4">
        <v>2.69E-2</v>
      </c>
      <c r="CX165" s="4">
        <v>0.84509999999999996</v>
      </c>
      <c r="CY165" s="4">
        <v>0.36799999999999999</v>
      </c>
      <c r="CZ165" s="4">
        <v>0.88180000000000003</v>
      </c>
      <c r="DA165" s="4">
        <v>8.7499999999999994E-2</v>
      </c>
      <c r="DB165" s="5">
        <v>0.62880000000000003</v>
      </c>
      <c r="DC165" s="5">
        <v>0.70299999999999996</v>
      </c>
      <c r="DD165" s="5">
        <v>0.1454</v>
      </c>
      <c r="DE165" s="5">
        <v>0.19750000000000001</v>
      </c>
      <c r="DF165" s="5">
        <v>0.73380000000000001</v>
      </c>
      <c r="DG165" s="5">
        <v>0.10299999999999999</v>
      </c>
      <c r="DH165" s="5">
        <v>0.67959999999999998</v>
      </c>
      <c r="DI165" s="5">
        <v>1.8200000000000001E-2</v>
      </c>
      <c r="DJ165" s="4">
        <v>0.56969999999999998</v>
      </c>
      <c r="DK165" s="4">
        <v>0.56299999999999994</v>
      </c>
      <c r="DL165" s="4">
        <v>0.2016</v>
      </c>
      <c r="DM165" s="4">
        <v>1.8E-3</v>
      </c>
      <c r="DN165" s="4">
        <v>0.92359999999999998</v>
      </c>
      <c r="DO165" s="4">
        <v>0.72409999999999997</v>
      </c>
      <c r="DP165" s="4">
        <v>0.99129999999999996</v>
      </c>
      <c r="DQ165" s="4">
        <v>0.37530000000000002</v>
      </c>
      <c r="DR165" s="5">
        <v>0.58579999999999999</v>
      </c>
      <c r="DS165" s="5">
        <v>0.59989999999999999</v>
      </c>
      <c r="DT165" s="5">
        <v>0.22420000000000001</v>
      </c>
      <c r="DU165" s="5">
        <v>5.0000000000000001E-3</v>
      </c>
      <c r="DV165" s="5">
        <v>0.9103</v>
      </c>
      <c r="DW165" s="5">
        <v>0.6552</v>
      </c>
      <c r="DX165" s="5">
        <v>0.96899999999999997</v>
      </c>
      <c r="DY165" s="5">
        <v>0.19189999999999999</v>
      </c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>
        <v>0.59640000000000004</v>
      </c>
      <c r="EI165" s="5">
        <v>0.62280000000000002</v>
      </c>
      <c r="EJ165" s="5">
        <v>0.2097</v>
      </c>
      <c r="EK165" s="5">
        <v>2.6800000000000001E-2</v>
      </c>
      <c r="EL165" s="5">
        <v>0.84619999999999995</v>
      </c>
      <c r="EM165" s="5">
        <v>0.36870000000000003</v>
      </c>
      <c r="EN165" s="5">
        <v>0.88039999999999996</v>
      </c>
      <c r="EO165" s="5">
        <v>7.9699999999999993E-2</v>
      </c>
      <c r="EP165" s="4">
        <v>0.62990000000000002</v>
      </c>
      <c r="EQ165" s="4">
        <v>0.7006</v>
      </c>
      <c r="ER165" s="4">
        <v>0.14460000000000001</v>
      </c>
      <c r="ES165" s="4">
        <v>0.1915</v>
      </c>
      <c r="ET165" s="4">
        <v>0.73640000000000005</v>
      </c>
      <c r="EU165" s="4">
        <v>0.1052</v>
      </c>
      <c r="EV165" s="4">
        <v>0.67959999999999998</v>
      </c>
      <c r="EW165" s="4">
        <v>1.6E-2</v>
      </c>
      <c r="EX165" s="5">
        <v>0.57589999999999997</v>
      </c>
      <c r="EY165" s="5">
        <v>0.57550000000000001</v>
      </c>
      <c r="EZ165" s="5">
        <v>0.19589999999999999</v>
      </c>
      <c r="FA165" s="5">
        <v>1.8E-3</v>
      </c>
      <c r="FB165" s="5">
        <v>0.92049999999999998</v>
      </c>
      <c r="FC165" s="5">
        <v>0.72219999999999995</v>
      </c>
      <c r="FD165" s="5">
        <v>0.98929999999999996</v>
      </c>
      <c r="FE165" s="5">
        <v>0.68089999999999995</v>
      </c>
      <c r="FF165" s="4">
        <v>0.58789999999999998</v>
      </c>
      <c r="FG165" s="4">
        <v>0.60089999999999999</v>
      </c>
      <c r="FH165" s="4">
        <v>0.22009999999999999</v>
      </c>
      <c r="FI165" s="4">
        <v>5.0000000000000001E-3</v>
      </c>
      <c r="FJ165" s="4">
        <v>0.9093</v>
      </c>
      <c r="FK165" s="4">
        <v>0.65490000000000004</v>
      </c>
      <c r="FL165" s="4">
        <v>0.96830000000000005</v>
      </c>
      <c r="FM165" s="4">
        <v>0.33</v>
      </c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>
        <v>0.59670000000000001</v>
      </c>
      <c r="FW165" s="4">
        <v>0.624</v>
      </c>
      <c r="FX165" s="4">
        <v>0.2102</v>
      </c>
      <c r="FY165" s="4">
        <v>2.6700000000000002E-2</v>
      </c>
      <c r="FZ165" s="4">
        <v>0.84740000000000004</v>
      </c>
      <c r="GA165" s="4">
        <v>0.36909999999999998</v>
      </c>
      <c r="GB165" s="4">
        <v>0.87960000000000005</v>
      </c>
      <c r="GC165" s="4">
        <v>8.5000000000000006E-2</v>
      </c>
      <c r="GD165" s="5">
        <v>0.62619999999999998</v>
      </c>
      <c r="GE165" s="5">
        <v>0.69379999999999997</v>
      </c>
      <c r="GF165" s="5">
        <v>0.14580000000000001</v>
      </c>
      <c r="GG165" s="5">
        <v>0.192</v>
      </c>
      <c r="GH165" s="5">
        <v>0.73529999999999995</v>
      </c>
      <c r="GI165" s="5">
        <v>0.1057</v>
      </c>
      <c r="GJ165" s="5">
        <v>0.67979999999999996</v>
      </c>
      <c r="GK165" s="5">
        <v>2.0899999999999998E-2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>
        <v>0.59789999999999999</v>
      </c>
      <c r="HK165" s="5">
        <v>0.62590000000000001</v>
      </c>
      <c r="HL165" s="5">
        <v>0.20549999999999999</v>
      </c>
      <c r="HM165" s="5">
        <v>2.64E-2</v>
      </c>
      <c r="HN165" s="5">
        <v>0.84730000000000005</v>
      </c>
      <c r="HO165" s="5">
        <v>0.37269999999999998</v>
      </c>
      <c r="HP165" s="5">
        <v>0.88</v>
      </c>
      <c r="HQ165" s="5">
        <v>0.1178</v>
      </c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>
        <v>0.59709999999999996</v>
      </c>
      <c r="IY165" s="4">
        <v>0.62409999999999999</v>
      </c>
      <c r="IZ165" s="4">
        <v>0.20549999999999999</v>
      </c>
      <c r="JA165" s="4">
        <v>2.6599999999999999E-2</v>
      </c>
      <c r="JB165" s="4">
        <v>0.84699999999999998</v>
      </c>
      <c r="JC165" s="4">
        <v>0.37</v>
      </c>
      <c r="JD165" s="4">
        <v>0.88070000000000004</v>
      </c>
      <c r="JE165" s="4">
        <v>7.7799999999999994E-2</v>
      </c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0.5945571428571429</v>
      </c>
      <c r="JO165" s="4">
        <f t="shared" si="65"/>
        <v>0.61851785714285712</v>
      </c>
      <c r="JP165" s="4">
        <f t="shared" si="66"/>
        <v>0.20463571428571431</v>
      </c>
      <c r="JQ165" s="4">
        <f t="shared" si="67"/>
        <v>3.9517857142857146E-2</v>
      </c>
      <c r="JR165" s="4">
        <f t="shared" si="68"/>
        <v>0.86426785714285714</v>
      </c>
      <c r="JS165" s="4">
        <f t="shared" si="69"/>
        <v>0.47615384615384609</v>
      </c>
      <c r="JT165" s="4">
        <f t="shared" si="70"/>
        <v>0.89796071428571433</v>
      </c>
      <c r="JU165" s="4">
        <f t="shared" si="71"/>
        <v>0.22369285714285714</v>
      </c>
      <c r="JV165" s="1" t="e" cm="1">
        <f t="array" aca="1" ref="JV165" ca="1">CONCATENATE(INDIRECT(ADDRESS(1,MATCH(_xlfn.MINIFS(B165:JM165,metrics.rec,"MAE"),B165:JM165,0)+1)), ", ", INDIRECT(ADDRESS(2,MATCH(_xlfn.MINIFS(B165:JM165,metrics.rec,"MAE"),B165:JM165,0)+1)))</f>
        <v>#NAME?</v>
      </c>
      <c r="JW165" s="1" t="e" cm="1">
        <f t="array" aca="1" ref="JW165" ca="1">CONCATENATE(INDIRECT(ADDRESS(1,MATCH(_xlfn.MINIFS(B165:JM165,metrics.rec,"MSE"),B165:JM165,0)+1)), ", ", INDIRECT(ADDRESS(2,MATCH(_xlfn.MINIFS(B165:JM165,metrics.rec,"MSE"),B165:JM165,0)+1)))</f>
        <v>#NAME?</v>
      </c>
      <c r="JX165" s="1" t="e" cm="1">
        <f t="array" aca="1" ref="JX165" ca="1">CONCATENATE(INDIRECT(ADDRESS(1,MATCH(_xlfn.MAXIFS(B165:JM165,metrics.rec,"R"),B165:JM165,0)+1)), ", ", INDIRECT(ADDRESS(2,MATCH(_xlfn.MAXIFS(B165:JM165,metrics.rec,"R"),B165:JM165,0)+1)))</f>
        <v>#NAME?</v>
      </c>
      <c r="JY165" s="1" t="e" cm="1">
        <f t="array" aca="1" ref="JY165" ca="1">CONCATENATE(INDIRECT(ADDRESS(1,MATCH(_xlfn.MAXIFS(B165:JM165,metrics.rec,"Precision"),B165:JM165,0)+1)), ", ", INDIRECT(ADDRESS(2,MATCH(_xlfn.MAXIFS(B165:JM165,metrics.rec,"Precision"),B165:JM165,0)+1)))</f>
        <v>#NAME?</v>
      </c>
      <c r="JZ165" s="1" t="e" cm="1">
        <f t="array" aca="1" ref="JZ165" ca="1">CONCATENATE(INDIRECT(ADDRESS(1,MATCH(_xlfn.MAXIFS(B165:JM165,metrics.rec,"Recall"),B165:JM165,0)+1)), ", ", INDIRECT(ADDRESS(2,MATCH(_xlfn.MAXIFS(B165:JM165,metrics.rec,"Recall"),B165:JM165,0)+1)))</f>
        <v>#NAME?</v>
      </c>
      <c r="KA165" s="1" t="e" cm="1">
        <f t="array" aca="1" ref="KA165" ca="1">CONCATENATE(INDIRECT(ADDRESS(1,MATCH(_xlfn.MAXIFS(B165:JM165,metrics.rec,"Coverage"),B165:JM165,0)+1)), ", ", INDIRECT(ADDRESS(2,MATCH(_xlfn.MAXIFS(B165:JM165,metrics.rec,"Coverage"),B165:JM165,0)+1)))</f>
        <v>#NAME?</v>
      </c>
      <c r="KB165" s="1" t="e" cm="1">
        <f t="array" aca="1" ref="KB165" ca="1">CONCATENATE(INDIRECT(ADDRESS(1,MATCH(_xlfn.MAXIFS(B165:JM165,metrics.rec,"Recatio"),B165:JM165,0)+1)), ", ", INDIRECT(ADDRESS(2,MATCH(_xlfn.MAXIFS(B165:JM165,metrics.rec,"Recatio"),B165:JM165,0)+1)))</f>
        <v>#NAME?</v>
      </c>
      <c r="KC165" s="1" t="e" cm="1">
        <f t="array" aca="1" ref="KC165" ca="1">CONCATENATE(INDIRECT(ADDRESS(1,MATCH(_xlfn.MINIFS(B165:JM165,metrics.rec,"Time"),B165:JM165,0)+1)), ", ", INDIRECT(ADDRESS(2,MATCH(_xlfn.MINIFS(B165:JM165,metrics.rec,"Time"),B165:JM165,0)+1)))</f>
        <v>#NAME?</v>
      </c>
    </row>
    <row r="166" spans="1:289" x14ac:dyDescent="0.3">
      <c r="A166" s="1" t="s">
        <v>147</v>
      </c>
      <c r="B166" s="4">
        <v>0.57210000000000005</v>
      </c>
      <c r="C166" s="4">
        <v>0.56699999999999995</v>
      </c>
      <c r="D166" s="4">
        <v>0.2145</v>
      </c>
      <c r="E166" s="4">
        <v>2.8E-3</v>
      </c>
      <c r="F166" s="4">
        <v>0.89610000000000001</v>
      </c>
      <c r="G166" s="4">
        <v>0.45179999999999998</v>
      </c>
      <c r="H166" s="4">
        <v>0.99080000000000001</v>
      </c>
      <c r="I166" s="4">
        <v>0.59430000000000005</v>
      </c>
      <c r="J166" s="5">
        <v>0.5786</v>
      </c>
      <c r="K166" s="5">
        <v>0.58260000000000001</v>
      </c>
      <c r="L166" s="5">
        <v>0.2306</v>
      </c>
      <c r="M166" s="5">
        <v>5.3E-3</v>
      </c>
      <c r="N166" s="5">
        <v>0.89100000000000001</v>
      </c>
      <c r="O166" s="5">
        <v>0.41220000000000001</v>
      </c>
      <c r="P166" s="5">
        <v>0.98029999999999995</v>
      </c>
      <c r="Q166" s="5">
        <v>0.4748</v>
      </c>
      <c r="R166" s="4">
        <v>0.57920000000000005</v>
      </c>
      <c r="S166" s="4">
        <v>0.58340000000000003</v>
      </c>
      <c r="T166" s="4">
        <v>0.23599999999999999</v>
      </c>
      <c r="U166" s="4">
        <v>8.6E-3</v>
      </c>
      <c r="V166" s="4">
        <v>0.88160000000000005</v>
      </c>
      <c r="W166" s="4">
        <v>0.37069999999999997</v>
      </c>
      <c r="X166" s="4">
        <v>0.96940000000000004</v>
      </c>
      <c r="Y166" s="4">
        <v>0.37040000000000001</v>
      </c>
      <c r="Z166" s="5">
        <v>0.58299999999999996</v>
      </c>
      <c r="AA166" s="5">
        <v>0.59650000000000003</v>
      </c>
      <c r="AB166" s="5">
        <v>0.2306</v>
      </c>
      <c r="AC166" s="5">
        <v>1.29E-2</v>
      </c>
      <c r="AD166" s="5">
        <v>0.87339999999999995</v>
      </c>
      <c r="AE166" s="5">
        <v>0.33500000000000002</v>
      </c>
      <c r="AF166" s="5">
        <v>0.95520000000000005</v>
      </c>
      <c r="AG166" s="5">
        <v>0.29010000000000002</v>
      </c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>
        <v>0.58860000000000001</v>
      </c>
      <c r="AQ166" s="5">
        <v>0.6048</v>
      </c>
      <c r="AR166" s="5">
        <v>0.20810000000000001</v>
      </c>
      <c r="AS166" s="5">
        <v>3.04E-2</v>
      </c>
      <c r="AT166" s="5">
        <v>0.8468</v>
      </c>
      <c r="AU166" s="5">
        <v>0.24030000000000001</v>
      </c>
      <c r="AV166" s="5">
        <v>0.91969999999999996</v>
      </c>
      <c r="AW166" s="5">
        <v>0.16450000000000001</v>
      </c>
      <c r="AX166" s="4">
        <v>0.59530000000000005</v>
      </c>
      <c r="AY166" s="4">
        <v>0.61839999999999995</v>
      </c>
      <c r="AZ166" s="4">
        <v>0.18920000000000001</v>
      </c>
      <c r="BA166" s="4">
        <v>5.1299999999999998E-2</v>
      </c>
      <c r="BB166" s="4">
        <v>0.82479999999999998</v>
      </c>
      <c r="BC166" s="4">
        <v>0.1867</v>
      </c>
      <c r="BD166" s="4">
        <v>0.88500000000000001</v>
      </c>
      <c r="BE166" s="4">
        <v>0.1105</v>
      </c>
      <c r="BF166" s="5">
        <v>0.61850000000000005</v>
      </c>
      <c r="BG166" s="5">
        <v>0.66020000000000001</v>
      </c>
      <c r="BH166" s="5">
        <v>0.14419999999999999</v>
      </c>
      <c r="BI166" s="5">
        <v>0.10680000000000001</v>
      </c>
      <c r="BJ166" s="5">
        <v>0.79</v>
      </c>
      <c r="BK166" s="5">
        <v>0.124</v>
      </c>
      <c r="BL166" s="5">
        <v>0.82499999999999996</v>
      </c>
      <c r="BM166" s="5">
        <v>3.4700000000000002E-2</v>
      </c>
      <c r="BN166" s="4">
        <v>0.69540000000000002</v>
      </c>
      <c r="BO166" s="4">
        <v>0.82809999999999995</v>
      </c>
      <c r="BP166" s="4">
        <v>8.8400000000000006E-2</v>
      </c>
      <c r="BQ166" s="4">
        <v>0.29680000000000001</v>
      </c>
      <c r="BR166" s="4">
        <v>0.73939999999999995</v>
      </c>
      <c r="BS166" s="4">
        <v>6.8099999999999994E-2</v>
      </c>
      <c r="BT166" s="4">
        <v>0.68600000000000005</v>
      </c>
      <c r="BU166" s="4">
        <v>2.1499999999999998E-2</v>
      </c>
      <c r="BV166" s="5">
        <v>0.5665</v>
      </c>
      <c r="BW166" s="5">
        <v>0.55989999999999995</v>
      </c>
      <c r="BX166" s="5">
        <v>0.2162</v>
      </c>
      <c r="BY166" s="5">
        <v>2.8E-3</v>
      </c>
      <c r="BZ166" s="5">
        <v>0.89529999999999998</v>
      </c>
      <c r="CA166" s="5">
        <v>0.44719999999999999</v>
      </c>
      <c r="CB166" s="5">
        <v>0.99</v>
      </c>
      <c r="CC166" s="5">
        <v>0.2656</v>
      </c>
      <c r="CD166" s="4">
        <v>0.57699999999999996</v>
      </c>
      <c r="CE166" s="4">
        <v>0.57899999999999996</v>
      </c>
      <c r="CF166" s="4">
        <v>0.2291</v>
      </c>
      <c r="CG166" s="4">
        <v>8.5000000000000006E-3</v>
      </c>
      <c r="CH166" s="4">
        <v>0.88280000000000003</v>
      </c>
      <c r="CI166" s="4">
        <v>0.37380000000000002</v>
      </c>
      <c r="CJ166" s="4">
        <v>0.97219999999999995</v>
      </c>
      <c r="CK166" s="4">
        <v>0.36549999999999999</v>
      </c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>
        <v>0.59630000000000005</v>
      </c>
      <c r="CU166" s="4">
        <v>0.62009999999999998</v>
      </c>
      <c r="CV166" s="4">
        <v>0.18790000000000001</v>
      </c>
      <c r="CW166" s="4">
        <v>5.1700000000000003E-2</v>
      </c>
      <c r="CX166" s="4">
        <v>0.82330000000000003</v>
      </c>
      <c r="CY166" s="4">
        <v>0.18659999999999999</v>
      </c>
      <c r="CZ166" s="4">
        <v>0.88629999999999998</v>
      </c>
      <c r="DA166" s="4">
        <v>8.77E-2</v>
      </c>
      <c r="DB166" s="5">
        <v>0.69079999999999997</v>
      </c>
      <c r="DC166" s="5">
        <v>0.81630000000000003</v>
      </c>
      <c r="DD166" s="5">
        <v>8.8900000000000007E-2</v>
      </c>
      <c r="DE166" s="5">
        <v>0.30530000000000002</v>
      </c>
      <c r="DF166" s="5">
        <v>0.7379</v>
      </c>
      <c r="DG166" s="5">
        <v>6.7199999999999996E-2</v>
      </c>
      <c r="DH166" s="5">
        <v>0.68679999999999997</v>
      </c>
      <c r="DI166" s="5">
        <v>1.84E-2</v>
      </c>
      <c r="DJ166" s="4">
        <v>0.56289999999999996</v>
      </c>
      <c r="DK166" s="4">
        <v>0.55100000000000005</v>
      </c>
      <c r="DL166" s="4">
        <v>0.21460000000000001</v>
      </c>
      <c r="DM166" s="4">
        <v>2.8E-3</v>
      </c>
      <c r="DN166" s="4">
        <v>0.8972</v>
      </c>
      <c r="DO166" s="4">
        <v>0.44919999999999999</v>
      </c>
      <c r="DP166" s="4">
        <v>0.99160000000000004</v>
      </c>
      <c r="DQ166" s="4">
        <v>0.37980000000000003</v>
      </c>
      <c r="DR166" s="5">
        <v>0.57779999999999998</v>
      </c>
      <c r="DS166" s="5">
        <v>0.58589999999999998</v>
      </c>
      <c r="DT166" s="5">
        <v>0.2329</v>
      </c>
      <c r="DU166" s="5">
        <v>8.5000000000000006E-3</v>
      </c>
      <c r="DV166" s="5">
        <v>0.88139999999999996</v>
      </c>
      <c r="DW166" s="5">
        <v>0.37440000000000001</v>
      </c>
      <c r="DX166" s="5">
        <v>0.97070000000000001</v>
      </c>
      <c r="DY166" s="5">
        <v>0.1888</v>
      </c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>
        <v>0.59519999999999995</v>
      </c>
      <c r="EI166" s="5">
        <v>0.61770000000000003</v>
      </c>
      <c r="EJ166" s="5">
        <v>0.18940000000000001</v>
      </c>
      <c r="EK166" s="5">
        <v>5.1499999999999997E-2</v>
      </c>
      <c r="EL166" s="5">
        <v>0.82369999999999999</v>
      </c>
      <c r="EM166" s="5">
        <v>0.18659999999999999</v>
      </c>
      <c r="EN166" s="5">
        <v>0.88470000000000004</v>
      </c>
      <c r="EO166" s="5">
        <v>8.1100000000000005E-2</v>
      </c>
      <c r="EP166" s="4">
        <v>0.69189999999999996</v>
      </c>
      <c r="EQ166" s="4">
        <v>0.81640000000000001</v>
      </c>
      <c r="ER166" s="4">
        <v>9.6500000000000002E-2</v>
      </c>
      <c r="ES166" s="4">
        <v>0.30330000000000001</v>
      </c>
      <c r="ET166" s="4">
        <v>0.73960000000000004</v>
      </c>
      <c r="EU166" s="4">
        <v>6.6799999999999998E-2</v>
      </c>
      <c r="EV166" s="4">
        <v>0.68630000000000002</v>
      </c>
      <c r="EW166" s="4">
        <v>1.6299999999999999E-2</v>
      </c>
      <c r="EX166" s="5">
        <v>0.56610000000000005</v>
      </c>
      <c r="EY166" s="5">
        <v>0.55649999999999999</v>
      </c>
      <c r="EZ166" s="5">
        <v>0.2109</v>
      </c>
      <c r="FA166" s="5">
        <v>2.8E-3</v>
      </c>
      <c r="FB166" s="5">
        <v>0.89229999999999998</v>
      </c>
      <c r="FC166" s="5">
        <v>0.4476</v>
      </c>
      <c r="FD166" s="5">
        <v>0.99019999999999997</v>
      </c>
      <c r="FE166" s="5">
        <v>0.67930000000000001</v>
      </c>
      <c r="FF166" s="4">
        <v>0.58050000000000002</v>
      </c>
      <c r="FG166" s="4">
        <v>0.58679999999999999</v>
      </c>
      <c r="FH166" s="4">
        <v>0.2291</v>
      </c>
      <c r="FI166" s="4">
        <v>8.5000000000000006E-3</v>
      </c>
      <c r="FJ166" s="4">
        <v>0.87990000000000002</v>
      </c>
      <c r="FK166" s="4">
        <v>0.3715</v>
      </c>
      <c r="FL166" s="4">
        <v>0.97030000000000005</v>
      </c>
      <c r="FM166" s="4">
        <v>0.33040000000000003</v>
      </c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>
        <v>0.59499999999999997</v>
      </c>
      <c r="FW166" s="4">
        <v>0.61809999999999998</v>
      </c>
      <c r="FX166" s="4">
        <v>0.1842</v>
      </c>
      <c r="FY166" s="4">
        <v>5.2400000000000002E-2</v>
      </c>
      <c r="FZ166" s="4">
        <v>0.82350000000000001</v>
      </c>
      <c r="GA166" s="4">
        <v>0.18279999999999999</v>
      </c>
      <c r="GB166" s="4">
        <v>0.88419999999999999</v>
      </c>
      <c r="GC166" s="4">
        <v>8.5000000000000006E-2</v>
      </c>
      <c r="GD166" s="5">
        <v>0.68910000000000005</v>
      </c>
      <c r="GE166" s="5">
        <v>0.81059999999999999</v>
      </c>
      <c r="GF166" s="5">
        <v>9.1600000000000001E-2</v>
      </c>
      <c r="GG166" s="5">
        <v>0.3019</v>
      </c>
      <c r="GH166" s="5">
        <v>0.73860000000000003</v>
      </c>
      <c r="GI166" s="5">
        <v>6.7699999999999996E-2</v>
      </c>
      <c r="GJ166" s="5">
        <v>0.6865</v>
      </c>
      <c r="GK166" s="5">
        <v>2.1299999999999999E-2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>
        <v>0.59599999999999997</v>
      </c>
      <c r="HK166" s="5">
        <v>0.61960000000000004</v>
      </c>
      <c r="HL166" s="5">
        <v>0.186</v>
      </c>
      <c r="HM166" s="5">
        <v>5.1900000000000002E-2</v>
      </c>
      <c r="HN166" s="5">
        <v>0.82440000000000002</v>
      </c>
      <c r="HO166" s="5">
        <v>0.18490000000000001</v>
      </c>
      <c r="HP166" s="5">
        <v>0.88380000000000003</v>
      </c>
      <c r="HQ166" s="5">
        <v>0.1216</v>
      </c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>
        <v>0.59609999999999996</v>
      </c>
      <c r="IY166" s="4">
        <v>0.61950000000000005</v>
      </c>
      <c r="IZ166" s="4">
        <v>0.18429999999999999</v>
      </c>
      <c r="JA166" s="4">
        <v>5.21E-2</v>
      </c>
      <c r="JB166" s="4">
        <v>0.82369999999999999</v>
      </c>
      <c r="JC166" s="4">
        <v>0.18390000000000001</v>
      </c>
      <c r="JD166" s="4">
        <v>0.88490000000000002</v>
      </c>
      <c r="JE166" s="4">
        <v>7.6600000000000001E-2</v>
      </c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0.59977142857142862</v>
      </c>
      <c r="JO166" s="4">
        <f t="shared" si="65"/>
        <v>0.62739285714285697</v>
      </c>
      <c r="JP166" s="4">
        <f t="shared" si="66"/>
        <v>0.19353214285714285</v>
      </c>
      <c r="JQ166" s="4">
        <f t="shared" si="67"/>
        <v>6.5557142857142869E-2</v>
      </c>
      <c r="JR166" s="4">
        <f t="shared" si="68"/>
        <v>0.84208214285714267</v>
      </c>
      <c r="JS166" s="4">
        <f t="shared" si="69"/>
        <v>0.26705000000000007</v>
      </c>
      <c r="JT166" s="4">
        <f t="shared" si="70"/>
        <v>0.90128571428571447</v>
      </c>
      <c r="JU166" s="4">
        <f t="shared" si="71"/>
        <v>0.20546785714285715</v>
      </c>
      <c r="JV166" s="1" t="e" cm="1">
        <f t="array" aca="1" ref="JV166" ca="1">CONCATENATE(INDIRECT(ADDRESS(1,MATCH(_xlfn.MINIFS(B166:JM166,metrics.rec,"MAE"),B166:JM166,0)+1)), ", ", INDIRECT(ADDRESS(2,MATCH(_xlfn.MINIFS(B166:JM166,metrics.rec,"MAE"),B166:JM166,0)+1)))</f>
        <v>#NAME?</v>
      </c>
      <c r="JW166" s="1" t="e" cm="1">
        <f t="array" aca="1" ref="JW166" ca="1">CONCATENATE(INDIRECT(ADDRESS(1,MATCH(_xlfn.MINIFS(B166:JM166,metrics.rec,"MSE"),B166:JM166,0)+1)), ", ", INDIRECT(ADDRESS(2,MATCH(_xlfn.MINIFS(B166:JM166,metrics.rec,"MSE"),B166:JM166,0)+1)))</f>
        <v>#NAME?</v>
      </c>
      <c r="JX166" s="1" t="e" cm="1">
        <f t="array" aca="1" ref="JX166" ca="1">CONCATENATE(INDIRECT(ADDRESS(1,MATCH(_xlfn.MAXIFS(B166:JM166,metrics.rec,"R"),B166:JM166,0)+1)), ", ", INDIRECT(ADDRESS(2,MATCH(_xlfn.MAXIFS(B166:JM166,metrics.rec,"R"),B166:JM166,0)+1)))</f>
        <v>#NAME?</v>
      </c>
      <c r="JY166" s="1" t="e" cm="1">
        <f t="array" aca="1" ref="JY166" ca="1">CONCATENATE(INDIRECT(ADDRESS(1,MATCH(_xlfn.MAXIFS(B166:JM166,metrics.rec,"Precision"),B166:JM166,0)+1)), ", ", INDIRECT(ADDRESS(2,MATCH(_xlfn.MAXIFS(B166:JM166,metrics.rec,"Precision"),B166:JM166,0)+1)))</f>
        <v>#NAME?</v>
      </c>
      <c r="JZ166" s="1" t="e" cm="1">
        <f t="array" aca="1" ref="JZ166" ca="1">CONCATENATE(INDIRECT(ADDRESS(1,MATCH(_xlfn.MAXIFS(B166:JM166,metrics.rec,"Recall"),B166:JM166,0)+1)), ", ", INDIRECT(ADDRESS(2,MATCH(_xlfn.MAXIFS(B166:JM166,metrics.rec,"Recall"),B166:JM166,0)+1)))</f>
        <v>#NAME?</v>
      </c>
      <c r="KA166" s="1" t="e" cm="1">
        <f t="array" aca="1" ref="KA166" ca="1">CONCATENATE(INDIRECT(ADDRESS(1,MATCH(_xlfn.MAXIFS(B166:JM166,metrics.rec,"Coverage"),B166:JM166,0)+1)), ", ", INDIRECT(ADDRESS(2,MATCH(_xlfn.MAXIFS(B166:JM166,metrics.rec,"Coverage"),B166:JM166,0)+1)))</f>
        <v>#NAME?</v>
      </c>
      <c r="KB166" s="1" t="e" cm="1">
        <f t="array" aca="1" ref="KB166" ca="1">CONCATENATE(INDIRECT(ADDRESS(1,MATCH(_xlfn.MAXIFS(B166:JM166,metrics.rec,"Recatio"),B166:JM166,0)+1)), ", ", INDIRECT(ADDRESS(2,MATCH(_xlfn.MAXIFS(B166:JM166,metrics.rec,"Recatio"),B166:JM166,0)+1)))</f>
        <v>#NAME?</v>
      </c>
      <c r="KC166" s="1" t="e" cm="1">
        <f t="array" aca="1" ref="KC166" ca="1">CONCATENATE(INDIRECT(ADDRESS(1,MATCH(_xlfn.MINIFS(B166:JM166,metrics.rec,"Time"),B166:JM166,0)+1)), ", ", INDIRECT(ADDRESS(2,MATCH(_xlfn.MINIFS(B166:JM166,metrics.rec,"Time"),B166:JM166,0)+1)))</f>
        <v>#NAME?</v>
      </c>
    </row>
    <row r="167" spans="1:289" x14ac:dyDescent="0.3">
      <c r="A167" s="1" t="s">
        <v>148</v>
      </c>
      <c r="B167" s="4">
        <v>0.5786</v>
      </c>
      <c r="C167" s="4">
        <v>0.57799999999999996</v>
      </c>
      <c r="D167" s="4">
        <v>0.20380000000000001</v>
      </c>
      <c r="E167" s="4">
        <v>1.8E-3</v>
      </c>
      <c r="F167" s="4">
        <v>0.92720000000000002</v>
      </c>
      <c r="G167" s="4">
        <v>0.72940000000000005</v>
      </c>
      <c r="H167" s="4">
        <v>0.98960000000000004</v>
      </c>
      <c r="I167" s="4">
        <v>0.58689999999999998</v>
      </c>
      <c r="J167" s="5">
        <v>0.58440000000000003</v>
      </c>
      <c r="K167" s="5">
        <v>0.59350000000000003</v>
      </c>
      <c r="L167" s="5">
        <v>0.21729999999999999</v>
      </c>
      <c r="M167" s="5">
        <v>3.3E-3</v>
      </c>
      <c r="N167" s="5">
        <v>0.9214</v>
      </c>
      <c r="O167" s="5">
        <v>0.69599999999999995</v>
      </c>
      <c r="P167" s="5">
        <v>0.97940000000000005</v>
      </c>
      <c r="Q167" s="5">
        <v>0.45240000000000002</v>
      </c>
      <c r="R167" s="4">
        <v>0.58650000000000002</v>
      </c>
      <c r="S167" s="4">
        <v>0.59889999999999999</v>
      </c>
      <c r="T167" s="4">
        <v>0.221</v>
      </c>
      <c r="U167" s="4">
        <v>5.0000000000000001E-3</v>
      </c>
      <c r="V167" s="4">
        <v>0.91220000000000001</v>
      </c>
      <c r="W167" s="4">
        <v>0.66010000000000002</v>
      </c>
      <c r="X167" s="4">
        <v>0.96799999999999997</v>
      </c>
      <c r="Y167" s="4">
        <v>0.41770000000000002</v>
      </c>
      <c r="Z167" s="5">
        <v>0.59009999999999996</v>
      </c>
      <c r="AA167" s="5">
        <v>0.61029999999999995</v>
      </c>
      <c r="AB167" s="5">
        <v>0.2162</v>
      </c>
      <c r="AC167" s="5">
        <v>7.3000000000000001E-3</v>
      </c>
      <c r="AD167" s="5">
        <v>0.90239999999999998</v>
      </c>
      <c r="AE167" s="5">
        <v>0.61229999999999996</v>
      </c>
      <c r="AF167" s="5">
        <v>0.95299999999999996</v>
      </c>
      <c r="AG167" s="5">
        <v>0.29310000000000003</v>
      </c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>
        <v>0.59370000000000001</v>
      </c>
      <c r="AQ167" s="5">
        <v>0.61629999999999996</v>
      </c>
      <c r="AR167" s="5">
        <v>0.2155</v>
      </c>
      <c r="AS167" s="5">
        <v>1.5699999999999999E-2</v>
      </c>
      <c r="AT167" s="5">
        <v>0.87470000000000003</v>
      </c>
      <c r="AU167" s="5">
        <v>0.47920000000000001</v>
      </c>
      <c r="AV167" s="5">
        <v>0.91679999999999995</v>
      </c>
      <c r="AW167" s="5">
        <v>0.16489999999999999</v>
      </c>
      <c r="AX167" s="4">
        <v>0.59470000000000001</v>
      </c>
      <c r="AY167" s="4">
        <v>0.61929999999999996</v>
      </c>
      <c r="AZ167" s="4">
        <v>0.20710000000000001</v>
      </c>
      <c r="BA167" s="4">
        <v>2.7099999999999999E-2</v>
      </c>
      <c r="BB167" s="4">
        <v>0.84809999999999997</v>
      </c>
      <c r="BC167" s="4">
        <v>0.36299999999999999</v>
      </c>
      <c r="BD167" s="4">
        <v>0.88090000000000002</v>
      </c>
      <c r="BE167" s="4">
        <v>0.1105</v>
      </c>
      <c r="BF167" s="5">
        <v>0.60189999999999999</v>
      </c>
      <c r="BG167" s="5">
        <v>0.63170000000000004</v>
      </c>
      <c r="BH167" s="5">
        <v>0.19500000000000001</v>
      </c>
      <c r="BI167" s="5">
        <v>5.7599999999999998E-2</v>
      </c>
      <c r="BJ167" s="5">
        <v>0.80769999999999997</v>
      </c>
      <c r="BK167" s="5">
        <v>0.2344</v>
      </c>
      <c r="BL167" s="5">
        <v>0.81779999999999997</v>
      </c>
      <c r="BM167" s="5">
        <v>3.3799999999999997E-2</v>
      </c>
      <c r="BN167" s="4">
        <v>0.622</v>
      </c>
      <c r="BO167" s="4">
        <v>0.68440000000000001</v>
      </c>
      <c r="BP167" s="4">
        <v>0.16089999999999999</v>
      </c>
      <c r="BQ167" s="4">
        <v>0.192</v>
      </c>
      <c r="BR167" s="4">
        <v>0.74439999999999995</v>
      </c>
      <c r="BS167" s="4">
        <v>0.1055</v>
      </c>
      <c r="BT167" s="4">
        <v>0.67969999999999997</v>
      </c>
      <c r="BU167" s="4">
        <v>2.1600000000000001E-2</v>
      </c>
      <c r="BV167" s="5">
        <v>0.57199999999999995</v>
      </c>
      <c r="BW167" s="5">
        <v>0.56889999999999996</v>
      </c>
      <c r="BX167" s="5">
        <v>0.19850000000000001</v>
      </c>
      <c r="BY167" s="5">
        <v>1.8E-3</v>
      </c>
      <c r="BZ167" s="5">
        <v>0.92530000000000001</v>
      </c>
      <c r="CA167" s="5">
        <v>0.72430000000000005</v>
      </c>
      <c r="CB167" s="5">
        <v>0.98939999999999995</v>
      </c>
      <c r="CC167" s="5">
        <v>0.26179999999999998</v>
      </c>
      <c r="CD167" s="4">
        <v>0.58499999999999996</v>
      </c>
      <c r="CE167" s="4">
        <v>0.59660000000000002</v>
      </c>
      <c r="CF167" s="4">
        <v>0.21099999999999999</v>
      </c>
      <c r="CG167" s="4">
        <v>5.0000000000000001E-3</v>
      </c>
      <c r="CH167" s="4">
        <v>0.91249999999999998</v>
      </c>
      <c r="CI167" s="4">
        <v>0.65859999999999996</v>
      </c>
      <c r="CJ167" s="4">
        <v>0.97040000000000004</v>
      </c>
      <c r="CK167" s="4">
        <v>0.32190000000000002</v>
      </c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>
        <v>0.5968</v>
      </c>
      <c r="CU167" s="4">
        <v>0.62339999999999995</v>
      </c>
      <c r="CV167" s="4">
        <v>0.20150000000000001</v>
      </c>
      <c r="CW167" s="4">
        <v>2.69E-2</v>
      </c>
      <c r="CX167" s="4">
        <v>0.84670000000000001</v>
      </c>
      <c r="CY167" s="4">
        <v>0.36870000000000003</v>
      </c>
      <c r="CZ167" s="4">
        <v>0.88180000000000003</v>
      </c>
      <c r="DA167" s="4">
        <v>8.6800000000000002E-2</v>
      </c>
      <c r="DB167" s="5">
        <v>0.62209999999999999</v>
      </c>
      <c r="DC167" s="5">
        <v>0.68440000000000001</v>
      </c>
      <c r="DD167" s="5">
        <v>0.15909999999999999</v>
      </c>
      <c r="DE167" s="5">
        <v>0.19869999999999999</v>
      </c>
      <c r="DF167" s="5">
        <v>0.74119999999999997</v>
      </c>
      <c r="DG167" s="5">
        <v>0.10340000000000001</v>
      </c>
      <c r="DH167" s="5">
        <v>0.67959999999999998</v>
      </c>
      <c r="DI167" s="5">
        <v>1.8100000000000002E-2</v>
      </c>
      <c r="DJ167" s="4">
        <v>0.57020000000000004</v>
      </c>
      <c r="DK167" s="4">
        <v>0.56499999999999995</v>
      </c>
      <c r="DL167" s="4">
        <v>0.19189999999999999</v>
      </c>
      <c r="DM167" s="4">
        <v>1.8E-3</v>
      </c>
      <c r="DN167" s="4">
        <v>0.92420000000000002</v>
      </c>
      <c r="DO167" s="4">
        <v>0.72619999999999996</v>
      </c>
      <c r="DP167" s="4">
        <v>0.99129999999999996</v>
      </c>
      <c r="DQ167" s="4">
        <v>0.377</v>
      </c>
      <c r="DR167" s="5">
        <v>0.58579999999999999</v>
      </c>
      <c r="DS167" s="5">
        <v>0.60119999999999996</v>
      </c>
      <c r="DT167" s="5">
        <v>0.21779999999999999</v>
      </c>
      <c r="DU167" s="5">
        <v>5.0000000000000001E-3</v>
      </c>
      <c r="DV167" s="5">
        <v>0.91090000000000004</v>
      </c>
      <c r="DW167" s="5">
        <v>0.65710000000000002</v>
      </c>
      <c r="DX167" s="5">
        <v>0.96899999999999997</v>
      </c>
      <c r="DY167" s="5">
        <v>0.1895</v>
      </c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>
        <v>0.59589999999999999</v>
      </c>
      <c r="EI167" s="5">
        <v>0.62209999999999999</v>
      </c>
      <c r="EJ167" s="5">
        <v>0.20699999999999999</v>
      </c>
      <c r="EK167" s="5">
        <v>2.6700000000000002E-2</v>
      </c>
      <c r="EL167" s="5">
        <v>0.84760000000000002</v>
      </c>
      <c r="EM167" s="5">
        <v>0.36940000000000001</v>
      </c>
      <c r="EN167" s="5">
        <v>0.88039999999999996</v>
      </c>
      <c r="EO167" s="5">
        <v>8.0100000000000005E-2</v>
      </c>
      <c r="EP167" s="4">
        <v>0.62350000000000005</v>
      </c>
      <c r="EQ167" s="4">
        <v>0.68279999999999996</v>
      </c>
      <c r="ER167" s="4">
        <v>0.157</v>
      </c>
      <c r="ES167" s="4">
        <v>0.19270000000000001</v>
      </c>
      <c r="ET167" s="4">
        <v>0.74360000000000004</v>
      </c>
      <c r="EU167" s="4">
        <v>0.1056</v>
      </c>
      <c r="EV167" s="4">
        <v>0.67959999999999998</v>
      </c>
      <c r="EW167" s="4">
        <v>1.6199999999999999E-2</v>
      </c>
      <c r="EX167" s="5">
        <v>0.57579999999999998</v>
      </c>
      <c r="EY167" s="5">
        <v>0.57609999999999995</v>
      </c>
      <c r="EZ167" s="5">
        <v>0.1875</v>
      </c>
      <c r="FA167" s="5">
        <v>1.8E-3</v>
      </c>
      <c r="FB167" s="5">
        <v>0.92049999999999998</v>
      </c>
      <c r="FC167" s="5">
        <v>0.72450000000000003</v>
      </c>
      <c r="FD167" s="5">
        <v>0.98929999999999996</v>
      </c>
      <c r="FE167" s="5">
        <v>0.58479999999999999</v>
      </c>
      <c r="FF167" s="4">
        <v>0.58819999999999995</v>
      </c>
      <c r="FG167" s="4">
        <v>0.60270000000000001</v>
      </c>
      <c r="FH167" s="4">
        <v>0.21110000000000001</v>
      </c>
      <c r="FI167" s="4">
        <v>5.0000000000000001E-3</v>
      </c>
      <c r="FJ167" s="4">
        <v>0.91059999999999997</v>
      </c>
      <c r="FK167" s="4">
        <v>0.65690000000000004</v>
      </c>
      <c r="FL167" s="4">
        <v>0.96830000000000005</v>
      </c>
      <c r="FM167" s="4">
        <v>0.3306</v>
      </c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>
        <v>0.59589999999999999</v>
      </c>
      <c r="FW167" s="4">
        <v>0.623</v>
      </c>
      <c r="FX167" s="4">
        <v>0.20760000000000001</v>
      </c>
      <c r="FY167" s="4">
        <v>2.6700000000000002E-2</v>
      </c>
      <c r="FZ167" s="4">
        <v>0.84899999999999998</v>
      </c>
      <c r="GA167" s="4">
        <v>0.36990000000000001</v>
      </c>
      <c r="GB167" s="4">
        <v>0.87960000000000005</v>
      </c>
      <c r="GC167" s="4">
        <v>8.5099999999999995E-2</v>
      </c>
      <c r="GD167" s="5">
        <v>0.61980000000000002</v>
      </c>
      <c r="GE167" s="5">
        <v>0.67630000000000001</v>
      </c>
      <c r="GF167" s="5">
        <v>0.15920000000000001</v>
      </c>
      <c r="GG167" s="5">
        <v>0.19289999999999999</v>
      </c>
      <c r="GH167" s="5">
        <v>0.74150000000000005</v>
      </c>
      <c r="GI167" s="5">
        <v>0.1061</v>
      </c>
      <c r="GJ167" s="5">
        <v>0.67979999999999996</v>
      </c>
      <c r="GK167" s="5">
        <v>2.1000000000000001E-2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>
        <v>0.59709999999999996</v>
      </c>
      <c r="HK167" s="5">
        <v>0.62480000000000002</v>
      </c>
      <c r="HL167" s="5">
        <v>0.20469999999999999</v>
      </c>
      <c r="HM167" s="5">
        <v>2.64E-2</v>
      </c>
      <c r="HN167" s="5">
        <v>0.84899999999999998</v>
      </c>
      <c r="HO167" s="5">
        <v>0.37340000000000001</v>
      </c>
      <c r="HP167" s="5">
        <v>0.88</v>
      </c>
      <c r="HQ167" s="5">
        <v>0.12180000000000001</v>
      </c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>
        <v>0.59650000000000003</v>
      </c>
      <c r="IY167" s="4">
        <v>0.62339999999999995</v>
      </c>
      <c r="IZ167" s="4">
        <v>0.2029</v>
      </c>
      <c r="JA167" s="4">
        <v>2.6599999999999999E-2</v>
      </c>
      <c r="JB167" s="4">
        <v>0.84850000000000003</v>
      </c>
      <c r="JC167" s="4">
        <v>0.37069999999999997</v>
      </c>
      <c r="JD167" s="4">
        <v>0.88070000000000004</v>
      </c>
      <c r="JE167" s="4">
        <v>7.3899999999999993E-2</v>
      </c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0.59354285714285715</v>
      </c>
      <c r="JO167" s="4">
        <f t="shared" si="65"/>
        <v>0.61645000000000005</v>
      </c>
      <c r="JP167" s="4">
        <f t="shared" si="66"/>
        <v>0.20167857142857143</v>
      </c>
      <c r="JQ167" s="4">
        <f t="shared" si="67"/>
        <v>3.9675000000000002E-2</v>
      </c>
      <c r="JR167" s="4">
        <f t="shared" si="68"/>
        <v>0.86630714285714294</v>
      </c>
      <c r="JS167" s="4">
        <f t="shared" si="69"/>
        <v>0.47747307692307694</v>
      </c>
      <c r="JT167" s="4">
        <f t="shared" si="70"/>
        <v>0.89796428571428577</v>
      </c>
      <c r="JU167" s="4">
        <f t="shared" si="71"/>
        <v>0.2005142857142857</v>
      </c>
      <c r="JV167" s="1" t="e" cm="1">
        <f t="array" aca="1" ref="JV167" ca="1">CONCATENATE(INDIRECT(ADDRESS(1,MATCH(_xlfn.MINIFS(B167:JM167,metrics.rec,"MAE"),B167:JM167,0)+1)), ", ", INDIRECT(ADDRESS(2,MATCH(_xlfn.MINIFS(B167:JM167,metrics.rec,"MAE"),B167:JM167,0)+1)))</f>
        <v>#NAME?</v>
      </c>
      <c r="JW167" s="1" t="e" cm="1">
        <f t="array" aca="1" ref="JW167" ca="1">CONCATENATE(INDIRECT(ADDRESS(1,MATCH(_xlfn.MINIFS(B167:JM167,metrics.rec,"MSE"),B167:JM167,0)+1)), ", ", INDIRECT(ADDRESS(2,MATCH(_xlfn.MINIFS(B167:JM167,metrics.rec,"MSE"),B167:JM167,0)+1)))</f>
        <v>#NAME?</v>
      </c>
      <c r="JX167" s="1" t="e" cm="1">
        <f t="array" aca="1" ref="JX167" ca="1">CONCATENATE(INDIRECT(ADDRESS(1,MATCH(_xlfn.MAXIFS(B167:JM167,metrics.rec,"R"),B167:JM167,0)+1)), ", ", INDIRECT(ADDRESS(2,MATCH(_xlfn.MAXIFS(B167:JM167,metrics.rec,"R"),B167:JM167,0)+1)))</f>
        <v>#NAME?</v>
      </c>
      <c r="JY167" s="1" t="e" cm="1">
        <f t="array" aca="1" ref="JY167" ca="1">CONCATENATE(INDIRECT(ADDRESS(1,MATCH(_xlfn.MAXIFS(B167:JM167,metrics.rec,"Precision"),B167:JM167,0)+1)), ", ", INDIRECT(ADDRESS(2,MATCH(_xlfn.MAXIFS(B167:JM167,metrics.rec,"Precision"),B167:JM167,0)+1)))</f>
        <v>#NAME?</v>
      </c>
      <c r="JZ167" s="1" t="e" cm="1">
        <f t="array" aca="1" ref="JZ167" ca="1">CONCATENATE(INDIRECT(ADDRESS(1,MATCH(_xlfn.MAXIFS(B167:JM167,metrics.rec,"Recall"),B167:JM167,0)+1)), ", ", INDIRECT(ADDRESS(2,MATCH(_xlfn.MAXIFS(B167:JM167,metrics.rec,"Recall"),B167:JM167,0)+1)))</f>
        <v>#NAME?</v>
      </c>
      <c r="KA167" s="1" t="e" cm="1">
        <f t="array" aca="1" ref="KA167" ca="1">CONCATENATE(INDIRECT(ADDRESS(1,MATCH(_xlfn.MAXIFS(B167:JM167,metrics.rec,"Coverage"),B167:JM167,0)+1)), ", ", INDIRECT(ADDRESS(2,MATCH(_xlfn.MAXIFS(B167:JM167,metrics.rec,"Coverage"),B167:JM167,0)+1)))</f>
        <v>#NAME?</v>
      </c>
      <c r="KB167" s="1" t="e" cm="1">
        <f t="array" aca="1" ref="KB167" ca="1">CONCATENATE(INDIRECT(ADDRESS(1,MATCH(_xlfn.MAXIFS(B167:JM167,metrics.rec,"Recatio"),B167:JM167,0)+1)), ", ", INDIRECT(ADDRESS(2,MATCH(_xlfn.MAXIFS(B167:JM167,metrics.rec,"Recatio"),B167:JM167,0)+1)))</f>
        <v>#NAME?</v>
      </c>
      <c r="KC167" s="1" t="e" cm="1">
        <f t="array" aca="1" ref="KC167" ca="1">CONCATENATE(INDIRECT(ADDRESS(1,MATCH(_xlfn.MINIFS(B167:JM167,metrics.rec,"Time"),B167:JM167,0)+1)), ", ", INDIRECT(ADDRESS(2,MATCH(_xlfn.MINIFS(B167:JM167,metrics.rec,"Time"),B167:JM167,0)+1)))</f>
        <v>#NAME?</v>
      </c>
    </row>
    <row r="168" spans="1:289" x14ac:dyDescent="0.3">
      <c r="A168" s="1" t="s">
        <v>149</v>
      </c>
      <c r="B168" s="4">
        <v>0.57589999999999997</v>
      </c>
      <c r="C168" s="4">
        <v>0.57220000000000004</v>
      </c>
      <c r="D168" s="4">
        <v>0.21529999999999999</v>
      </c>
      <c r="E168" s="4">
        <v>1.8E-3</v>
      </c>
      <c r="F168" s="4">
        <v>0.92710000000000004</v>
      </c>
      <c r="G168" s="4">
        <v>0.72119999999999995</v>
      </c>
      <c r="H168" s="4">
        <v>0.99119999999999997</v>
      </c>
      <c r="I168" s="4">
        <v>0.56120000000000003</v>
      </c>
      <c r="J168" s="5">
        <v>0.58230000000000004</v>
      </c>
      <c r="K168" s="5">
        <v>0.58889999999999998</v>
      </c>
      <c r="L168" s="5">
        <v>0.22589999999999999</v>
      </c>
      <c r="M168" s="5">
        <v>3.3E-3</v>
      </c>
      <c r="N168" s="5">
        <v>0.92190000000000005</v>
      </c>
      <c r="O168" s="5">
        <v>0.6895</v>
      </c>
      <c r="P168" s="5">
        <v>0.98050000000000004</v>
      </c>
      <c r="Q168" s="5">
        <v>0.43440000000000001</v>
      </c>
      <c r="R168" s="4">
        <v>0.58540000000000003</v>
      </c>
      <c r="S168" s="4">
        <v>0.59650000000000003</v>
      </c>
      <c r="T168" s="4">
        <v>0.2336</v>
      </c>
      <c r="U168" s="4">
        <v>5.0000000000000001E-3</v>
      </c>
      <c r="V168" s="4">
        <v>0.9113</v>
      </c>
      <c r="W168" s="4">
        <v>0.65439999999999998</v>
      </c>
      <c r="X168" s="4">
        <v>0.97019999999999995</v>
      </c>
      <c r="Y168" s="4">
        <v>0.40720000000000001</v>
      </c>
      <c r="Z168" s="5">
        <v>0.58830000000000005</v>
      </c>
      <c r="AA168" s="5">
        <v>0.60750000000000004</v>
      </c>
      <c r="AB168" s="5">
        <v>0.2233</v>
      </c>
      <c r="AC168" s="5">
        <v>7.4000000000000003E-3</v>
      </c>
      <c r="AD168" s="5">
        <v>0.90110000000000001</v>
      </c>
      <c r="AE168" s="5">
        <v>0.60640000000000005</v>
      </c>
      <c r="AF168" s="5">
        <v>0.95609999999999995</v>
      </c>
      <c r="AG168" s="5">
        <v>0.28510000000000002</v>
      </c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>
        <v>0.59160000000000001</v>
      </c>
      <c r="AQ168" s="5">
        <v>0.61240000000000006</v>
      </c>
      <c r="AR168" s="5">
        <v>0.22309999999999999</v>
      </c>
      <c r="AS168" s="5">
        <v>1.5900000000000001E-2</v>
      </c>
      <c r="AT168" s="5">
        <v>0.87229999999999996</v>
      </c>
      <c r="AU168" s="5">
        <v>0.47510000000000002</v>
      </c>
      <c r="AV168" s="5">
        <v>0.92169999999999996</v>
      </c>
      <c r="AW168" s="5">
        <v>0.1598</v>
      </c>
      <c r="AX168" s="4">
        <v>0.59440000000000004</v>
      </c>
      <c r="AY168" s="4">
        <v>0.61919999999999997</v>
      </c>
      <c r="AZ168" s="4">
        <v>0.20660000000000001</v>
      </c>
      <c r="BA168" s="4">
        <v>2.7300000000000001E-2</v>
      </c>
      <c r="BB168" s="4">
        <v>0.84550000000000003</v>
      </c>
      <c r="BC168" s="4">
        <v>0.35930000000000001</v>
      </c>
      <c r="BD168" s="4">
        <v>0.88619999999999999</v>
      </c>
      <c r="BE168" s="4">
        <v>0.1091</v>
      </c>
      <c r="BF168" s="5">
        <v>0.60319999999999996</v>
      </c>
      <c r="BG168" s="5">
        <v>0.63539999999999996</v>
      </c>
      <c r="BH168" s="5">
        <v>0.1835</v>
      </c>
      <c r="BI168" s="5">
        <v>5.8000000000000003E-2</v>
      </c>
      <c r="BJ168" s="5">
        <v>0.80279999999999996</v>
      </c>
      <c r="BK168" s="5">
        <v>0.23219999999999999</v>
      </c>
      <c r="BL168" s="5">
        <v>0.82620000000000005</v>
      </c>
      <c r="BM168" s="5">
        <v>3.3099999999999997E-2</v>
      </c>
      <c r="BN168" s="4">
        <v>0.6401</v>
      </c>
      <c r="BO168" s="4">
        <v>0.72060000000000002</v>
      </c>
      <c r="BP168" s="4">
        <v>0.1278</v>
      </c>
      <c r="BQ168" s="4">
        <v>0.19189999999999999</v>
      </c>
      <c r="BR168" s="4">
        <v>0.73499999999999999</v>
      </c>
      <c r="BS168" s="4">
        <v>0.10489999999999999</v>
      </c>
      <c r="BT168" s="4">
        <v>0.69010000000000005</v>
      </c>
      <c r="BU168" s="4">
        <v>1.9300000000000001E-2</v>
      </c>
      <c r="BV168" s="5">
        <v>0.57030000000000003</v>
      </c>
      <c r="BW168" s="5">
        <v>0.56420000000000003</v>
      </c>
      <c r="BX168" s="5">
        <v>0.2145</v>
      </c>
      <c r="BY168" s="5">
        <v>1.8E-3</v>
      </c>
      <c r="BZ168" s="5">
        <v>0.92410000000000003</v>
      </c>
      <c r="CA168" s="5">
        <v>0.71760000000000002</v>
      </c>
      <c r="CB168" s="5">
        <v>0.99019999999999997</v>
      </c>
      <c r="CC168" s="5">
        <v>0.25069999999999998</v>
      </c>
      <c r="CD168" s="4">
        <v>0.58320000000000005</v>
      </c>
      <c r="CE168" s="4">
        <v>0.59260000000000002</v>
      </c>
      <c r="CF168" s="4">
        <v>0.2268</v>
      </c>
      <c r="CG168" s="4">
        <v>5.0000000000000001E-3</v>
      </c>
      <c r="CH168" s="4">
        <v>0.91190000000000004</v>
      </c>
      <c r="CI168" s="4">
        <v>0.65259999999999996</v>
      </c>
      <c r="CJ168" s="4">
        <v>0.97250000000000003</v>
      </c>
      <c r="CK168" s="4">
        <v>0.3201</v>
      </c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>
        <v>0.59609999999999996</v>
      </c>
      <c r="CU168" s="4">
        <v>0.62239999999999995</v>
      </c>
      <c r="CV168" s="4">
        <v>0.20480000000000001</v>
      </c>
      <c r="CW168" s="4">
        <v>2.7E-2</v>
      </c>
      <c r="CX168" s="4">
        <v>0.84370000000000001</v>
      </c>
      <c r="CY168" s="4">
        <v>0.36570000000000003</v>
      </c>
      <c r="CZ168" s="4">
        <v>0.88800000000000001</v>
      </c>
      <c r="DA168" s="4">
        <v>8.3000000000000004E-2</v>
      </c>
      <c r="DB168" s="5">
        <v>0.63959999999999995</v>
      </c>
      <c r="DC168" s="5">
        <v>0.71879999999999999</v>
      </c>
      <c r="DD168" s="5">
        <v>0.1229</v>
      </c>
      <c r="DE168" s="5">
        <v>0.1993</v>
      </c>
      <c r="DF168" s="5">
        <v>0.73299999999999998</v>
      </c>
      <c r="DG168" s="5">
        <v>0.1026</v>
      </c>
      <c r="DH168" s="5">
        <v>0.6905</v>
      </c>
      <c r="DI168" s="5">
        <v>1.77E-2</v>
      </c>
      <c r="DJ168" s="4">
        <v>0.5675</v>
      </c>
      <c r="DK168" s="4">
        <v>0.55940000000000001</v>
      </c>
      <c r="DL168" s="4">
        <v>0.2097</v>
      </c>
      <c r="DM168" s="4">
        <v>1.8E-3</v>
      </c>
      <c r="DN168" s="4">
        <v>0.9254</v>
      </c>
      <c r="DO168" s="4">
        <v>0.71960000000000002</v>
      </c>
      <c r="DP168" s="4">
        <v>0.99170000000000003</v>
      </c>
      <c r="DQ168" s="4">
        <v>0.35809999999999997</v>
      </c>
      <c r="DR168" s="5">
        <v>0.58420000000000005</v>
      </c>
      <c r="DS168" s="5">
        <v>0.59789999999999999</v>
      </c>
      <c r="DT168" s="5">
        <v>0.23130000000000001</v>
      </c>
      <c r="DU168" s="5">
        <v>5.0000000000000001E-3</v>
      </c>
      <c r="DV168" s="5">
        <v>0.91059999999999997</v>
      </c>
      <c r="DW168" s="5">
        <v>0.65090000000000003</v>
      </c>
      <c r="DX168" s="5">
        <v>0.97119999999999995</v>
      </c>
      <c r="DY168" s="5">
        <v>0.18440000000000001</v>
      </c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>
        <v>0.59530000000000005</v>
      </c>
      <c r="EI168" s="5">
        <v>0.62119999999999997</v>
      </c>
      <c r="EJ168" s="5">
        <v>0.20849999999999999</v>
      </c>
      <c r="EK168" s="5">
        <v>2.7E-2</v>
      </c>
      <c r="EL168" s="5">
        <v>0.84489999999999998</v>
      </c>
      <c r="EM168" s="5">
        <v>0.36570000000000003</v>
      </c>
      <c r="EN168" s="5">
        <v>0.8861</v>
      </c>
      <c r="EO168" s="5">
        <v>7.7200000000000005E-2</v>
      </c>
      <c r="EP168" s="4">
        <v>0.64180000000000004</v>
      </c>
      <c r="EQ168" s="4">
        <v>0.71919999999999995</v>
      </c>
      <c r="ER168" s="4">
        <v>0.1236</v>
      </c>
      <c r="ES168" s="4">
        <v>0.19350000000000001</v>
      </c>
      <c r="ET168" s="4">
        <v>0.73460000000000003</v>
      </c>
      <c r="EU168" s="4">
        <v>0.1046</v>
      </c>
      <c r="EV168" s="4">
        <v>0.69040000000000001</v>
      </c>
      <c r="EW168" s="4">
        <v>1.5599999999999999E-2</v>
      </c>
      <c r="EX168" s="5">
        <v>0.57340000000000002</v>
      </c>
      <c r="EY168" s="5">
        <v>0.57120000000000004</v>
      </c>
      <c r="EZ168" s="5">
        <v>0.2046</v>
      </c>
      <c r="FA168" s="5">
        <v>1.8E-3</v>
      </c>
      <c r="FB168" s="5">
        <v>0.92090000000000005</v>
      </c>
      <c r="FC168" s="5">
        <v>0.71799999999999997</v>
      </c>
      <c r="FD168" s="5">
        <v>0.99019999999999997</v>
      </c>
      <c r="FE168" s="5">
        <v>0.61229999999999996</v>
      </c>
      <c r="FF168" s="4">
        <v>0.58609999999999995</v>
      </c>
      <c r="FG168" s="4">
        <v>0.59809999999999997</v>
      </c>
      <c r="FH168" s="4">
        <v>0.22409999999999999</v>
      </c>
      <c r="FI168" s="4">
        <v>5.0000000000000001E-3</v>
      </c>
      <c r="FJ168" s="4">
        <v>0.91010000000000002</v>
      </c>
      <c r="FK168" s="4">
        <v>0.65080000000000005</v>
      </c>
      <c r="FL168" s="4">
        <v>0.9708</v>
      </c>
      <c r="FM168" s="4">
        <v>0.32479999999999998</v>
      </c>
      <c r="FN168" s="5">
        <v>0.5897</v>
      </c>
      <c r="FO168" s="5">
        <v>0.60760000000000003</v>
      </c>
      <c r="FP168" s="5">
        <v>0.2296</v>
      </c>
      <c r="FQ168" s="5">
        <v>1.06E-2</v>
      </c>
      <c r="FR168" s="5">
        <v>0.89029999999999998</v>
      </c>
      <c r="FS168" s="5">
        <v>0.55069999999999997</v>
      </c>
      <c r="FT168" s="5">
        <v>0.9425</v>
      </c>
      <c r="FU168" s="5">
        <v>0.1835</v>
      </c>
      <c r="FV168" s="4">
        <v>0.59499999999999997</v>
      </c>
      <c r="FW168" s="4">
        <v>0.62150000000000005</v>
      </c>
      <c r="FX168" s="4">
        <v>0.20830000000000001</v>
      </c>
      <c r="FY168" s="4">
        <v>2.69E-2</v>
      </c>
      <c r="FZ168" s="4">
        <v>0.84630000000000005</v>
      </c>
      <c r="GA168" s="4">
        <v>0.36630000000000001</v>
      </c>
      <c r="GB168" s="4">
        <v>0.88580000000000003</v>
      </c>
      <c r="GC168" s="4">
        <v>8.3799999999999999E-2</v>
      </c>
      <c r="GD168" s="5">
        <v>0.63729999999999998</v>
      </c>
      <c r="GE168" s="5">
        <v>0.7117</v>
      </c>
      <c r="GF168" s="5">
        <v>0.1231</v>
      </c>
      <c r="GG168" s="5">
        <v>0.19370000000000001</v>
      </c>
      <c r="GH168" s="5">
        <v>0.73309999999999997</v>
      </c>
      <c r="GI168" s="5">
        <v>0.1051</v>
      </c>
      <c r="GJ168" s="5">
        <v>0.6905</v>
      </c>
      <c r="GK168" s="5">
        <v>2.0299999999999999E-2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>
        <v>0.58960000000000001</v>
      </c>
      <c r="HC168" s="4">
        <v>0.60809999999999997</v>
      </c>
      <c r="HD168" s="4">
        <v>0.22259999999999999</v>
      </c>
      <c r="HE168" s="4">
        <v>1.06E-2</v>
      </c>
      <c r="HF168" s="4">
        <v>0.89049999999999996</v>
      </c>
      <c r="HG168" s="4">
        <v>0.55010000000000003</v>
      </c>
      <c r="HH168" s="4">
        <v>0.94310000000000005</v>
      </c>
      <c r="HI168" s="4">
        <v>0.13700000000000001</v>
      </c>
      <c r="HJ168" s="5">
        <v>0.59640000000000004</v>
      </c>
      <c r="HK168" s="5">
        <v>0.62380000000000002</v>
      </c>
      <c r="HL168" s="5">
        <v>0.20380000000000001</v>
      </c>
      <c r="HM168" s="5">
        <v>2.6599999999999999E-2</v>
      </c>
      <c r="HN168" s="5">
        <v>0.84640000000000004</v>
      </c>
      <c r="HO168" s="5">
        <v>0.36990000000000001</v>
      </c>
      <c r="HP168" s="5">
        <v>0.88529999999999998</v>
      </c>
      <c r="HQ168" s="5">
        <v>0.11799999999999999</v>
      </c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>
        <v>0.5958</v>
      </c>
      <c r="IY168" s="4">
        <v>0.62209999999999999</v>
      </c>
      <c r="IZ168" s="4">
        <v>0.2031</v>
      </c>
      <c r="JA168" s="4">
        <v>2.6800000000000001E-2</v>
      </c>
      <c r="JB168" s="4">
        <v>0.84570000000000001</v>
      </c>
      <c r="JC168" s="4">
        <v>0.36709999999999998</v>
      </c>
      <c r="JD168" s="4">
        <v>0.88649999999999995</v>
      </c>
      <c r="JE168" s="4">
        <v>7.7399999999999997E-2</v>
      </c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0.59511111111111115</v>
      </c>
      <c r="JO168" s="4">
        <f t="shared" si="65"/>
        <v>0.61957037037037044</v>
      </c>
      <c r="JP168" s="4">
        <f t="shared" si="66"/>
        <v>0.20277407407407408</v>
      </c>
      <c r="JQ168" s="4">
        <f t="shared" si="67"/>
        <v>4.0925925925925935E-2</v>
      </c>
      <c r="JR168" s="4">
        <f t="shared" si="68"/>
        <v>0.86293333333333333</v>
      </c>
      <c r="JS168" s="4">
        <f t="shared" si="69"/>
        <v>0.47576666666666667</v>
      </c>
      <c r="JT168" s="4">
        <f t="shared" si="70"/>
        <v>0.90112962962962984</v>
      </c>
      <c r="JU168" s="4">
        <f t="shared" si="71"/>
        <v>0.24660370370370377</v>
      </c>
      <c r="JV168" s="1" t="e" cm="1">
        <f t="array" aca="1" ref="JV168" ca="1">CONCATENATE(INDIRECT(ADDRESS(1,MATCH(_xlfn.MINIFS(B168:JM168,metrics.rec,"MAE"),B168:JM168,0)+1)), ", ", INDIRECT(ADDRESS(2,MATCH(_xlfn.MINIFS(B168:JM168,metrics.rec,"MAE"),B168:JM168,0)+1)))</f>
        <v>#NAME?</v>
      </c>
      <c r="JW168" s="1" t="e" cm="1">
        <f t="array" aca="1" ref="JW168" ca="1">CONCATENATE(INDIRECT(ADDRESS(1,MATCH(_xlfn.MINIFS(B168:JM168,metrics.rec,"MSE"),B168:JM168,0)+1)), ", ", INDIRECT(ADDRESS(2,MATCH(_xlfn.MINIFS(B168:JM168,metrics.rec,"MSE"),B168:JM168,0)+1)))</f>
        <v>#NAME?</v>
      </c>
      <c r="JX168" s="1" t="e" cm="1">
        <f t="array" aca="1" ref="JX168" ca="1">CONCATENATE(INDIRECT(ADDRESS(1,MATCH(_xlfn.MAXIFS(B168:JM168,metrics.rec,"R"),B168:JM168,0)+1)), ", ", INDIRECT(ADDRESS(2,MATCH(_xlfn.MAXIFS(B168:JM168,metrics.rec,"R"),B168:JM168,0)+1)))</f>
        <v>#NAME?</v>
      </c>
      <c r="JY168" s="1" t="e" cm="1">
        <f t="array" aca="1" ref="JY168" ca="1">CONCATENATE(INDIRECT(ADDRESS(1,MATCH(_xlfn.MAXIFS(B168:JM168,metrics.rec,"Precision"),B168:JM168,0)+1)), ", ", INDIRECT(ADDRESS(2,MATCH(_xlfn.MAXIFS(B168:JM168,metrics.rec,"Precision"),B168:JM168,0)+1)))</f>
        <v>#NAME?</v>
      </c>
      <c r="JZ168" s="1" t="e" cm="1">
        <f t="array" aca="1" ref="JZ168" ca="1">CONCATENATE(INDIRECT(ADDRESS(1,MATCH(_xlfn.MAXIFS(B168:JM168,metrics.rec,"Recall"),B168:JM168,0)+1)), ", ", INDIRECT(ADDRESS(2,MATCH(_xlfn.MAXIFS(B168:JM168,metrics.rec,"Recall"),B168:JM168,0)+1)))</f>
        <v>#NAME?</v>
      </c>
      <c r="KA168" s="1" t="e" cm="1">
        <f t="array" aca="1" ref="KA168" ca="1">CONCATENATE(INDIRECT(ADDRESS(1,MATCH(_xlfn.MAXIFS(B168:JM168,metrics.rec,"Coverage"),B168:JM168,0)+1)), ", ", INDIRECT(ADDRESS(2,MATCH(_xlfn.MAXIFS(B168:JM168,metrics.rec,"Coverage"),B168:JM168,0)+1)))</f>
        <v>#NAME?</v>
      </c>
      <c r="KB168" s="1" t="e" cm="1">
        <f t="array" aca="1" ref="KB168" ca="1">CONCATENATE(INDIRECT(ADDRESS(1,MATCH(_xlfn.MAXIFS(B168:JM168,metrics.rec,"Recatio"),B168:JM168,0)+1)), ", ", INDIRECT(ADDRESS(2,MATCH(_xlfn.MAXIFS(B168:JM168,metrics.rec,"Recatio"),B168:JM168,0)+1)))</f>
        <v>#NAME?</v>
      </c>
      <c r="KC168" s="1" t="e" cm="1">
        <f t="array" aca="1" ref="KC168" ca="1">CONCATENATE(INDIRECT(ADDRESS(1,MATCH(_xlfn.MINIFS(B168:JM168,metrics.rec,"Time"),B168:JM168,0)+1)), ", ", INDIRECT(ADDRESS(2,MATCH(_xlfn.MINIFS(B168:JM168,metrics.rec,"Time"),B168:JM168,0)+1)))</f>
        <v>#NAME?</v>
      </c>
    </row>
    <row r="169" spans="1:289" x14ac:dyDescent="0.3">
      <c r="A169" s="1" t="s">
        <v>150</v>
      </c>
      <c r="B169" s="4">
        <v>0.58140000000000003</v>
      </c>
      <c r="C169" s="4">
        <v>0.58409999999999995</v>
      </c>
      <c r="D169" s="4">
        <v>0.2064</v>
      </c>
      <c r="E169" s="4">
        <v>1.6999999999999999E-3</v>
      </c>
      <c r="F169" s="4">
        <v>0.92900000000000005</v>
      </c>
      <c r="G169" s="4">
        <v>0.78390000000000004</v>
      </c>
      <c r="H169" s="4">
        <v>0.99160000000000004</v>
      </c>
      <c r="I169" s="4">
        <v>0.58440000000000003</v>
      </c>
      <c r="J169" s="5">
        <v>0.58540000000000003</v>
      </c>
      <c r="K169" s="5">
        <v>0.59440000000000004</v>
      </c>
      <c r="L169" s="5">
        <v>0.22700000000000001</v>
      </c>
      <c r="M169" s="5">
        <v>3.0000000000000001E-3</v>
      </c>
      <c r="N169" s="5">
        <v>0.92369999999999997</v>
      </c>
      <c r="O169" s="5">
        <v>0.76900000000000002</v>
      </c>
      <c r="P169" s="5">
        <v>0.98070000000000002</v>
      </c>
      <c r="Q169" s="5">
        <v>0.4738</v>
      </c>
      <c r="R169" s="4">
        <v>0.58909999999999996</v>
      </c>
      <c r="S169" s="4">
        <v>0.60450000000000004</v>
      </c>
      <c r="T169" s="4">
        <v>0.22720000000000001</v>
      </c>
      <c r="U169" s="4">
        <v>4.4000000000000003E-3</v>
      </c>
      <c r="V169" s="4">
        <v>0.91459999999999997</v>
      </c>
      <c r="W169" s="4">
        <v>0.75600000000000001</v>
      </c>
      <c r="X169" s="4">
        <v>0.97109999999999996</v>
      </c>
      <c r="Y169" s="4">
        <v>0.43780000000000002</v>
      </c>
      <c r="Z169" s="5">
        <v>0.59370000000000001</v>
      </c>
      <c r="AA169" s="5">
        <v>0.61760000000000004</v>
      </c>
      <c r="AB169" s="5">
        <v>0.21970000000000001</v>
      </c>
      <c r="AC169" s="5">
        <v>6.1000000000000004E-3</v>
      </c>
      <c r="AD169" s="5">
        <v>0.90700000000000003</v>
      </c>
      <c r="AE169" s="5">
        <v>0.7419</v>
      </c>
      <c r="AF169" s="5">
        <v>0.95720000000000005</v>
      </c>
      <c r="AG169" s="5">
        <v>0.30299999999999999</v>
      </c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>
        <v>0.59760000000000002</v>
      </c>
      <c r="AQ169" s="5">
        <v>0.62609999999999999</v>
      </c>
      <c r="AR169" s="5">
        <v>0.2167</v>
      </c>
      <c r="AS169" s="5">
        <v>1.0699999999999999E-2</v>
      </c>
      <c r="AT169" s="5">
        <v>0.88449999999999995</v>
      </c>
      <c r="AU169" s="5">
        <v>0.71209999999999996</v>
      </c>
      <c r="AV169" s="5">
        <v>0.92559999999999998</v>
      </c>
      <c r="AW169" s="5">
        <v>0.16839999999999999</v>
      </c>
      <c r="AX169" s="4">
        <v>0.60150000000000003</v>
      </c>
      <c r="AY169" s="4">
        <v>0.63759999999999994</v>
      </c>
      <c r="AZ169" s="4">
        <v>0.20610000000000001</v>
      </c>
      <c r="BA169" s="4">
        <v>1.49E-2</v>
      </c>
      <c r="BB169" s="4">
        <v>0.87050000000000005</v>
      </c>
      <c r="BC169" s="4">
        <v>0.6794</v>
      </c>
      <c r="BD169" s="4">
        <v>0.89070000000000005</v>
      </c>
      <c r="BE169" s="4">
        <v>0.1166</v>
      </c>
      <c r="BF169" s="5">
        <v>0.61250000000000004</v>
      </c>
      <c r="BG169" s="5">
        <v>0.66120000000000001</v>
      </c>
      <c r="BH169" s="5">
        <v>0.19689999999999999</v>
      </c>
      <c r="BI169" s="5">
        <v>2.1899999999999999E-2</v>
      </c>
      <c r="BJ169" s="5">
        <v>0.84340000000000004</v>
      </c>
      <c r="BK169" s="5">
        <v>0.64749999999999996</v>
      </c>
      <c r="BL169" s="5">
        <v>0.83589999999999998</v>
      </c>
      <c r="BM169" s="5">
        <v>3.5700000000000003E-2</v>
      </c>
      <c r="BN169" s="4">
        <v>0.63390000000000002</v>
      </c>
      <c r="BO169" s="4">
        <v>0.7208</v>
      </c>
      <c r="BP169" s="4">
        <v>0.15720000000000001</v>
      </c>
      <c r="BQ169" s="4">
        <v>3.9600000000000003E-2</v>
      </c>
      <c r="BR169" s="4">
        <v>0.80089999999999995</v>
      </c>
      <c r="BS169" s="4">
        <v>0.56499999999999995</v>
      </c>
      <c r="BT169" s="4">
        <v>0.71220000000000006</v>
      </c>
      <c r="BU169" s="4">
        <v>1.9900000000000001E-2</v>
      </c>
      <c r="BV169" s="5">
        <v>0.57430000000000003</v>
      </c>
      <c r="BW169" s="5">
        <v>0.57269999999999999</v>
      </c>
      <c r="BX169" s="5">
        <v>0.2014</v>
      </c>
      <c r="BY169" s="5">
        <v>1.6999999999999999E-3</v>
      </c>
      <c r="BZ169" s="5">
        <v>0.92600000000000005</v>
      </c>
      <c r="CA169" s="5">
        <v>0.7782</v>
      </c>
      <c r="CB169" s="5">
        <v>0.99039999999999995</v>
      </c>
      <c r="CC169" s="5">
        <v>0.27100000000000002</v>
      </c>
      <c r="CD169" s="4">
        <v>0.58760000000000001</v>
      </c>
      <c r="CE169" s="4">
        <v>0.60070000000000001</v>
      </c>
      <c r="CF169" s="4">
        <v>0.21840000000000001</v>
      </c>
      <c r="CG169" s="4">
        <v>4.4000000000000003E-3</v>
      </c>
      <c r="CH169" s="4">
        <v>0.91569999999999996</v>
      </c>
      <c r="CI169" s="4">
        <v>0.75780000000000003</v>
      </c>
      <c r="CJ169" s="4">
        <v>0.97299999999999998</v>
      </c>
      <c r="CK169" s="4">
        <v>0.3468</v>
      </c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>
        <v>0.60389999999999999</v>
      </c>
      <c r="CU169" s="4">
        <v>0.64219999999999999</v>
      </c>
      <c r="CV169" s="4">
        <v>0.20180000000000001</v>
      </c>
      <c r="CW169" s="4">
        <v>1.4800000000000001E-2</v>
      </c>
      <c r="CX169" s="4">
        <v>0.86760000000000004</v>
      </c>
      <c r="CY169" s="4">
        <v>0.6865</v>
      </c>
      <c r="CZ169" s="4">
        <v>0.89319999999999999</v>
      </c>
      <c r="DA169" s="4">
        <v>8.77E-2</v>
      </c>
      <c r="DB169" s="5">
        <v>0.63519999999999999</v>
      </c>
      <c r="DC169" s="5">
        <v>0.72219999999999995</v>
      </c>
      <c r="DD169" s="5">
        <v>0.15859999999999999</v>
      </c>
      <c r="DE169" s="5">
        <v>4.02E-2</v>
      </c>
      <c r="DF169" s="5">
        <v>0.79790000000000005</v>
      </c>
      <c r="DG169" s="5">
        <v>0.56189999999999996</v>
      </c>
      <c r="DH169" s="5">
        <v>0.71009999999999995</v>
      </c>
      <c r="DI169" s="5">
        <v>1.9599999999999999E-2</v>
      </c>
      <c r="DJ169" s="4">
        <v>0.57240000000000002</v>
      </c>
      <c r="DK169" s="4">
        <v>0.56879999999999997</v>
      </c>
      <c r="DL169" s="4">
        <v>0.19980000000000001</v>
      </c>
      <c r="DM169" s="4">
        <v>1.6999999999999999E-3</v>
      </c>
      <c r="DN169" s="4">
        <v>0.92589999999999995</v>
      </c>
      <c r="DO169" s="4">
        <v>0.7792</v>
      </c>
      <c r="DP169" s="4">
        <v>0.99180000000000001</v>
      </c>
      <c r="DQ169" s="4">
        <v>0.38240000000000002</v>
      </c>
      <c r="DR169" s="5">
        <v>0.58850000000000002</v>
      </c>
      <c r="DS169" s="5">
        <v>0.60560000000000003</v>
      </c>
      <c r="DT169" s="5">
        <v>0.223</v>
      </c>
      <c r="DU169" s="5">
        <v>4.4000000000000003E-3</v>
      </c>
      <c r="DV169" s="5">
        <v>0.91420000000000001</v>
      </c>
      <c r="DW169" s="5">
        <v>0.75549999999999995</v>
      </c>
      <c r="DX169" s="5">
        <v>0.97240000000000004</v>
      </c>
      <c r="DY169" s="5">
        <v>0.1905</v>
      </c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>
        <v>0.60309999999999997</v>
      </c>
      <c r="EI169" s="5">
        <v>0.64149999999999996</v>
      </c>
      <c r="EJ169" s="5">
        <v>0.20730000000000001</v>
      </c>
      <c r="EK169" s="5">
        <v>1.4800000000000001E-2</v>
      </c>
      <c r="EL169" s="5">
        <v>0.87</v>
      </c>
      <c r="EM169" s="5">
        <v>0.68730000000000002</v>
      </c>
      <c r="EN169" s="5">
        <v>0.89159999999999995</v>
      </c>
      <c r="EO169" s="5">
        <v>8.2699999999999996E-2</v>
      </c>
      <c r="EP169" s="4">
        <v>0.63560000000000005</v>
      </c>
      <c r="EQ169" s="4">
        <v>0.71830000000000005</v>
      </c>
      <c r="ER169" s="4">
        <v>0.1578</v>
      </c>
      <c r="ES169" s="4">
        <v>3.9800000000000002E-2</v>
      </c>
      <c r="ET169" s="4">
        <v>0.79810000000000003</v>
      </c>
      <c r="EU169" s="4">
        <v>0.56000000000000005</v>
      </c>
      <c r="EV169" s="4">
        <v>0.71030000000000004</v>
      </c>
      <c r="EW169" s="4">
        <v>1.72E-2</v>
      </c>
      <c r="EX169" s="5">
        <v>0.57820000000000005</v>
      </c>
      <c r="EY169" s="5">
        <v>0.57989999999999997</v>
      </c>
      <c r="EZ169" s="5">
        <v>0.19220000000000001</v>
      </c>
      <c r="FA169" s="5">
        <v>1.6999999999999999E-3</v>
      </c>
      <c r="FB169" s="5">
        <v>0.92220000000000002</v>
      </c>
      <c r="FC169" s="5">
        <v>0.77810000000000001</v>
      </c>
      <c r="FD169" s="5">
        <v>0.99029999999999996</v>
      </c>
      <c r="FE169" s="5">
        <v>1.0667</v>
      </c>
      <c r="FF169" s="4">
        <v>0.59099999999999997</v>
      </c>
      <c r="FG169" s="4">
        <v>0.60780000000000001</v>
      </c>
      <c r="FH169" s="4">
        <v>0.21820000000000001</v>
      </c>
      <c r="FI169" s="4">
        <v>4.3E-3</v>
      </c>
      <c r="FJ169" s="4">
        <v>0.91339999999999999</v>
      </c>
      <c r="FK169" s="4">
        <v>0.75529999999999997</v>
      </c>
      <c r="FL169" s="4">
        <v>0.97160000000000002</v>
      </c>
      <c r="FM169" s="4">
        <v>0.34670000000000001</v>
      </c>
      <c r="FN169" s="5">
        <v>0.59519999999999995</v>
      </c>
      <c r="FO169" s="5">
        <v>0.61929999999999996</v>
      </c>
      <c r="FP169" s="5">
        <v>0.22159999999999999</v>
      </c>
      <c r="FQ169" s="5">
        <v>8.0999999999999996E-3</v>
      </c>
      <c r="FR169" s="5">
        <v>0.89890000000000003</v>
      </c>
      <c r="FS169" s="5">
        <v>0.72950000000000004</v>
      </c>
      <c r="FT169" s="5">
        <v>0.94479999999999997</v>
      </c>
      <c r="FU169" s="5">
        <v>0.19589999999999999</v>
      </c>
      <c r="FV169" s="4">
        <v>0.60289999999999999</v>
      </c>
      <c r="FW169" s="4">
        <v>0.64129999999999998</v>
      </c>
      <c r="FX169" s="4">
        <v>0.20710000000000001</v>
      </c>
      <c r="FY169" s="4">
        <v>1.47E-2</v>
      </c>
      <c r="FZ169" s="4">
        <v>0.87090000000000001</v>
      </c>
      <c r="GA169" s="4">
        <v>0.68869999999999998</v>
      </c>
      <c r="GB169" s="4">
        <v>0.89090000000000003</v>
      </c>
      <c r="GC169" s="4">
        <v>8.8099999999999998E-2</v>
      </c>
      <c r="GD169" s="5">
        <v>0.63290000000000002</v>
      </c>
      <c r="GE169" s="5">
        <v>0.71379999999999999</v>
      </c>
      <c r="GF169" s="5">
        <v>0.15740000000000001</v>
      </c>
      <c r="GG169" s="5">
        <v>4.0300000000000002E-2</v>
      </c>
      <c r="GH169" s="5">
        <v>0.79590000000000005</v>
      </c>
      <c r="GI169" s="5">
        <v>0.55920000000000003</v>
      </c>
      <c r="GJ169" s="5">
        <v>0.71279999999999999</v>
      </c>
      <c r="GK169" s="5">
        <v>2.23E-2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>
        <v>0.59399999999999997</v>
      </c>
      <c r="HC169" s="4">
        <v>0.61809999999999998</v>
      </c>
      <c r="HD169" s="4">
        <v>0.2162</v>
      </c>
      <c r="HE169" s="4">
        <v>8.0999999999999996E-3</v>
      </c>
      <c r="HF169" s="4">
        <v>0.89890000000000003</v>
      </c>
      <c r="HG169" s="4">
        <v>0.72970000000000002</v>
      </c>
      <c r="HH169" s="4">
        <v>0.94530000000000003</v>
      </c>
      <c r="HI169" s="4">
        <v>0.14000000000000001</v>
      </c>
      <c r="HJ169" s="5">
        <v>0.60409999999999997</v>
      </c>
      <c r="HK169" s="5">
        <v>0.64319999999999999</v>
      </c>
      <c r="HL169" s="5">
        <v>0.20369999999999999</v>
      </c>
      <c r="HM169" s="5">
        <v>1.4800000000000001E-2</v>
      </c>
      <c r="HN169" s="5">
        <v>0.87039999999999995</v>
      </c>
      <c r="HO169" s="5">
        <v>0.68710000000000004</v>
      </c>
      <c r="HP169" s="5">
        <v>0.8911</v>
      </c>
      <c r="HQ169" s="5">
        <v>0.126</v>
      </c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>
        <v>0.60329999999999995</v>
      </c>
      <c r="IY169" s="4">
        <v>0.64119999999999999</v>
      </c>
      <c r="IZ169" s="4">
        <v>0.20349999999999999</v>
      </c>
      <c r="JA169" s="4">
        <v>1.4800000000000001E-2</v>
      </c>
      <c r="JB169" s="4">
        <v>0.87029999999999996</v>
      </c>
      <c r="JC169" s="4">
        <v>0.68659999999999999</v>
      </c>
      <c r="JD169" s="4">
        <v>0.89200000000000002</v>
      </c>
      <c r="JE169" s="4">
        <v>8.3400000000000002E-2</v>
      </c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0.59916666666666663</v>
      </c>
      <c r="JO169" s="4">
        <f t="shared" si="65"/>
        <v>0.63074814814814806</v>
      </c>
      <c r="JP169" s="4">
        <f t="shared" si="66"/>
        <v>0.20378518518518512</v>
      </c>
      <c r="JQ169" s="4">
        <f t="shared" si="67"/>
        <v>1.315185185185185E-2</v>
      </c>
      <c r="JR169" s="4">
        <f t="shared" si="68"/>
        <v>0.88242592592592595</v>
      </c>
      <c r="JS169" s="4">
        <f t="shared" si="69"/>
        <v>0.70475555555555558</v>
      </c>
      <c r="JT169" s="4">
        <f t="shared" si="70"/>
        <v>0.90651851851851861</v>
      </c>
      <c r="JU169" s="4">
        <f t="shared" si="71"/>
        <v>0.22782592592592593</v>
      </c>
      <c r="JV169" s="1" t="e" cm="1">
        <f t="array" aca="1" ref="JV169" ca="1">CONCATENATE(INDIRECT(ADDRESS(1,MATCH(_xlfn.MINIFS(B169:JM169,metrics.rec,"MAE"),B169:JM169,0)+1)), ", ", INDIRECT(ADDRESS(2,MATCH(_xlfn.MINIFS(B169:JM169,metrics.rec,"MAE"),B169:JM169,0)+1)))</f>
        <v>#NAME?</v>
      </c>
      <c r="JW169" s="1" t="e" cm="1">
        <f t="array" aca="1" ref="JW169" ca="1">CONCATENATE(INDIRECT(ADDRESS(1,MATCH(_xlfn.MINIFS(B169:JM169,metrics.rec,"MSE"),B169:JM169,0)+1)), ", ", INDIRECT(ADDRESS(2,MATCH(_xlfn.MINIFS(B169:JM169,metrics.rec,"MSE"),B169:JM169,0)+1)))</f>
        <v>#NAME?</v>
      </c>
      <c r="JX169" s="1" t="e" cm="1">
        <f t="array" aca="1" ref="JX169" ca="1">CONCATENATE(INDIRECT(ADDRESS(1,MATCH(_xlfn.MAXIFS(B169:JM169,metrics.rec,"R"),B169:JM169,0)+1)), ", ", INDIRECT(ADDRESS(2,MATCH(_xlfn.MAXIFS(B169:JM169,metrics.rec,"R"),B169:JM169,0)+1)))</f>
        <v>#NAME?</v>
      </c>
      <c r="JY169" s="1" t="e" cm="1">
        <f t="array" aca="1" ref="JY169" ca="1">CONCATENATE(INDIRECT(ADDRESS(1,MATCH(_xlfn.MAXIFS(B169:JM169,metrics.rec,"Precision"),B169:JM169,0)+1)), ", ", INDIRECT(ADDRESS(2,MATCH(_xlfn.MAXIFS(B169:JM169,metrics.rec,"Precision"),B169:JM169,0)+1)))</f>
        <v>#NAME?</v>
      </c>
      <c r="JZ169" s="1" t="e" cm="1">
        <f t="array" aca="1" ref="JZ169" ca="1">CONCATENATE(INDIRECT(ADDRESS(1,MATCH(_xlfn.MAXIFS(B169:JM169,metrics.rec,"Recall"),B169:JM169,0)+1)), ", ", INDIRECT(ADDRESS(2,MATCH(_xlfn.MAXIFS(B169:JM169,metrics.rec,"Recall"),B169:JM169,0)+1)))</f>
        <v>#NAME?</v>
      </c>
      <c r="KA169" s="1" t="e" cm="1">
        <f t="array" aca="1" ref="KA169" ca="1">CONCATENATE(INDIRECT(ADDRESS(1,MATCH(_xlfn.MAXIFS(B169:JM169,metrics.rec,"Coverage"),B169:JM169,0)+1)), ", ", INDIRECT(ADDRESS(2,MATCH(_xlfn.MAXIFS(B169:JM169,metrics.rec,"Coverage"),B169:JM169,0)+1)))</f>
        <v>#NAME?</v>
      </c>
      <c r="KB169" s="1" t="e" cm="1">
        <f t="array" aca="1" ref="KB169" ca="1">CONCATENATE(INDIRECT(ADDRESS(1,MATCH(_xlfn.MAXIFS(B169:JM169,metrics.rec,"Recatio"),B169:JM169,0)+1)), ", ", INDIRECT(ADDRESS(2,MATCH(_xlfn.MAXIFS(B169:JM169,metrics.rec,"Recatio"),B169:JM169,0)+1)))</f>
        <v>#NAME?</v>
      </c>
      <c r="KC169" s="1" t="e" cm="1">
        <f t="array" aca="1" ref="KC169" ca="1">CONCATENATE(INDIRECT(ADDRESS(1,MATCH(_xlfn.MINIFS(B169:JM169,metrics.rec,"Time"),B169:JM169,0)+1)), ", ", INDIRECT(ADDRESS(2,MATCH(_xlfn.MINIFS(B169:JM169,metrics.rec,"Time"),B169:JM169,0)+1)))</f>
        <v>#NAME?</v>
      </c>
    </row>
    <row r="170" spans="1:289" x14ac:dyDescent="0.3">
      <c r="A170" s="1" t="s">
        <v>151</v>
      </c>
      <c r="B170" s="4">
        <v>0.57720000000000005</v>
      </c>
      <c r="C170" s="4">
        <v>0.57640000000000002</v>
      </c>
      <c r="D170" s="4">
        <v>0.2122</v>
      </c>
      <c r="E170" s="4">
        <v>1.8E-3</v>
      </c>
      <c r="F170" s="4">
        <v>0.92769999999999997</v>
      </c>
      <c r="G170" s="4">
        <v>0.72970000000000002</v>
      </c>
      <c r="H170" s="4">
        <v>0.98960000000000004</v>
      </c>
      <c r="I170" s="4">
        <v>0.52190000000000003</v>
      </c>
      <c r="J170" s="5">
        <v>0.58350000000000002</v>
      </c>
      <c r="K170" s="5">
        <v>0.59360000000000002</v>
      </c>
      <c r="L170" s="5">
        <v>0.21920000000000001</v>
      </c>
      <c r="M170" s="5">
        <v>3.3E-3</v>
      </c>
      <c r="N170" s="5">
        <v>0.92149999999999999</v>
      </c>
      <c r="O170" s="5">
        <v>0.69620000000000004</v>
      </c>
      <c r="P170" s="5">
        <v>0.97940000000000005</v>
      </c>
      <c r="Q170" s="5">
        <v>0.45569999999999999</v>
      </c>
      <c r="R170" s="4">
        <v>0.58560000000000001</v>
      </c>
      <c r="S170" s="4">
        <v>0.59850000000000003</v>
      </c>
      <c r="T170" s="4">
        <v>0.22439999999999999</v>
      </c>
      <c r="U170" s="4">
        <v>5.0000000000000001E-3</v>
      </c>
      <c r="V170" s="4">
        <v>0.91120000000000001</v>
      </c>
      <c r="W170" s="4">
        <v>0.66020000000000001</v>
      </c>
      <c r="X170" s="4">
        <v>0.96799999999999997</v>
      </c>
      <c r="Y170" s="4">
        <v>0.41270000000000001</v>
      </c>
      <c r="Z170" s="5">
        <v>0.58919999999999995</v>
      </c>
      <c r="AA170" s="5">
        <v>0.60970000000000002</v>
      </c>
      <c r="AB170" s="5">
        <v>0.2185</v>
      </c>
      <c r="AC170" s="5">
        <v>7.3000000000000001E-3</v>
      </c>
      <c r="AD170" s="5">
        <v>0.90229999999999999</v>
      </c>
      <c r="AE170" s="5">
        <v>0.61229999999999996</v>
      </c>
      <c r="AF170" s="5">
        <v>0.95299999999999996</v>
      </c>
      <c r="AG170" s="5">
        <v>0.30570000000000003</v>
      </c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>
        <v>0.59299999999999997</v>
      </c>
      <c r="AQ170" s="5">
        <v>0.61629999999999996</v>
      </c>
      <c r="AR170" s="5">
        <v>0.21640000000000001</v>
      </c>
      <c r="AS170" s="5">
        <v>1.5699999999999999E-2</v>
      </c>
      <c r="AT170" s="5">
        <v>0.874</v>
      </c>
      <c r="AU170" s="5">
        <v>0.4793</v>
      </c>
      <c r="AV170" s="5">
        <v>0.91679999999999995</v>
      </c>
      <c r="AW170" s="5">
        <v>0.15909999999999999</v>
      </c>
      <c r="AX170" s="4">
        <v>0.59409999999999996</v>
      </c>
      <c r="AY170" s="4">
        <v>0.61919999999999997</v>
      </c>
      <c r="AZ170" s="4">
        <v>0.20730000000000001</v>
      </c>
      <c r="BA170" s="4">
        <v>2.7099999999999999E-2</v>
      </c>
      <c r="BB170" s="4">
        <v>0.84789999999999999</v>
      </c>
      <c r="BC170" s="4">
        <v>0.36299999999999999</v>
      </c>
      <c r="BD170" s="4">
        <v>0.88090000000000002</v>
      </c>
      <c r="BE170" s="4">
        <v>0.1091</v>
      </c>
      <c r="BF170" s="5">
        <v>0.60160000000000002</v>
      </c>
      <c r="BG170" s="5">
        <v>0.63180000000000003</v>
      </c>
      <c r="BH170" s="5">
        <v>0.19650000000000001</v>
      </c>
      <c r="BI170" s="5">
        <v>5.7599999999999998E-2</v>
      </c>
      <c r="BJ170" s="5">
        <v>0.80669999999999997</v>
      </c>
      <c r="BK170" s="5">
        <v>0.23430000000000001</v>
      </c>
      <c r="BL170" s="5">
        <v>0.81779999999999997</v>
      </c>
      <c r="BM170" s="5">
        <v>3.3000000000000002E-2</v>
      </c>
      <c r="BN170" s="4">
        <v>0.62280000000000002</v>
      </c>
      <c r="BO170" s="4">
        <v>0.68769999999999998</v>
      </c>
      <c r="BP170" s="4">
        <v>0.15570000000000001</v>
      </c>
      <c r="BQ170" s="4">
        <v>0.19159999999999999</v>
      </c>
      <c r="BR170" s="4">
        <v>0.74219999999999997</v>
      </c>
      <c r="BS170" s="4">
        <v>0.10539999999999999</v>
      </c>
      <c r="BT170" s="4">
        <v>0.67969999999999997</v>
      </c>
      <c r="BU170" s="4">
        <v>1.8700000000000001E-2</v>
      </c>
      <c r="BV170" s="5">
        <v>0.57110000000000005</v>
      </c>
      <c r="BW170" s="5">
        <v>0.56899999999999995</v>
      </c>
      <c r="BX170" s="5">
        <v>0.2001</v>
      </c>
      <c r="BY170" s="5">
        <v>1.8E-3</v>
      </c>
      <c r="BZ170" s="5">
        <v>0.92569999999999997</v>
      </c>
      <c r="CA170" s="5">
        <v>0.72460000000000002</v>
      </c>
      <c r="CB170" s="5">
        <v>0.98939999999999995</v>
      </c>
      <c r="CC170" s="5">
        <v>0.253</v>
      </c>
      <c r="CD170" s="4">
        <v>0.58440000000000003</v>
      </c>
      <c r="CE170" s="4">
        <v>0.59709999999999996</v>
      </c>
      <c r="CF170" s="4">
        <v>0.21829999999999999</v>
      </c>
      <c r="CG170" s="4">
        <v>5.0000000000000001E-3</v>
      </c>
      <c r="CH170" s="4">
        <v>0.91310000000000002</v>
      </c>
      <c r="CI170" s="4">
        <v>0.65880000000000005</v>
      </c>
      <c r="CJ170" s="4">
        <v>0.97040000000000004</v>
      </c>
      <c r="CK170" s="4">
        <v>0.3039</v>
      </c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>
        <v>0.59619999999999995</v>
      </c>
      <c r="CU170" s="4">
        <v>0.62309999999999999</v>
      </c>
      <c r="CV170" s="4">
        <v>0.20250000000000001</v>
      </c>
      <c r="CW170" s="4">
        <v>2.69E-2</v>
      </c>
      <c r="CX170" s="4">
        <v>0.84650000000000003</v>
      </c>
      <c r="CY170" s="4">
        <v>0.36880000000000002</v>
      </c>
      <c r="CZ170" s="4">
        <v>0.88190000000000002</v>
      </c>
      <c r="DA170" s="4">
        <v>8.1799999999999998E-2</v>
      </c>
      <c r="DB170" s="5">
        <v>0.62339999999999995</v>
      </c>
      <c r="DC170" s="5">
        <v>0.68859999999999999</v>
      </c>
      <c r="DD170" s="5">
        <v>0.1552</v>
      </c>
      <c r="DE170" s="5">
        <v>0.19839999999999999</v>
      </c>
      <c r="DF170" s="5">
        <v>0.73970000000000002</v>
      </c>
      <c r="DG170" s="5">
        <v>0.1033</v>
      </c>
      <c r="DH170" s="5">
        <v>0.67959999999999998</v>
      </c>
      <c r="DI170" s="5">
        <v>1.7899999999999999E-2</v>
      </c>
      <c r="DJ170" s="4">
        <v>0.56869999999999998</v>
      </c>
      <c r="DK170" s="4">
        <v>0.56399999999999995</v>
      </c>
      <c r="DL170" s="4">
        <v>0.2001</v>
      </c>
      <c r="DM170" s="4">
        <v>1.8E-3</v>
      </c>
      <c r="DN170" s="4">
        <v>0.92469999999999997</v>
      </c>
      <c r="DO170" s="4">
        <v>0.72650000000000003</v>
      </c>
      <c r="DP170" s="4">
        <v>0.99129999999999996</v>
      </c>
      <c r="DQ170" s="4">
        <v>0.36109999999999998</v>
      </c>
      <c r="DR170" s="5">
        <v>0.58499999999999996</v>
      </c>
      <c r="DS170" s="5">
        <v>0.60119999999999996</v>
      </c>
      <c r="DT170" s="5">
        <v>0.22259999999999999</v>
      </c>
      <c r="DU170" s="5">
        <v>5.0000000000000001E-3</v>
      </c>
      <c r="DV170" s="5">
        <v>0.91159999999999997</v>
      </c>
      <c r="DW170" s="5">
        <v>0.6573</v>
      </c>
      <c r="DX170" s="5">
        <v>0.96899999999999997</v>
      </c>
      <c r="DY170" s="5">
        <v>0.18049999999999999</v>
      </c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>
        <v>0.59530000000000005</v>
      </c>
      <c r="EI170" s="5">
        <v>0.622</v>
      </c>
      <c r="EJ170" s="5">
        <v>0.20810000000000001</v>
      </c>
      <c r="EK170" s="5">
        <v>2.6700000000000002E-2</v>
      </c>
      <c r="EL170" s="5">
        <v>0.84760000000000002</v>
      </c>
      <c r="EM170" s="5">
        <v>0.36940000000000001</v>
      </c>
      <c r="EN170" s="5">
        <v>0.88039999999999996</v>
      </c>
      <c r="EO170" s="5">
        <v>7.8299999999999995E-2</v>
      </c>
      <c r="EP170" s="4">
        <v>0.62429999999999997</v>
      </c>
      <c r="EQ170" s="4">
        <v>0.6865</v>
      </c>
      <c r="ER170" s="4">
        <v>0.15440000000000001</v>
      </c>
      <c r="ES170" s="4">
        <v>0.19239999999999999</v>
      </c>
      <c r="ET170" s="4">
        <v>0.7419</v>
      </c>
      <c r="EU170" s="4">
        <v>0.1055</v>
      </c>
      <c r="EV170" s="4">
        <v>0.67959999999999998</v>
      </c>
      <c r="EW170" s="4">
        <v>1.5900000000000001E-2</v>
      </c>
      <c r="EX170" s="5">
        <v>0.57469999999999999</v>
      </c>
      <c r="EY170" s="5">
        <v>0.57589999999999997</v>
      </c>
      <c r="EZ170" s="5">
        <v>0.19450000000000001</v>
      </c>
      <c r="FA170" s="5">
        <v>1.8E-3</v>
      </c>
      <c r="FB170" s="5">
        <v>0.92090000000000005</v>
      </c>
      <c r="FC170" s="5">
        <v>0.7248</v>
      </c>
      <c r="FD170" s="5">
        <v>0.98929999999999996</v>
      </c>
      <c r="FE170" s="5">
        <v>0.63419999999999999</v>
      </c>
      <c r="FF170" s="4">
        <v>0.58720000000000006</v>
      </c>
      <c r="FG170" s="4">
        <v>0.60260000000000002</v>
      </c>
      <c r="FH170" s="4">
        <v>0.2162</v>
      </c>
      <c r="FI170" s="4">
        <v>5.0000000000000001E-3</v>
      </c>
      <c r="FJ170" s="4">
        <v>0.91080000000000005</v>
      </c>
      <c r="FK170" s="4">
        <v>0.65710000000000002</v>
      </c>
      <c r="FL170" s="4">
        <v>0.96830000000000005</v>
      </c>
      <c r="FM170" s="4">
        <v>0.32279999999999998</v>
      </c>
      <c r="FN170" s="5">
        <v>0.59089999999999998</v>
      </c>
      <c r="FO170" s="5">
        <v>0.61150000000000004</v>
      </c>
      <c r="FP170" s="5">
        <v>0.2225</v>
      </c>
      <c r="FQ170" s="5">
        <v>1.0500000000000001E-2</v>
      </c>
      <c r="FR170" s="5">
        <v>0.89129999999999998</v>
      </c>
      <c r="FS170" s="5">
        <v>0.55620000000000003</v>
      </c>
      <c r="FT170" s="5">
        <v>0.9395</v>
      </c>
      <c r="FU170" s="5">
        <v>0.18459999999999999</v>
      </c>
      <c r="FV170" s="4">
        <v>0.59530000000000005</v>
      </c>
      <c r="FW170" s="4">
        <v>0.62290000000000001</v>
      </c>
      <c r="FX170" s="4">
        <v>0.20910000000000001</v>
      </c>
      <c r="FY170" s="4">
        <v>2.6700000000000002E-2</v>
      </c>
      <c r="FZ170" s="4">
        <v>0.84870000000000001</v>
      </c>
      <c r="GA170" s="4">
        <v>0.36990000000000001</v>
      </c>
      <c r="GB170" s="4">
        <v>0.87960000000000005</v>
      </c>
      <c r="GC170" s="4">
        <v>8.3900000000000002E-2</v>
      </c>
      <c r="GD170" s="5">
        <v>0.62080000000000002</v>
      </c>
      <c r="GE170" s="5">
        <v>0.67989999999999995</v>
      </c>
      <c r="GF170" s="5">
        <v>0.15529999999999999</v>
      </c>
      <c r="GG170" s="5">
        <v>0.19270000000000001</v>
      </c>
      <c r="GH170" s="5">
        <v>0.74009999999999998</v>
      </c>
      <c r="GI170" s="5">
        <v>0.106</v>
      </c>
      <c r="GJ170" s="5">
        <v>0.67979999999999996</v>
      </c>
      <c r="GK170" s="5">
        <v>2.0500000000000001E-2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>
        <v>0.58989999999999998</v>
      </c>
      <c r="HC170" s="4">
        <v>0.61060000000000003</v>
      </c>
      <c r="HD170" s="4">
        <v>0.21659999999999999</v>
      </c>
      <c r="HE170" s="4">
        <v>1.0500000000000001E-2</v>
      </c>
      <c r="HF170" s="4">
        <v>0.89139999999999997</v>
      </c>
      <c r="HG170" s="4">
        <v>0.55530000000000002</v>
      </c>
      <c r="HH170" s="4">
        <v>0.93920000000000003</v>
      </c>
      <c r="HI170" s="4">
        <v>0.1348</v>
      </c>
      <c r="HJ170" s="5">
        <v>0.59650000000000003</v>
      </c>
      <c r="HK170" s="5">
        <v>0.62470000000000003</v>
      </c>
      <c r="HL170" s="5">
        <v>0.20569999999999999</v>
      </c>
      <c r="HM170" s="5">
        <v>2.64E-2</v>
      </c>
      <c r="HN170" s="5">
        <v>0.84860000000000002</v>
      </c>
      <c r="HO170" s="5">
        <v>0.37340000000000001</v>
      </c>
      <c r="HP170" s="5">
        <v>0.88</v>
      </c>
      <c r="HQ170" s="5">
        <v>0.11990000000000001</v>
      </c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>
        <v>0.59589999999999999</v>
      </c>
      <c r="IY170" s="4">
        <v>0.62329999999999997</v>
      </c>
      <c r="IZ170" s="4">
        <v>0.20499999999999999</v>
      </c>
      <c r="JA170" s="4">
        <v>2.6599999999999999E-2</v>
      </c>
      <c r="JB170" s="4">
        <v>0.84809999999999997</v>
      </c>
      <c r="JC170" s="4">
        <v>0.37069999999999997</v>
      </c>
      <c r="JD170" s="4">
        <v>0.88070000000000004</v>
      </c>
      <c r="JE170" s="4">
        <v>0.21279999999999999</v>
      </c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0.59312962962962956</v>
      </c>
      <c r="JO170" s="4">
        <f t="shared" si="65"/>
        <v>0.61706666666666665</v>
      </c>
      <c r="JP170" s="4">
        <f t="shared" si="66"/>
        <v>0.20348888888888886</v>
      </c>
      <c r="JQ170" s="4">
        <f t="shared" si="67"/>
        <v>4.0711111111111108E-2</v>
      </c>
      <c r="JR170" s="4">
        <f t="shared" si="68"/>
        <v>0.86511851851851851</v>
      </c>
      <c r="JS170" s="4">
        <f t="shared" si="69"/>
        <v>0.48035555555555554</v>
      </c>
      <c r="JT170" s="4">
        <f t="shared" si="70"/>
        <v>0.89644444444444449</v>
      </c>
      <c r="JU170" s="4">
        <f t="shared" si="71"/>
        <v>0.20627037037037038</v>
      </c>
      <c r="JV170" s="1" t="e" cm="1">
        <f t="array" aca="1" ref="JV170" ca="1">CONCATENATE(INDIRECT(ADDRESS(1,MATCH(_xlfn.MINIFS(B170:JM170,metrics.rec,"MAE"),B170:JM170,0)+1)), ", ", INDIRECT(ADDRESS(2,MATCH(_xlfn.MINIFS(B170:JM170,metrics.rec,"MAE"),B170:JM170,0)+1)))</f>
        <v>#NAME?</v>
      </c>
      <c r="JW170" s="1" t="e" cm="1">
        <f t="array" aca="1" ref="JW170" ca="1">CONCATENATE(INDIRECT(ADDRESS(1,MATCH(_xlfn.MINIFS(B170:JM170,metrics.rec,"MSE"),B170:JM170,0)+1)), ", ", INDIRECT(ADDRESS(2,MATCH(_xlfn.MINIFS(B170:JM170,metrics.rec,"MSE"),B170:JM170,0)+1)))</f>
        <v>#NAME?</v>
      </c>
      <c r="JX170" s="1" t="e" cm="1">
        <f t="array" aca="1" ref="JX170" ca="1">CONCATENATE(INDIRECT(ADDRESS(1,MATCH(_xlfn.MAXIFS(B170:JM170,metrics.rec,"R"),B170:JM170,0)+1)), ", ", INDIRECT(ADDRESS(2,MATCH(_xlfn.MAXIFS(B170:JM170,metrics.rec,"R"),B170:JM170,0)+1)))</f>
        <v>#NAME?</v>
      </c>
      <c r="JY170" s="1" t="e" cm="1">
        <f t="array" aca="1" ref="JY170" ca="1">CONCATENATE(INDIRECT(ADDRESS(1,MATCH(_xlfn.MAXIFS(B170:JM170,metrics.rec,"Precision"),B170:JM170,0)+1)), ", ", INDIRECT(ADDRESS(2,MATCH(_xlfn.MAXIFS(B170:JM170,metrics.rec,"Precision"),B170:JM170,0)+1)))</f>
        <v>#NAME?</v>
      </c>
      <c r="JZ170" s="1" t="e" cm="1">
        <f t="array" aca="1" ref="JZ170" ca="1">CONCATENATE(INDIRECT(ADDRESS(1,MATCH(_xlfn.MAXIFS(B170:JM170,metrics.rec,"Recall"),B170:JM170,0)+1)), ", ", INDIRECT(ADDRESS(2,MATCH(_xlfn.MAXIFS(B170:JM170,metrics.rec,"Recall"),B170:JM170,0)+1)))</f>
        <v>#NAME?</v>
      </c>
      <c r="KA170" s="1" t="e" cm="1">
        <f t="array" aca="1" ref="KA170" ca="1">CONCATENATE(INDIRECT(ADDRESS(1,MATCH(_xlfn.MAXIFS(B170:JM170,metrics.rec,"Coverage"),B170:JM170,0)+1)), ", ", INDIRECT(ADDRESS(2,MATCH(_xlfn.MAXIFS(B170:JM170,metrics.rec,"Coverage"),B170:JM170,0)+1)))</f>
        <v>#NAME?</v>
      </c>
      <c r="KB170" s="1" t="e" cm="1">
        <f t="array" aca="1" ref="KB170" ca="1">CONCATENATE(INDIRECT(ADDRESS(1,MATCH(_xlfn.MAXIFS(B170:JM170,metrics.rec,"Recatio"),B170:JM170,0)+1)), ", ", INDIRECT(ADDRESS(2,MATCH(_xlfn.MAXIFS(B170:JM170,metrics.rec,"Recatio"),B170:JM170,0)+1)))</f>
        <v>#NAME?</v>
      </c>
      <c r="KC170" s="1" t="e" cm="1">
        <f t="array" aca="1" ref="KC170" ca="1">CONCATENATE(INDIRECT(ADDRESS(1,MATCH(_xlfn.MINIFS(B170:JM170,metrics.rec,"Time"),B170:JM170,0)+1)), ", ", INDIRECT(ADDRESS(2,MATCH(_xlfn.MINIFS(B170:JM170,metrics.rec,"Time"),B170:JM170,0)+1)))</f>
        <v>#NAME?</v>
      </c>
    </row>
    <row r="171" spans="1:289" x14ac:dyDescent="0.3">
      <c r="A171" s="1" t="s">
        <v>152</v>
      </c>
      <c r="B171" s="4">
        <v>0.57150000000000001</v>
      </c>
      <c r="C171" s="4">
        <v>0.57069999999999999</v>
      </c>
      <c r="D171" s="4">
        <v>0.2298</v>
      </c>
      <c r="E171" s="4">
        <v>1.6999999999999999E-3</v>
      </c>
      <c r="F171" s="4">
        <v>0.92449999999999999</v>
      </c>
      <c r="G171" s="4">
        <v>0.77969999999999995</v>
      </c>
      <c r="H171" s="4">
        <v>0.99160000000000004</v>
      </c>
      <c r="I171" s="4">
        <v>0.55730000000000002</v>
      </c>
      <c r="J171" s="5">
        <v>0.57889999999999997</v>
      </c>
      <c r="K171" s="5">
        <v>0.58830000000000005</v>
      </c>
      <c r="L171" s="5">
        <v>0.2351</v>
      </c>
      <c r="M171" s="5">
        <v>3.0000000000000001E-3</v>
      </c>
      <c r="N171" s="5">
        <v>0.92079999999999995</v>
      </c>
      <c r="O171" s="5">
        <v>0.7651</v>
      </c>
      <c r="P171" s="5">
        <v>0.98070000000000002</v>
      </c>
      <c r="Q171" s="5">
        <v>0.43319999999999997</v>
      </c>
      <c r="R171" s="4">
        <v>0.58209999999999995</v>
      </c>
      <c r="S171" s="4">
        <v>0.59619999999999995</v>
      </c>
      <c r="T171" s="4">
        <v>0.2369</v>
      </c>
      <c r="U171" s="4">
        <v>4.4000000000000003E-3</v>
      </c>
      <c r="V171" s="4">
        <v>0.91110000000000002</v>
      </c>
      <c r="W171" s="4">
        <v>0.752</v>
      </c>
      <c r="X171" s="4">
        <v>0.97109999999999996</v>
      </c>
      <c r="Y171" s="4">
        <v>0.42320000000000002</v>
      </c>
      <c r="Z171" s="5">
        <v>0.58709999999999996</v>
      </c>
      <c r="AA171" s="5">
        <v>0.6109</v>
      </c>
      <c r="AB171" s="5">
        <v>0.22309999999999999</v>
      </c>
      <c r="AC171" s="5">
        <v>6.1000000000000004E-3</v>
      </c>
      <c r="AD171" s="5">
        <v>0.90410000000000001</v>
      </c>
      <c r="AE171" s="5">
        <v>0.7379</v>
      </c>
      <c r="AF171" s="5">
        <v>0.95720000000000005</v>
      </c>
      <c r="AG171" s="5">
        <v>0.31630000000000003</v>
      </c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>
        <v>0.59309999999999996</v>
      </c>
      <c r="AQ171" s="5">
        <v>0.62350000000000005</v>
      </c>
      <c r="AR171" s="5">
        <v>0.2195</v>
      </c>
      <c r="AS171" s="5">
        <v>1.0699999999999999E-2</v>
      </c>
      <c r="AT171" s="5">
        <v>0.88129999999999997</v>
      </c>
      <c r="AU171" s="5">
        <v>0.70940000000000003</v>
      </c>
      <c r="AV171" s="5">
        <v>0.92559999999999998</v>
      </c>
      <c r="AW171" s="5">
        <v>0.16400000000000001</v>
      </c>
      <c r="AX171" s="4">
        <v>0.59940000000000004</v>
      </c>
      <c r="AY171" s="4">
        <v>0.63839999999999997</v>
      </c>
      <c r="AZ171" s="4">
        <v>0.2001</v>
      </c>
      <c r="BA171" s="4">
        <v>1.49E-2</v>
      </c>
      <c r="BB171" s="4">
        <v>0.86680000000000001</v>
      </c>
      <c r="BC171" s="4">
        <v>0.67779999999999996</v>
      </c>
      <c r="BD171" s="4">
        <v>0.89070000000000005</v>
      </c>
      <c r="BE171" s="4">
        <v>0.1119</v>
      </c>
      <c r="BF171" s="5">
        <v>0.61270000000000002</v>
      </c>
      <c r="BG171" s="5">
        <v>0.66779999999999995</v>
      </c>
      <c r="BH171" s="5">
        <v>0.18</v>
      </c>
      <c r="BI171" s="5">
        <v>2.18E-2</v>
      </c>
      <c r="BJ171" s="5">
        <v>0.83760000000000001</v>
      </c>
      <c r="BK171" s="5">
        <v>0.64659999999999995</v>
      </c>
      <c r="BL171" s="5">
        <v>0.83589999999999998</v>
      </c>
      <c r="BM171" s="5">
        <v>3.4000000000000002E-2</v>
      </c>
      <c r="BN171" s="4">
        <v>0.64149999999999996</v>
      </c>
      <c r="BO171" s="4">
        <v>0.74960000000000004</v>
      </c>
      <c r="BP171" s="4">
        <v>0.14280000000000001</v>
      </c>
      <c r="BQ171" s="4">
        <v>3.8899999999999997E-2</v>
      </c>
      <c r="BR171" s="4">
        <v>0.78749999999999998</v>
      </c>
      <c r="BS171" s="4">
        <v>0.56420000000000003</v>
      </c>
      <c r="BT171" s="4">
        <v>0.71220000000000006</v>
      </c>
      <c r="BU171" s="4">
        <v>1.9599999999999999E-2</v>
      </c>
      <c r="BV171" s="5">
        <v>0.56630000000000003</v>
      </c>
      <c r="BW171" s="5">
        <v>0.56340000000000001</v>
      </c>
      <c r="BX171" s="5">
        <v>0.219</v>
      </c>
      <c r="BY171" s="5">
        <v>1.6999999999999999E-3</v>
      </c>
      <c r="BZ171" s="5">
        <v>0.92469999999999997</v>
      </c>
      <c r="CA171" s="5">
        <v>0.7742</v>
      </c>
      <c r="CB171" s="5">
        <v>0.99039999999999995</v>
      </c>
      <c r="CC171" s="5">
        <v>0.2636</v>
      </c>
      <c r="CD171" s="4">
        <v>0.58030000000000004</v>
      </c>
      <c r="CE171" s="4">
        <v>0.59370000000000001</v>
      </c>
      <c r="CF171" s="4">
        <v>0.23449999999999999</v>
      </c>
      <c r="CG171" s="4">
        <v>4.4000000000000003E-3</v>
      </c>
      <c r="CH171" s="4">
        <v>0.9123</v>
      </c>
      <c r="CI171" s="4">
        <v>0.75390000000000001</v>
      </c>
      <c r="CJ171" s="4">
        <v>0.97299999999999998</v>
      </c>
      <c r="CK171" s="4">
        <v>0.30940000000000001</v>
      </c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>
        <v>0.60099999999999998</v>
      </c>
      <c r="CU171" s="4">
        <v>0.6421</v>
      </c>
      <c r="CV171" s="4">
        <v>0.19750000000000001</v>
      </c>
      <c r="CW171" s="4">
        <v>1.4800000000000001E-2</v>
      </c>
      <c r="CX171" s="4">
        <v>0.86409999999999998</v>
      </c>
      <c r="CY171" s="4">
        <v>0.6845</v>
      </c>
      <c r="CZ171" s="4">
        <v>0.89319999999999999</v>
      </c>
      <c r="DA171" s="4">
        <v>8.4099999999999994E-2</v>
      </c>
      <c r="DB171" s="5">
        <v>0.64510000000000001</v>
      </c>
      <c r="DC171" s="5">
        <v>0.75490000000000002</v>
      </c>
      <c r="DD171" s="5">
        <v>0.1396</v>
      </c>
      <c r="DE171" s="5">
        <v>3.9699999999999999E-2</v>
      </c>
      <c r="DF171" s="5">
        <v>0.78669999999999995</v>
      </c>
      <c r="DG171" s="5">
        <v>0.56120000000000003</v>
      </c>
      <c r="DH171" s="5">
        <v>0.71009999999999995</v>
      </c>
      <c r="DI171" s="5">
        <v>1.78E-2</v>
      </c>
      <c r="DJ171" s="4">
        <v>0.56410000000000005</v>
      </c>
      <c r="DK171" s="4">
        <v>0.5595</v>
      </c>
      <c r="DL171" s="4">
        <v>0.21179999999999999</v>
      </c>
      <c r="DM171" s="4">
        <v>1.6999999999999999E-3</v>
      </c>
      <c r="DN171" s="4">
        <v>0.92320000000000002</v>
      </c>
      <c r="DO171" s="4">
        <v>0.77559999999999996</v>
      </c>
      <c r="DP171" s="4">
        <v>0.99180000000000001</v>
      </c>
      <c r="DQ171" s="4">
        <v>0.3735</v>
      </c>
      <c r="DR171" s="5">
        <v>0.58089999999999997</v>
      </c>
      <c r="DS171" s="5">
        <v>0.59750000000000003</v>
      </c>
      <c r="DT171" s="5">
        <v>0.2336</v>
      </c>
      <c r="DU171" s="5">
        <v>4.4000000000000003E-3</v>
      </c>
      <c r="DV171" s="5">
        <v>0.91159999999999997</v>
      </c>
      <c r="DW171" s="5">
        <v>0.75170000000000003</v>
      </c>
      <c r="DX171" s="5">
        <v>0.97240000000000004</v>
      </c>
      <c r="DY171" s="5">
        <v>0.1895</v>
      </c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>
        <v>0.5998</v>
      </c>
      <c r="EI171" s="5">
        <v>0.64049999999999996</v>
      </c>
      <c r="EJ171" s="5">
        <v>0.2019</v>
      </c>
      <c r="EK171" s="5">
        <v>1.4800000000000001E-2</v>
      </c>
      <c r="EL171" s="5">
        <v>0.86580000000000001</v>
      </c>
      <c r="EM171" s="5">
        <v>0.68540000000000001</v>
      </c>
      <c r="EN171" s="5">
        <v>0.89159999999999995</v>
      </c>
      <c r="EO171" s="5">
        <v>7.85E-2</v>
      </c>
      <c r="EP171" s="4">
        <v>0.64459999999999995</v>
      </c>
      <c r="EQ171" s="4">
        <v>0.74980000000000002</v>
      </c>
      <c r="ER171" s="4">
        <v>0.13819999999999999</v>
      </c>
      <c r="ES171" s="4">
        <v>3.9300000000000002E-2</v>
      </c>
      <c r="ET171" s="4">
        <v>0.78539999999999999</v>
      </c>
      <c r="EU171" s="4">
        <v>0.55930000000000002</v>
      </c>
      <c r="EV171" s="4">
        <v>0.71030000000000004</v>
      </c>
      <c r="EW171" s="4">
        <v>1.6299999999999999E-2</v>
      </c>
      <c r="EX171" s="5">
        <v>0.56979999999999997</v>
      </c>
      <c r="EY171" s="5">
        <v>0.5696</v>
      </c>
      <c r="EZ171" s="5">
        <v>0.20680000000000001</v>
      </c>
      <c r="FA171" s="5">
        <v>1.6999999999999999E-3</v>
      </c>
      <c r="FB171" s="5">
        <v>0.91949999999999998</v>
      </c>
      <c r="FC171" s="5">
        <v>0.77429999999999999</v>
      </c>
      <c r="FD171" s="5">
        <v>0.99029999999999996</v>
      </c>
      <c r="FE171" s="5">
        <v>0.63319999999999999</v>
      </c>
      <c r="FF171" s="4">
        <v>0.58379999999999999</v>
      </c>
      <c r="FG171" s="4">
        <v>0.60089999999999999</v>
      </c>
      <c r="FH171" s="4">
        <v>0.22439999999999999</v>
      </c>
      <c r="FI171" s="4">
        <v>4.4000000000000003E-3</v>
      </c>
      <c r="FJ171" s="4">
        <v>0.91080000000000005</v>
      </c>
      <c r="FK171" s="4">
        <v>0.75149999999999995</v>
      </c>
      <c r="FL171" s="4">
        <v>0.97160000000000002</v>
      </c>
      <c r="FM171" s="4">
        <v>0.32990000000000003</v>
      </c>
      <c r="FN171" s="5">
        <v>0.58940000000000003</v>
      </c>
      <c r="FO171" s="5">
        <v>0.61380000000000001</v>
      </c>
      <c r="FP171" s="5">
        <v>0.22869999999999999</v>
      </c>
      <c r="FQ171" s="5">
        <v>8.0999999999999996E-3</v>
      </c>
      <c r="FR171" s="5">
        <v>0.89559999999999995</v>
      </c>
      <c r="FS171" s="5">
        <v>0.72619999999999996</v>
      </c>
      <c r="FT171" s="5">
        <v>0.94479999999999997</v>
      </c>
      <c r="FU171" s="5">
        <v>0.19070000000000001</v>
      </c>
      <c r="FV171" s="4">
        <v>0.6</v>
      </c>
      <c r="FW171" s="4">
        <v>0.64100000000000001</v>
      </c>
      <c r="FX171" s="4">
        <v>0.2024</v>
      </c>
      <c r="FY171" s="4">
        <v>1.47E-2</v>
      </c>
      <c r="FZ171" s="4">
        <v>0.86719999999999997</v>
      </c>
      <c r="GA171" s="4">
        <v>0.68679999999999997</v>
      </c>
      <c r="GB171" s="4">
        <v>0.89090000000000003</v>
      </c>
      <c r="GC171" s="4">
        <v>8.43E-2</v>
      </c>
      <c r="GD171" s="5">
        <v>0.64190000000000003</v>
      </c>
      <c r="GE171" s="5">
        <v>0.74380000000000002</v>
      </c>
      <c r="GF171" s="5">
        <v>0.13789999999999999</v>
      </c>
      <c r="GG171" s="5">
        <v>3.9699999999999999E-2</v>
      </c>
      <c r="GH171" s="5">
        <v>0.78410000000000002</v>
      </c>
      <c r="GI171" s="5">
        <v>0.55840000000000001</v>
      </c>
      <c r="GJ171" s="5">
        <v>0.71279999999999999</v>
      </c>
      <c r="GK171" s="5">
        <v>2.1499999999999998E-2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>
        <v>0.58860000000000001</v>
      </c>
      <c r="HC171" s="4">
        <v>0.61380000000000001</v>
      </c>
      <c r="HD171" s="4">
        <v>0.224</v>
      </c>
      <c r="HE171" s="4">
        <v>8.0999999999999996E-3</v>
      </c>
      <c r="HF171" s="4">
        <v>0.89590000000000003</v>
      </c>
      <c r="HG171" s="4">
        <v>0.72629999999999995</v>
      </c>
      <c r="HH171" s="4">
        <v>0.94530000000000003</v>
      </c>
      <c r="HI171" s="4">
        <v>0.14369999999999999</v>
      </c>
      <c r="HJ171" s="5">
        <v>0.60109999999999997</v>
      </c>
      <c r="HK171" s="5">
        <v>0.64259999999999995</v>
      </c>
      <c r="HL171" s="5">
        <v>0.19939999999999999</v>
      </c>
      <c r="HM171" s="5">
        <v>1.47E-2</v>
      </c>
      <c r="HN171" s="5">
        <v>0.86650000000000005</v>
      </c>
      <c r="HO171" s="5">
        <v>0.68520000000000003</v>
      </c>
      <c r="HP171" s="5">
        <v>0.8911</v>
      </c>
      <c r="HQ171" s="5">
        <v>0.1245</v>
      </c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>
        <v>0.60029999999999994</v>
      </c>
      <c r="IY171" s="4">
        <v>0.64070000000000005</v>
      </c>
      <c r="IZ171" s="4">
        <v>0.1986</v>
      </c>
      <c r="JA171" s="4">
        <v>1.47E-2</v>
      </c>
      <c r="JB171" s="4">
        <v>0.86619999999999997</v>
      </c>
      <c r="JC171" s="4">
        <v>0.68469999999999998</v>
      </c>
      <c r="JD171" s="4">
        <v>0.89200000000000002</v>
      </c>
      <c r="JE171" s="4">
        <v>0.08</v>
      </c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0.59582222222222214</v>
      </c>
      <c r="JO171" s="4">
        <f t="shared" si="65"/>
        <v>0.63132222222222212</v>
      </c>
      <c r="JP171" s="4">
        <f t="shared" si="66"/>
        <v>0.20524814814814818</v>
      </c>
      <c r="JQ171" s="4">
        <f t="shared" si="67"/>
        <v>1.305925925925926E-2</v>
      </c>
      <c r="JR171" s="4">
        <f t="shared" si="68"/>
        <v>0.87778888888888884</v>
      </c>
      <c r="JS171" s="4">
        <f t="shared" si="69"/>
        <v>0.70203333333333318</v>
      </c>
      <c r="JT171" s="4">
        <f t="shared" si="70"/>
        <v>0.90651851851851861</v>
      </c>
      <c r="JU171" s="4">
        <f t="shared" si="71"/>
        <v>0.20934814814814812</v>
      </c>
      <c r="JV171" s="1" t="e" cm="1">
        <f t="array" aca="1" ref="JV171" ca="1">CONCATENATE(INDIRECT(ADDRESS(1,MATCH(_xlfn.MINIFS(B171:JM171,metrics.rec,"MAE"),B171:JM171,0)+1)), ", ", INDIRECT(ADDRESS(2,MATCH(_xlfn.MINIFS(B171:JM171,metrics.rec,"MAE"),B171:JM171,0)+1)))</f>
        <v>#NAME?</v>
      </c>
      <c r="JW171" s="1" t="e" cm="1">
        <f t="array" aca="1" ref="JW171" ca="1">CONCATENATE(INDIRECT(ADDRESS(1,MATCH(_xlfn.MINIFS(B171:JM171,metrics.rec,"MSE"),B171:JM171,0)+1)), ", ", INDIRECT(ADDRESS(2,MATCH(_xlfn.MINIFS(B171:JM171,metrics.rec,"MSE"),B171:JM171,0)+1)))</f>
        <v>#NAME?</v>
      </c>
      <c r="JX171" s="1" t="e" cm="1">
        <f t="array" aca="1" ref="JX171" ca="1">CONCATENATE(INDIRECT(ADDRESS(1,MATCH(_xlfn.MAXIFS(B171:JM171,metrics.rec,"R"),B171:JM171,0)+1)), ", ", INDIRECT(ADDRESS(2,MATCH(_xlfn.MAXIFS(B171:JM171,metrics.rec,"R"),B171:JM171,0)+1)))</f>
        <v>#NAME?</v>
      </c>
      <c r="JY171" s="1" t="e" cm="1">
        <f t="array" aca="1" ref="JY171" ca="1">CONCATENATE(INDIRECT(ADDRESS(1,MATCH(_xlfn.MAXIFS(B171:JM171,metrics.rec,"Precision"),B171:JM171,0)+1)), ", ", INDIRECT(ADDRESS(2,MATCH(_xlfn.MAXIFS(B171:JM171,metrics.rec,"Precision"),B171:JM171,0)+1)))</f>
        <v>#NAME?</v>
      </c>
      <c r="JZ171" s="1" t="e" cm="1">
        <f t="array" aca="1" ref="JZ171" ca="1">CONCATENATE(INDIRECT(ADDRESS(1,MATCH(_xlfn.MAXIFS(B171:JM171,metrics.rec,"Recall"),B171:JM171,0)+1)), ", ", INDIRECT(ADDRESS(2,MATCH(_xlfn.MAXIFS(B171:JM171,metrics.rec,"Recall"),B171:JM171,0)+1)))</f>
        <v>#NAME?</v>
      </c>
      <c r="KA171" s="1" t="e" cm="1">
        <f t="array" aca="1" ref="KA171" ca="1">CONCATENATE(INDIRECT(ADDRESS(1,MATCH(_xlfn.MAXIFS(B171:JM171,metrics.rec,"Coverage"),B171:JM171,0)+1)), ", ", INDIRECT(ADDRESS(2,MATCH(_xlfn.MAXIFS(B171:JM171,metrics.rec,"Coverage"),B171:JM171,0)+1)))</f>
        <v>#NAME?</v>
      </c>
      <c r="KB171" s="1" t="e" cm="1">
        <f t="array" aca="1" ref="KB171" ca="1">CONCATENATE(INDIRECT(ADDRESS(1,MATCH(_xlfn.MAXIFS(B171:JM171,metrics.rec,"Recatio"),B171:JM171,0)+1)), ", ", INDIRECT(ADDRESS(2,MATCH(_xlfn.MAXIFS(B171:JM171,metrics.rec,"Recatio"),B171:JM171,0)+1)))</f>
        <v>#NAME?</v>
      </c>
      <c r="KC171" s="1" t="e" cm="1">
        <f t="array" aca="1" ref="KC171" ca="1">CONCATENATE(INDIRECT(ADDRESS(1,MATCH(_xlfn.MINIFS(B171:JM171,metrics.rec,"Time"),B171:JM171,0)+1)), ", ", INDIRECT(ADDRESS(2,MATCH(_xlfn.MINIFS(B171:JM171,metrics.rec,"Time"),B171:JM171,0)+1)))</f>
        <v>#NAME?</v>
      </c>
    </row>
    <row r="172" spans="1:289" x14ac:dyDescent="0.3">
      <c r="A172" s="1" t="s">
        <v>153</v>
      </c>
      <c r="B172" s="4">
        <v>0.57289999999999996</v>
      </c>
      <c r="C172" s="4">
        <v>0.57389999999999997</v>
      </c>
      <c r="D172" s="4">
        <v>0.22750000000000001</v>
      </c>
      <c r="E172" s="4">
        <v>1.6999999999999999E-3</v>
      </c>
      <c r="F172" s="4">
        <v>0.92500000000000004</v>
      </c>
      <c r="G172" s="4">
        <v>0.77969999999999995</v>
      </c>
      <c r="H172" s="4">
        <v>0.99160000000000004</v>
      </c>
      <c r="I172" s="4">
        <v>0.58860000000000001</v>
      </c>
      <c r="J172" s="5">
        <v>0.57989999999999997</v>
      </c>
      <c r="K172" s="5">
        <v>0.59040000000000004</v>
      </c>
      <c r="L172" s="5">
        <v>0.2326</v>
      </c>
      <c r="M172" s="5">
        <v>3.0000000000000001E-3</v>
      </c>
      <c r="N172" s="5">
        <v>0.92110000000000003</v>
      </c>
      <c r="O172" s="5">
        <v>0.76519999999999999</v>
      </c>
      <c r="P172" s="5">
        <v>0.98070000000000002</v>
      </c>
      <c r="Q172" s="5">
        <v>0.42649999999999999</v>
      </c>
      <c r="R172" s="4">
        <v>0.58289999999999997</v>
      </c>
      <c r="S172" s="4">
        <v>0.59799999999999998</v>
      </c>
      <c r="T172" s="4">
        <v>0.23649999999999999</v>
      </c>
      <c r="U172" s="4">
        <v>4.4000000000000003E-3</v>
      </c>
      <c r="V172" s="4">
        <v>0.91110000000000002</v>
      </c>
      <c r="W172" s="4">
        <v>0.75190000000000001</v>
      </c>
      <c r="X172" s="4">
        <v>0.97109999999999996</v>
      </c>
      <c r="Y172" s="4">
        <v>0.40500000000000003</v>
      </c>
      <c r="Z172" s="5">
        <v>0.58789999999999998</v>
      </c>
      <c r="AA172" s="5">
        <v>0.61260000000000003</v>
      </c>
      <c r="AB172" s="5">
        <v>0.2235</v>
      </c>
      <c r="AC172" s="5">
        <v>6.1000000000000004E-3</v>
      </c>
      <c r="AD172" s="5">
        <v>0.9042</v>
      </c>
      <c r="AE172" s="5">
        <v>0.7379</v>
      </c>
      <c r="AF172" s="5">
        <v>0.95720000000000005</v>
      </c>
      <c r="AG172" s="5">
        <v>0.31469999999999998</v>
      </c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>
        <v>0.59360000000000002</v>
      </c>
      <c r="AQ172" s="5">
        <v>0.62409999999999999</v>
      </c>
      <c r="AR172" s="5">
        <v>0.21909999999999999</v>
      </c>
      <c r="AS172" s="5">
        <v>1.0699999999999999E-2</v>
      </c>
      <c r="AT172" s="5">
        <v>0.88170000000000004</v>
      </c>
      <c r="AU172" s="5">
        <v>0.70940000000000003</v>
      </c>
      <c r="AV172" s="5">
        <v>0.92559999999999998</v>
      </c>
      <c r="AW172" s="5">
        <v>0.1636</v>
      </c>
      <c r="AX172" s="4">
        <v>0.59960000000000002</v>
      </c>
      <c r="AY172" s="4">
        <v>0.63870000000000005</v>
      </c>
      <c r="AZ172" s="4">
        <v>0.19950000000000001</v>
      </c>
      <c r="BA172" s="4">
        <v>1.49E-2</v>
      </c>
      <c r="BB172" s="4">
        <v>0.86699999999999999</v>
      </c>
      <c r="BC172" s="4">
        <v>0.67779999999999996</v>
      </c>
      <c r="BD172" s="4">
        <v>0.89070000000000005</v>
      </c>
      <c r="BE172" s="4">
        <v>0.1123</v>
      </c>
      <c r="BF172" s="5">
        <v>0.61280000000000001</v>
      </c>
      <c r="BG172" s="5">
        <v>0.66759999999999997</v>
      </c>
      <c r="BH172" s="5">
        <v>0.18160000000000001</v>
      </c>
      <c r="BI172" s="5">
        <v>2.18E-2</v>
      </c>
      <c r="BJ172" s="5">
        <v>0.8377</v>
      </c>
      <c r="BK172" s="5">
        <v>0.64659999999999995</v>
      </c>
      <c r="BL172" s="5">
        <v>0.83589999999999998</v>
      </c>
      <c r="BM172" s="5">
        <v>3.4700000000000002E-2</v>
      </c>
      <c r="BN172" s="4">
        <v>0.64190000000000003</v>
      </c>
      <c r="BO172" s="4">
        <v>0.75009999999999999</v>
      </c>
      <c r="BP172" s="4">
        <v>0.14269999999999999</v>
      </c>
      <c r="BQ172" s="4">
        <v>3.9E-2</v>
      </c>
      <c r="BR172" s="4">
        <v>0.78790000000000004</v>
      </c>
      <c r="BS172" s="4">
        <v>0.56420000000000003</v>
      </c>
      <c r="BT172" s="4">
        <v>0.71220000000000006</v>
      </c>
      <c r="BU172" s="4">
        <v>1.9699999999999999E-2</v>
      </c>
      <c r="BV172" s="5">
        <v>0.56799999999999995</v>
      </c>
      <c r="BW172" s="5">
        <v>0.56720000000000004</v>
      </c>
      <c r="BX172" s="5">
        <v>0.21859999999999999</v>
      </c>
      <c r="BY172" s="5">
        <v>1.6999999999999999E-3</v>
      </c>
      <c r="BZ172" s="5">
        <v>0.92490000000000006</v>
      </c>
      <c r="CA172" s="5">
        <v>0.7742</v>
      </c>
      <c r="CB172" s="5">
        <v>0.99039999999999995</v>
      </c>
      <c r="CC172" s="5">
        <v>0.26929999999999998</v>
      </c>
      <c r="CD172" s="4">
        <v>0.58150000000000002</v>
      </c>
      <c r="CE172" s="4">
        <v>0.59660000000000002</v>
      </c>
      <c r="CF172" s="4">
        <v>0.2324</v>
      </c>
      <c r="CG172" s="4">
        <v>4.4000000000000003E-3</v>
      </c>
      <c r="CH172" s="4">
        <v>0.91269999999999996</v>
      </c>
      <c r="CI172" s="4">
        <v>0.75390000000000001</v>
      </c>
      <c r="CJ172" s="4">
        <v>0.97299999999999998</v>
      </c>
      <c r="CK172" s="4">
        <v>0.31140000000000001</v>
      </c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>
        <v>0.60129999999999995</v>
      </c>
      <c r="CU172" s="4">
        <v>0.64239999999999997</v>
      </c>
      <c r="CV172" s="4">
        <v>0.1983</v>
      </c>
      <c r="CW172" s="4">
        <v>1.4800000000000001E-2</v>
      </c>
      <c r="CX172" s="4">
        <v>0.86439999999999995</v>
      </c>
      <c r="CY172" s="4">
        <v>0.6845</v>
      </c>
      <c r="CZ172" s="4">
        <v>0.89319999999999999</v>
      </c>
      <c r="DA172" s="4">
        <v>8.5699999999999998E-2</v>
      </c>
      <c r="DB172" s="5">
        <v>0.6452</v>
      </c>
      <c r="DC172" s="5">
        <v>0.75470000000000004</v>
      </c>
      <c r="DD172" s="5">
        <v>0.1396</v>
      </c>
      <c r="DE172" s="5">
        <v>3.9699999999999999E-2</v>
      </c>
      <c r="DF172" s="5">
        <v>0.78680000000000005</v>
      </c>
      <c r="DG172" s="5">
        <v>0.56120000000000003</v>
      </c>
      <c r="DH172" s="5">
        <v>0.71009999999999995</v>
      </c>
      <c r="DI172" s="5">
        <v>1.8700000000000001E-2</v>
      </c>
      <c r="DJ172" s="4">
        <v>0.56520000000000004</v>
      </c>
      <c r="DK172" s="4">
        <v>0.56240000000000001</v>
      </c>
      <c r="DL172" s="4">
        <v>0.2107</v>
      </c>
      <c r="DM172" s="4">
        <v>1.6999999999999999E-3</v>
      </c>
      <c r="DN172" s="4">
        <v>0.92330000000000001</v>
      </c>
      <c r="DO172" s="4">
        <v>0.77559999999999996</v>
      </c>
      <c r="DP172" s="4">
        <v>0.99180000000000001</v>
      </c>
      <c r="DQ172" s="4">
        <v>0.38319999999999999</v>
      </c>
      <c r="DR172" s="5">
        <v>0.58209999999999995</v>
      </c>
      <c r="DS172" s="5">
        <v>0.60009999999999997</v>
      </c>
      <c r="DT172" s="5">
        <v>0.23300000000000001</v>
      </c>
      <c r="DU172" s="5">
        <v>4.4000000000000003E-3</v>
      </c>
      <c r="DV172" s="5">
        <v>0.91180000000000005</v>
      </c>
      <c r="DW172" s="5">
        <v>0.75170000000000003</v>
      </c>
      <c r="DX172" s="5">
        <v>0.97240000000000004</v>
      </c>
      <c r="DY172" s="5">
        <v>0.19070000000000001</v>
      </c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>
        <v>0.60019999999999996</v>
      </c>
      <c r="EI172" s="5">
        <v>0.64100000000000001</v>
      </c>
      <c r="EJ172" s="5">
        <v>0.2016</v>
      </c>
      <c r="EK172" s="5">
        <v>1.4800000000000001E-2</v>
      </c>
      <c r="EL172" s="5">
        <v>0.86599999999999999</v>
      </c>
      <c r="EM172" s="5">
        <v>0.68540000000000001</v>
      </c>
      <c r="EN172" s="5">
        <v>0.89159999999999995</v>
      </c>
      <c r="EO172" s="5">
        <v>7.8600000000000003E-2</v>
      </c>
      <c r="EP172" s="4">
        <v>0.64480000000000004</v>
      </c>
      <c r="EQ172" s="4">
        <v>0.74990000000000001</v>
      </c>
      <c r="ER172" s="4">
        <v>0.1381</v>
      </c>
      <c r="ES172" s="4">
        <v>3.9300000000000002E-2</v>
      </c>
      <c r="ET172" s="4">
        <v>0.78549999999999998</v>
      </c>
      <c r="EU172" s="4">
        <v>0.55930000000000002</v>
      </c>
      <c r="EV172" s="4">
        <v>0.71030000000000004</v>
      </c>
      <c r="EW172" s="4">
        <v>1.67E-2</v>
      </c>
      <c r="EX172" s="5">
        <v>0.57130000000000003</v>
      </c>
      <c r="EY172" s="5">
        <v>0.57310000000000005</v>
      </c>
      <c r="EZ172" s="5">
        <v>0.2074</v>
      </c>
      <c r="FA172" s="5">
        <v>1.6999999999999999E-3</v>
      </c>
      <c r="FB172" s="5">
        <v>0.91969999999999996</v>
      </c>
      <c r="FC172" s="5">
        <v>0.77429999999999999</v>
      </c>
      <c r="FD172" s="5">
        <v>0.99029999999999996</v>
      </c>
      <c r="FE172" s="5">
        <v>0.64749999999999996</v>
      </c>
      <c r="FF172" s="4">
        <v>0.58460000000000001</v>
      </c>
      <c r="FG172" s="4">
        <v>0.60270000000000001</v>
      </c>
      <c r="FH172" s="4">
        <v>0.22370000000000001</v>
      </c>
      <c r="FI172" s="4">
        <v>4.4000000000000003E-3</v>
      </c>
      <c r="FJ172" s="4">
        <v>0.91069999999999995</v>
      </c>
      <c r="FK172" s="4">
        <v>0.75149999999999995</v>
      </c>
      <c r="FL172" s="4">
        <v>0.97160000000000002</v>
      </c>
      <c r="FM172" s="4">
        <v>0.33439999999999998</v>
      </c>
      <c r="FN172" s="5">
        <v>0.59009999999999996</v>
      </c>
      <c r="FO172" s="5">
        <v>0.61519999999999997</v>
      </c>
      <c r="FP172" s="5">
        <v>0.2281</v>
      </c>
      <c r="FQ172" s="5">
        <v>8.0999999999999996E-3</v>
      </c>
      <c r="FR172" s="5">
        <v>0.89570000000000005</v>
      </c>
      <c r="FS172" s="5">
        <v>0.72619999999999996</v>
      </c>
      <c r="FT172" s="5">
        <v>0.94479999999999997</v>
      </c>
      <c r="FU172" s="5">
        <v>0.19320000000000001</v>
      </c>
      <c r="FV172" s="4">
        <v>0.60050000000000003</v>
      </c>
      <c r="FW172" s="4">
        <v>0.64149999999999996</v>
      </c>
      <c r="FX172" s="4">
        <v>0.2016</v>
      </c>
      <c r="FY172" s="4">
        <v>1.47E-2</v>
      </c>
      <c r="FZ172" s="4">
        <v>0.86739999999999995</v>
      </c>
      <c r="GA172" s="4">
        <v>0.68679999999999997</v>
      </c>
      <c r="GB172" s="4">
        <v>0.89090000000000003</v>
      </c>
      <c r="GC172" s="4">
        <v>8.4900000000000003E-2</v>
      </c>
      <c r="GD172" s="5">
        <v>0.6421</v>
      </c>
      <c r="GE172" s="5">
        <v>0.74380000000000002</v>
      </c>
      <c r="GF172" s="5">
        <v>0.13800000000000001</v>
      </c>
      <c r="GG172" s="5">
        <v>3.9699999999999999E-2</v>
      </c>
      <c r="GH172" s="5">
        <v>0.78420000000000001</v>
      </c>
      <c r="GI172" s="5">
        <v>0.55840000000000001</v>
      </c>
      <c r="GJ172" s="5">
        <v>0.71279999999999999</v>
      </c>
      <c r="GK172" s="5">
        <v>2.1600000000000001E-2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>
        <v>0.58930000000000005</v>
      </c>
      <c r="HC172" s="4">
        <v>0.61499999999999999</v>
      </c>
      <c r="HD172" s="4">
        <v>0.2235</v>
      </c>
      <c r="HE172" s="4">
        <v>8.0999999999999996E-3</v>
      </c>
      <c r="HF172" s="4">
        <v>0.89610000000000001</v>
      </c>
      <c r="HG172" s="4">
        <v>0.72629999999999995</v>
      </c>
      <c r="HH172" s="4">
        <v>0.94530000000000003</v>
      </c>
      <c r="HI172" s="4">
        <v>0.1978</v>
      </c>
      <c r="HJ172" s="5">
        <v>0.60150000000000003</v>
      </c>
      <c r="HK172" s="5">
        <v>0.64319999999999999</v>
      </c>
      <c r="HL172" s="5">
        <v>0.19950000000000001</v>
      </c>
      <c r="HM172" s="5">
        <v>1.47E-2</v>
      </c>
      <c r="HN172" s="5">
        <v>0.86670000000000003</v>
      </c>
      <c r="HO172" s="5">
        <v>0.68520000000000003</v>
      </c>
      <c r="HP172" s="5">
        <v>0.8911</v>
      </c>
      <c r="HQ172" s="5">
        <v>0.1227</v>
      </c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>
        <v>0.60070000000000001</v>
      </c>
      <c r="IY172" s="4">
        <v>0.64119999999999999</v>
      </c>
      <c r="IZ172" s="4">
        <v>0.19900000000000001</v>
      </c>
      <c r="JA172" s="4">
        <v>1.47E-2</v>
      </c>
      <c r="JB172" s="4">
        <v>0.86639999999999995</v>
      </c>
      <c r="JC172" s="4">
        <v>0.68469999999999998</v>
      </c>
      <c r="JD172" s="4">
        <v>0.89200000000000002</v>
      </c>
      <c r="JE172" s="4">
        <v>8.0699999999999994E-2</v>
      </c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0.59650370370370376</v>
      </c>
      <c r="JO172" s="4">
        <f t="shared" si="65"/>
        <v>0.63264814814814818</v>
      </c>
      <c r="JP172" s="4">
        <f t="shared" si="66"/>
        <v>0.20501481481481484</v>
      </c>
      <c r="JQ172" s="4">
        <f t="shared" si="67"/>
        <v>1.3062962962962964E-2</v>
      </c>
      <c r="JR172" s="4">
        <f t="shared" si="68"/>
        <v>0.87797777777777763</v>
      </c>
      <c r="JS172" s="4">
        <f t="shared" si="69"/>
        <v>0.70203333333333318</v>
      </c>
      <c r="JT172" s="4">
        <f t="shared" si="70"/>
        <v>0.90651851851851861</v>
      </c>
      <c r="JU172" s="4">
        <f t="shared" si="71"/>
        <v>0.21331851851851852</v>
      </c>
      <c r="JV172" s="1" t="e" cm="1">
        <f t="array" aca="1" ref="JV172" ca="1">CONCATENATE(INDIRECT(ADDRESS(1,MATCH(_xlfn.MINIFS(B172:JM172,metrics.rec,"MAE"),B172:JM172,0)+1)), ", ", INDIRECT(ADDRESS(2,MATCH(_xlfn.MINIFS(B172:JM172,metrics.rec,"MAE"),B172:JM172,0)+1)))</f>
        <v>#NAME?</v>
      </c>
      <c r="JW172" s="1" t="e" cm="1">
        <f t="array" aca="1" ref="JW172" ca="1">CONCATENATE(INDIRECT(ADDRESS(1,MATCH(_xlfn.MINIFS(B172:JM172,metrics.rec,"MSE"),B172:JM172,0)+1)), ", ", INDIRECT(ADDRESS(2,MATCH(_xlfn.MINIFS(B172:JM172,metrics.rec,"MSE"),B172:JM172,0)+1)))</f>
        <v>#NAME?</v>
      </c>
      <c r="JX172" s="1" t="e" cm="1">
        <f t="array" aca="1" ref="JX172" ca="1">CONCATENATE(INDIRECT(ADDRESS(1,MATCH(_xlfn.MAXIFS(B172:JM172,metrics.rec,"R"),B172:JM172,0)+1)), ", ", INDIRECT(ADDRESS(2,MATCH(_xlfn.MAXIFS(B172:JM172,metrics.rec,"R"),B172:JM172,0)+1)))</f>
        <v>#NAME?</v>
      </c>
      <c r="JY172" s="1" t="e" cm="1">
        <f t="array" aca="1" ref="JY172" ca="1">CONCATENATE(INDIRECT(ADDRESS(1,MATCH(_xlfn.MAXIFS(B172:JM172,metrics.rec,"Precision"),B172:JM172,0)+1)), ", ", INDIRECT(ADDRESS(2,MATCH(_xlfn.MAXIFS(B172:JM172,metrics.rec,"Precision"),B172:JM172,0)+1)))</f>
        <v>#NAME?</v>
      </c>
      <c r="JZ172" s="1" t="e" cm="1">
        <f t="array" aca="1" ref="JZ172" ca="1">CONCATENATE(INDIRECT(ADDRESS(1,MATCH(_xlfn.MAXIFS(B172:JM172,metrics.rec,"Recall"),B172:JM172,0)+1)), ", ", INDIRECT(ADDRESS(2,MATCH(_xlfn.MAXIFS(B172:JM172,metrics.rec,"Recall"),B172:JM172,0)+1)))</f>
        <v>#NAME?</v>
      </c>
      <c r="KA172" s="1" t="e" cm="1">
        <f t="array" aca="1" ref="KA172" ca="1">CONCATENATE(INDIRECT(ADDRESS(1,MATCH(_xlfn.MAXIFS(B172:JM172,metrics.rec,"Coverage"),B172:JM172,0)+1)), ", ", INDIRECT(ADDRESS(2,MATCH(_xlfn.MAXIFS(B172:JM172,metrics.rec,"Coverage"),B172:JM172,0)+1)))</f>
        <v>#NAME?</v>
      </c>
      <c r="KB172" s="1" t="e" cm="1">
        <f t="array" aca="1" ref="KB172" ca="1">CONCATENATE(INDIRECT(ADDRESS(1,MATCH(_xlfn.MAXIFS(B172:JM172,metrics.rec,"Recatio"),B172:JM172,0)+1)), ", ", INDIRECT(ADDRESS(2,MATCH(_xlfn.MAXIFS(B172:JM172,metrics.rec,"Recatio"),B172:JM172,0)+1)))</f>
        <v>#NAME?</v>
      </c>
      <c r="KC172" s="1" t="e" cm="1">
        <f t="array" aca="1" ref="KC172" ca="1">CONCATENATE(INDIRECT(ADDRESS(1,MATCH(_xlfn.MINIFS(B172:JM172,metrics.rec,"Time"),B172:JM172,0)+1)), ", ", INDIRECT(ADDRESS(2,MATCH(_xlfn.MINIFS(B172:JM172,metrics.rec,"Time"),B172:JM172,0)+1)))</f>
        <v>#NAME?</v>
      </c>
    </row>
    <row r="173" spans="1:289" x14ac:dyDescent="0.3">
      <c r="A173" s="1" t="s">
        <v>154</v>
      </c>
      <c r="B173" s="4">
        <v>0.58020000000000005</v>
      </c>
      <c r="C173" s="4">
        <v>0.58299999999999996</v>
      </c>
      <c r="D173" s="4">
        <v>0.20660000000000001</v>
      </c>
      <c r="E173" s="4">
        <v>1.6999999999999999E-3</v>
      </c>
      <c r="F173" s="4">
        <v>0.92879999999999996</v>
      </c>
      <c r="G173" s="4">
        <v>0.78390000000000004</v>
      </c>
      <c r="H173" s="4">
        <v>0.99160000000000004</v>
      </c>
      <c r="I173" s="4">
        <v>0.57099999999999995</v>
      </c>
      <c r="J173" s="5">
        <v>0.5847</v>
      </c>
      <c r="K173" s="5">
        <v>0.59430000000000005</v>
      </c>
      <c r="L173" s="5">
        <v>0.22420000000000001</v>
      </c>
      <c r="M173" s="5">
        <v>3.0000000000000001E-3</v>
      </c>
      <c r="N173" s="5">
        <v>0.92359999999999998</v>
      </c>
      <c r="O173" s="5">
        <v>0.76890000000000003</v>
      </c>
      <c r="P173" s="5">
        <v>0.98070000000000002</v>
      </c>
      <c r="Q173" s="5">
        <v>0.42030000000000001</v>
      </c>
      <c r="R173" s="4">
        <v>0.58779999999999999</v>
      </c>
      <c r="S173" s="4">
        <v>0.60289999999999999</v>
      </c>
      <c r="T173" s="4">
        <v>0.22650000000000001</v>
      </c>
      <c r="U173" s="4">
        <v>4.4000000000000003E-3</v>
      </c>
      <c r="V173" s="4">
        <v>0.91520000000000001</v>
      </c>
      <c r="W173" s="4">
        <v>0.75590000000000002</v>
      </c>
      <c r="X173" s="4">
        <v>0.97109999999999996</v>
      </c>
      <c r="Y173" s="4">
        <v>0.39179999999999998</v>
      </c>
      <c r="Z173" s="5">
        <v>0.59289999999999998</v>
      </c>
      <c r="AA173" s="5">
        <v>0.61699999999999999</v>
      </c>
      <c r="AB173" s="5">
        <v>0.21890000000000001</v>
      </c>
      <c r="AC173" s="5">
        <v>6.1000000000000004E-3</v>
      </c>
      <c r="AD173" s="5">
        <v>0.90739999999999998</v>
      </c>
      <c r="AE173" s="5">
        <v>0.74180000000000001</v>
      </c>
      <c r="AF173" s="5">
        <v>0.95720000000000005</v>
      </c>
      <c r="AG173" s="5">
        <v>0.30049999999999999</v>
      </c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>
        <v>0.59689999999999999</v>
      </c>
      <c r="AQ173" s="5">
        <v>0.62549999999999994</v>
      </c>
      <c r="AR173" s="5">
        <v>0.2172</v>
      </c>
      <c r="AS173" s="5">
        <v>1.0699999999999999E-2</v>
      </c>
      <c r="AT173" s="5">
        <v>0.8851</v>
      </c>
      <c r="AU173" s="5">
        <v>0.71209999999999996</v>
      </c>
      <c r="AV173" s="5">
        <v>0.92559999999999998</v>
      </c>
      <c r="AW173" s="5">
        <v>0.16120000000000001</v>
      </c>
      <c r="AX173" s="4">
        <v>0.60099999999999998</v>
      </c>
      <c r="AY173" s="4">
        <v>0.63729999999999998</v>
      </c>
      <c r="AZ173" s="4">
        <v>0.20610000000000001</v>
      </c>
      <c r="BA173" s="4">
        <v>1.49E-2</v>
      </c>
      <c r="BB173" s="4">
        <v>0.87070000000000003</v>
      </c>
      <c r="BC173" s="4">
        <v>0.67949999999999999</v>
      </c>
      <c r="BD173" s="4">
        <v>0.89070000000000005</v>
      </c>
      <c r="BE173" s="4">
        <v>0.1123</v>
      </c>
      <c r="BF173" s="5">
        <v>0.61170000000000002</v>
      </c>
      <c r="BG173" s="5">
        <v>0.6603</v>
      </c>
      <c r="BH173" s="5">
        <v>0.19539999999999999</v>
      </c>
      <c r="BI173" s="5">
        <v>2.1899999999999999E-2</v>
      </c>
      <c r="BJ173" s="5">
        <v>0.84340000000000004</v>
      </c>
      <c r="BK173" s="5">
        <v>0.64749999999999996</v>
      </c>
      <c r="BL173" s="5">
        <v>0.83589999999999998</v>
      </c>
      <c r="BM173" s="5">
        <v>3.39E-2</v>
      </c>
      <c r="BN173" s="4">
        <v>0.63339999999999996</v>
      </c>
      <c r="BO173" s="4">
        <v>0.72040000000000004</v>
      </c>
      <c r="BP173" s="4">
        <v>0.1575</v>
      </c>
      <c r="BQ173" s="4">
        <v>3.95E-2</v>
      </c>
      <c r="BR173" s="4">
        <v>0.80059999999999998</v>
      </c>
      <c r="BS173" s="4">
        <v>0.56489999999999996</v>
      </c>
      <c r="BT173" s="4">
        <v>0.71220000000000006</v>
      </c>
      <c r="BU173" s="4">
        <v>1.9699999999999999E-2</v>
      </c>
      <c r="BV173" s="5">
        <v>0.57269999999999999</v>
      </c>
      <c r="BW173" s="5">
        <v>0.57050000000000001</v>
      </c>
      <c r="BX173" s="5">
        <v>0.2001</v>
      </c>
      <c r="BY173" s="5">
        <v>1.6999999999999999E-3</v>
      </c>
      <c r="BZ173" s="5">
        <v>0.92610000000000003</v>
      </c>
      <c r="CA173" s="5">
        <v>0.7782</v>
      </c>
      <c r="CB173" s="5">
        <v>0.99039999999999995</v>
      </c>
      <c r="CC173" s="5">
        <v>0.26450000000000001</v>
      </c>
      <c r="CD173" s="4">
        <v>0.58640000000000003</v>
      </c>
      <c r="CE173" s="4">
        <v>0.59909999999999997</v>
      </c>
      <c r="CF173" s="4">
        <v>0.21809999999999999</v>
      </c>
      <c r="CG173" s="4">
        <v>4.4000000000000003E-3</v>
      </c>
      <c r="CH173" s="4">
        <v>0.91579999999999995</v>
      </c>
      <c r="CI173" s="4">
        <v>0.75770000000000004</v>
      </c>
      <c r="CJ173" s="4">
        <v>0.97299999999999998</v>
      </c>
      <c r="CK173" s="4">
        <v>0.30380000000000001</v>
      </c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>
        <v>0.60340000000000005</v>
      </c>
      <c r="CU173" s="4">
        <v>0.64170000000000005</v>
      </c>
      <c r="CV173" s="4">
        <v>0.2016</v>
      </c>
      <c r="CW173" s="4">
        <v>1.4800000000000001E-2</v>
      </c>
      <c r="CX173" s="4">
        <v>0.8679</v>
      </c>
      <c r="CY173" s="4">
        <v>0.6865</v>
      </c>
      <c r="CZ173" s="4">
        <v>0.89319999999999999</v>
      </c>
      <c r="DA173" s="4">
        <v>8.72E-2</v>
      </c>
      <c r="DB173" s="5">
        <v>0.63490000000000002</v>
      </c>
      <c r="DC173" s="5">
        <v>0.72240000000000004</v>
      </c>
      <c r="DD173" s="5">
        <v>0.15859999999999999</v>
      </c>
      <c r="DE173" s="5">
        <v>4.02E-2</v>
      </c>
      <c r="DF173" s="5">
        <v>0.79790000000000005</v>
      </c>
      <c r="DG173" s="5">
        <v>0.56189999999999996</v>
      </c>
      <c r="DH173" s="5">
        <v>0.71009999999999995</v>
      </c>
      <c r="DI173" s="5">
        <v>1.8800000000000001E-2</v>
      </c>
      <c r="DJ173" s="4">
        <v>0.57120000000000004</v>
      </c>
      <c r="DK173" s="4">
        <v>0.56759999999999999</v>
      </c>
      <c r="DL173" s="4">
        <v>0.1976</v>
      </c>
      <c r="DM173" s="4">
        <v>1.6999999999999999E-3</v>
      </c>
      <c r="DN173" s="4">
        <v>0.92620000000000002</v>
      </c>
      <c r="DO173" s="4">
        <v>0.7792</v>
      </c>
      <c r="DP173" s="4">
        <v>0.99180000000000001</v>
      </c>
      <c r="DQ173" s="4">
        <v>0.37259999999999999</v>
      </c>
      <c r="DR173" s="5">
        <v>0.58730000000000004</v>
      </c>
      <c r="DS173" s="5">
        <v>0.60429999999999995</v>
      </c>
      <c r="DT173" s="5">
        <v>0.223</v>
      </c>
      <c r="DU173" s="5">
        <v>4.4000000000000003E-3</v>
      </c>
      <c r="DV173" s="5">
        <v>0.91469999999999996</v>
      </c>
      <c r="DW173" s="5">
        <v>0.75539999999999996</v>
      </c>
      <c r="DX173" s="5">
        <v>0.97240000000000004</v>
      </c>
      <c r="DY173" s="5">
        <v>0.22439999999999999</v>
      </c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>
        <v>0.60219999999999996</v>
      </c>
      <c r="EI173" s="5">
        <v>0.64039999999999997</v>
      </c>
      <c r="EJ173" s="5">
        <v>0.20760000000000001</v>
      </c>
      <c r="EK173" s="5">
        <v>1.4800000000000001E-2</v>
      </c>
      <c r="EL173" s="5">
        <v>0.87009999999999998</v>
      </c>
      <c r="EM173" s="5">
        <v>0.68730000000000002</v>
      </c>
      <c r="EN173" s="5">
        <v>0.89159999999999995</v>
      </c>
      <c r="EO173" s="5">
        <v>7.9100000000000004E-2</v>
      </c>
      <c r="EP173" s="4">
        <v>0.63539999999999996</v>
      </c>
      <c r="EQ173" s="4">
        <v>0.71850000000000003</v>
      </c>
      <c r="ER173" s="4">
        <v>0.1578</v>
      </c>
      <c r="ES173" s="4">
        <v>3.9899999999999998E-2</v>
      </c>
      <c r="ET173" s="4">
        <v>0.79810000000000003</v>
      </c>
      <c r="EU173" s="4">
        <v>0.56000000000000005</v>
      </c>
      <c r="EV173" s="4">
        <v>0.71030000000000004</v>
      </c>
      <c r="EW173" s="4">
        <v>1.67E-2</v>
      </c>
      <c r="EX173" s="5">
        <v>0.57679999999999998</v>
      </c>
      <c r="EY173" s="5">
        <v>0.57799999999999996</v>
      </c>
      <c r="EZ173" s="5">
        <v>0.1918</v>
      </c>
      <c r="FA173" s="5">
        <v>1.6999999999999999E-3</v>
      </c>
      <c r="FB173" s="5">
        <v>0.92269999999999996</v>
      </c>
      <c r="FC173" s="5">
        <v>0.77800000000000002</v>
      </c>
      <c r="FD173" s="5">
        <v>0.99029999999999996</v>
      </c>
      <c r="FE173" s="5">
        <v>0.62870000000000004</v>
      </c>
      <c r="FF173" s="4">
        <v>0.58979999999999999</v>
      </c>
      <c r="FG173" s="4">
        <v>0.60650000000000004</v>
      </c>
      <c r="FH173" s="4">
        <v>0.21779999999999999</v>
      </c>
      <c r="FI173" s="4">
        <v>4.3E-3</v>
      </c>
      <c r="FJ173" s="4">
        <v>0.91379999999999995</v>
      </c>
      <c r="FK173" s="4">
        <v>0.75519999999999998</v>
      </c>
      <c r="FL173" s="4">
        <v>0.97160000000000002</v>
      </c>
      <c r="FM173" s="4">
        <v>0.33689999999999998</v>
      </c>
      <c r="FN173" s="5">
        <v>0.59419999999999995</v>
      </c>
      <c r="FO173" s="5">
        <v>0.61799999999999999</v>
      </c>
      <c r="FP173" s="5">
        <v>0.22289999999999999</v>
      </c>
      <c r="FQ173" s="5">
        <v>8.0999999999999996E-3</v>
      </c>
      <c r="FR173" s="5">
        <v>0.89910000000000001</v>
      </c>
      <c r="FS173" s="5">
        <v>0.72940000000000005</v>
      </c>
      <c r="FT173" s="5">
        <v>0.94479999999999997</v>
      </c>
      <c r="FU173" s="5">
        <v>0.18890000000000001</v>
      </c>
      <c r="FV173" s="4">
        <v>0.60219999999999996</v>
      </c>
      <c r="FW173" s="4">
        <v>0.64059999999999995</v>
      </c>
      <c r="FX173" s="4">
        <v>0.2072</v>
      </c>
      <c r="FY173" s="4">
        <v>1.47E-2</v>
      </c>
      <c r="FZ173" s="4">
        <v>0.87109999999999999</v>
      </c>
      <c r="GA173" s="4">
        <v>0.68869999999999998</v>
      </c>
      <c r="GB173" s="4">
        <v>0.89090000000000003</v>
      </c>
      <c r="GC173" s="4">
        <v>8.5199999999999998E-2</v>
      </c>
      <c r="GD173" s="5">
        <v>0.63249999999999995</v>
      </c>
      <c r="GE173" s="5">
        <v>0.71350000000000002</v>
      </c>
      <c r="GF173" s="5">
        <v>0.15720000000000001</v>
      </c>
      <c r="GG173" s="5">
        <v>4.0300000000000002E-2</v>
      </c>
      <c r="GH173" s="5">
        <v>0.79569999999999996</v>
      </c>
      <c r="GI173" s="5">
        <v>0.55910000000000004</v>
      </c>
      <c r="GJ173" s="5">
        <v>0.71279999999999999</v>
      </c>
      <c r="GK173" s="5">
        <v>2.1499999999999998E-2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>
        <v>0.59299999999999997</v>
      </c>
      <c r="HC173" s="4">
        <v>0.61680000000000001</v>
      </c>
      <c r="HD173" s="4">
        <v>0.2162</v>
      </c>
      <c r="HE173" s="4">
        <v>8.0999999999999996E-3</v>
      </c>
      <c r="HF173" s="4">
        <v>0.8992</v>
      </c>
      <c r="HG173" s="4">
        <v>0.72960000000000003</v>
      </c>
      <c r="HH173" s="4">
        <v>0.94530000000000003</v>
      </c>
      <c r="HI173" s="4">
        <v>0.16120000000000001</v>
      </c>
      <c r="HJ173" s="5">
        <v>0.60329999999999995</v>
      </c>
      <c r="HK173" s="5">
        <v>0.64219999999999999</v>
      </c>
      <c r="HL173" s="5">
        <v>0.2039</v>
      </c>
      <c r="HM173" s="5">
        <v>1.4800000000000001E-2</v>
      </c>
      <c r="HN173" s="5">
        <v>0.87039999999999995</v>
      </c>
      <c r="HO173" s="5">
        <v>0.68710000000000004</v>
      </c>
      <c r="HP173" s="5">
        <v>0.8911</v>
      </c>
      <c r="HQ173" s="5">
        <v>0.1221</v>
      </c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>
        <v>0.60250000000000004</v>
      </c>
      <c r="IY173" s="4">
        <v>0.64039999999999997</v>
      </c>
      <c r="IZ173" s="4">
        <v>0.20369999999999999</v>
      </c>
      <c r="JA173" s="4">
        <v>1.4800000000000001E-2</v>
      </c>
      <c r="JB173" s="4">
        <v>0.87039999999999995</v>
      </c>
      <c r="JC173" s="4">
        <v>0.68659999999999999</v>
      </c>
      <c r="JD173" s="4">
        <v>0.89200000000000002</v>
      </c>
      <c r="JE173" s="4">
        <v>0.11990000000000001</v>
      </c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0.59827037037037045</v>
      </c>
      <c r="JO173" s="4">
        <f t="shared" si="65"/>
        <v>0.62977777777777788</v>
      </c>
      <c r="JP173" s="4">
        <f t="shared" si="66"/>
        <v>0.20346666666666668</v>
      </c>
      <c r="JQ173" s="4">
        <f t="shared" si="67"/>
        <v>1.315185185185185E-2</v>
      </c>
      <c r="JR173" s="4">
        <f t="shared" si="68"/>
        <v>0.88259629629629621</v>
      </c>
      <c r="JS173" s="4">
        <f t="shared" si="69"/>
        <v>0.70472222222222236</v>
      </c>
      <c r="JT173" s="4">
        <f t="shared" si="70"/>
        <v>0.90651851851851861</v>
      </c>
      <c r="JU173" s="4">
        <f t="shared" si="71"/>
        <v>0.21135925925925927</v>
      </c>
      <c r="JV173" s="1" t="e" cm="1">
        <f t="array" aca="1" ref="JV173" ca="1">CONCATENATE(INDIRECT(ADDRESS(1,MATCH(_xlfn.MINIFS(B173:JM173,metrics.rec,"MAE"),B173:JM173,0)+1)), ", ", INDIRECT(ADDRESS(2,MATCH(_xlfn.MINIFS(B173:JM173,metrics.rec,"MAE"),B173:JM173,0)+1)))</f>
        <v>#NAME?</v>
      </c>
      <c r="JW173" s="1" t="e" cm="1">
        <f t="array" aca="1" ref="JW173" ca="1">CONCATENATE(INDIRECT(ADDRESS(1,MATCH(_xlfn.MINIFS(B173:JM173,metrics.rec,"MSE"),B173:JM173,0)+1)), ", ", INDIRECT(ADDRESS(2,MATCH(_xlfn.MINIFS(B173:JM173,metrics.rec,"MSE"),B173:JM173,0)+1)))</f>
        <v>#NAME?</v>
      </c>
      <c r="JX173" s="1" t="e" cm="1">
        <f t="array" aca="1" ref="JX173" ca="1">CONCATENATE(INDIRECT(ADDRESS(1,MATCH(_xlfn.MAXIFS(B173:JM173,metrics.rec,"R"),B173:JM173,0)+1)), ", ", INDIRECT(ADDRESS(2,MATCH(_xlfn.MAXIFS(B173:JM173,metrics.rec,"R"),B173:JM173,0)+1)))</f>
        <v>#NAME?</v>
      </c>
      <c r="JY173" s="1" t="e" cm="1">
        <f t="array" aca="1" ref="JY173" ca="1">CONCATENATE(INDIRECT(ADDRESS(1,MATCH(_xlfn.MAXIFS(B173:JM173,metrics.rec,"Precision"),B173:JM173,0)+1)), ", ", INDIRECT(ADDRESS(2,MATCH(_xlfn.MAXIFS(B173:JM173,metrics.rec,"Precision"),B173:JM173,0)+1)))</f>
        <v>#NAME?</v>
      </c>
      <c r="JZ173" s="1" t="e" cm="1">
        <f t="array" aca="1" ref="JZ173" ca="1">CONCATENATE(INDIRECT(ADDRESS(1,MATCH(_xlfn.MAXIFS(B173:JM173,metrics.rec,"Recall"),B173:JM173,0)+1)), ", ", INDIRECT(ADDRESS(2,MATCH(_xlfn.MAXIFS(B173:JM173,metrics.rec,"Recall"),B173:JM173,0)+1)))</f>
        <v>#NAME?</v>
      </c>
      <c r="KA173" s="1" t="e" cm="1">
        <f t="array" aca="1" ref="KA173" ca="1">CONCATENATE(INDIRECT(ADDRESS(1,MATCH(_xlfn.MAXIFS(B173:JM173,metrics.rec,"Coverage"),B173:JM173,0)+1)), ", ", INDIRECT(ADDRESS(2,MATCH(_xlfn.MAXIFS(B173:JM173,metrics.rec,"Coverage"),B173:JM173,0)+1)))</f>
        <v>#NAME?</v>
      </c>
      <c r="KB173" s="1" t="e" cm="1">
        <f t="array" aca="1" ref="KB173" ca="1">CONCATENATE(INDIRECT(ADDRESS(1,MATCH(_xlfn.MAXIFS(B173:JM173,metrics.rec,"Recatio"),B173:JM173,0)+1)), ", ", INDIRECT(ADDRESS(2,MATCH(_xlfn.MAXIFS(B173:JM173,metrics.rec,"Recatio"),B173:JM173,0)+1)))</f>
        <v>#NAME?</v>
      </c>
      <c r="KC173" s="1" t="e" cm="1">
        <f t="array" aca="1" ref="KC173" ca="1">CONCATENATE(INDIRECT(ADDRESS(1,MATCH(_xlfn.MINIFS(B173:JM173,metrics.rec,"Time"),B173:JM173,0)+1)), ", ", INDIRECT(ADDRESS(2,MATCH(_xlfn.MINIFS(B173:JM173,metrics.rec,"Time"),B173:JM173,0)+1)))</f>
        <v>#NAME?</v>
      </c>
    </row>
    <row r="174" spans="1:289" x14ac:dyDescent="0.3">
      <c r="A174" s="1" t="s">
        <v>155</v>
      </c>
      <c r="B174" s="4">
        <v>0.58150000000000002</v>
      </c>
      <c r="C174" s="4">
        <v>0.58550000000000002</v>
      </c>
      <c r="D174" s="4">
        <v>0.20449999999999999</v>
      </c>
      <c r="E174" s="4">
        <v>1.6999999999999999E-3</v>
      </c>
      <c r="F174" s="4">
        <v>0.92889999999999995</v>
      </c>
      <c r="G174" s="4">
        <v>0.78390000000000004</v>
      </c>
      <c r="H174" s="4">
        <v>0.99160000000000004</v>
      </c>
      <c r="I174" s="4">
        <v>0.54169999999999996</v>
      </c>
      <c r="J174" s="5">
        <v>0.58530000000000004</v>
      </c>
      <c r="K174" s="5">
        <v>0.59509999999999996</v>
      </c>
      <c r="L174" s="5">
        <v>0.22459999999999999</v>
      </c>
      <c r="M174" s="5">
        <v>3.0000000000000001E-3</v>
      </c>
      <c r="N174" s="5">
        <v>0.92349999999999999</v>
      </c>
      <c r="O174" s="5">
        <v>0.76900000000000002</v>
      </c>
      <c r="P174" s="5">
        <v>0.98070000000000002</v>
      </c>
      <c r="Q174" s="5">
        <v>0.432</v>
      </c>
      <c r="R174" s="4">
        <v>0.58860000000000001</v>
      </c>
      <c r="S174" s="4">
        <v>0.60460000000000003</v>
      </c>
      <c r="T174" s="4">
        <v>0.2263</v>
      </c>
      <c r="U174" s="4">
        <v>4.4000000000000003E-3</v>
      </c>
      <c r="V174" s="4">
        <v>0.91459999999999997</v>
      </c>
      <c r="W174" s="4">
        <v>0.75590000000000002</v>
      </c>
      <c r="X174" s="4">
        <v>0.97109999999999996</v>
      </c>
      <c r="Y174" s="4">
        <v>0.41399999999999998</v>
      </c>
      <c r="Z174" s="5">
        <v>0.59370000000000001</v>
      </c>
      <c r="AA174" s="5">
        <v>0.61870000000000003</v>
      </c>
      <c r="AB174" s="5">
        <v>0.21890000000000001</v>
      </c>
      <c r="AC174" s="5">
        <v>6.1000000000000004E-3</v>
      </c>
      <c r="AD174" s="5">
        <v>0.90710000000000002</v>
      </c>
      <c r="AE174" s="5">
        <v>0.74180000000000001</v>
      </c>
      <c r="AF174" s="5">
        <v>0.95720000000000005</v>
      </c>
      <c r="AG174" s="5">
        <v>0.31159999999999999</v>
      </c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>
        <v>0.59740000000000004</v>
      </c>
      <c r="AQ174" s="5">
        <v>0.62619999999999998</v>
      </c>
      <c r="AR174" s="5">
        <v>0.2175</v>
      </c>
      <c r="AS174" s="5">
        <v>1.0699999999999999E-2</v>
      </c>
      <c r="AT174" s="5">
        <v>0.88460000000000005</v>
      </c>
      <c r="AU174" s="5">
        <v>0.71199999999999997</v>
      </c>
      <c r="AV174" s="5">
        <v>0.92559999999999998</v>
      </c>
      <c r="AW174" s="5">
        <v>0.1628</v>
      </c>
      <c r="AX174" s="4">
        <v>0.60129999999999995</v>
      </c>
      <c r="AY174" s="4">
        <v>0.63759999999999994</v>
      </c>
      <c r="AZ174" s="4">
        <v>0.20610000000000001</v>
      </c>
      <c r="BA174" s="4">
        <v>1.49E-2</v>
      </c>
      <c r="BB174" s="4">
        <v>0.87060000000000004</v>
      </c>
      <c r="BC174" s="4">
        <v>0.67949999999999999</v>
      </c>
      <c r="BD174" s="4">
        <v>0.89070000000000005</v>
      </c>
      <c r="BE174" s="4">
        <v>0.1125</v>
      </c>
      <c r="BF174" s="5">
        <v>0.61219999999999997</v>
      </c>
      <c r="BG174" s="5">
        <v>0.66090000000000004</v>
      </c>
      <c r="BH174" s="5">
        <v>0.1968</v>
      </c>
      <c r="BI174" s="5">
        <v>2.1899999999999999E-2</v>
      </c>
      <c r="BJ174" s="5">
        <v>0.84350000000000003</v>
      </c>
      <c r="BK174" s="5">
        <v>0.64749999999999996</v>
      </c>
      <c r="BL174" s="5">
        <v>0.83589999999999998</v>
      </c>
      <c r="BM174" s="5">
        <v>3.39E-2</v>
      </c>
      <c r="BN174" s="4">
        <v>0.63380000000000003</v>
      </c>
      <c r="BO174" s="4">
        <v>0.72070000000000001</v>
      </c>
      <c r="BP174" s="4">
        <v>0.15659999999999999</v>
      </c>
      <c r="BQ174" s="4">
        <v>3.9600000000000003E-2</v>
      </c>
      <c r="BR174" s="4">
        <v>0.80089999999999995</v>
      </c>
      <c r="BS174" s="4">
        <v>0.56489999999999996</v>
      </c>
      <c r="BT174" s="4">
        <v>0.71220000000000006</v>
      </c>
      <c r="BU174" s="4">
        <v>1.9599999999999999E-2</v>
      </c>
      <c r="BV174" s="5">
        <v>0.57410000000000005</v>
      </c>
      <c r="BW174" s="5">
        <v>0.57350000000000001</v>
      </c>
      <c r="BX174" s="5">
        <v>0.19919999999999999</v>
      </c>
      <c r="BY174" s="5">
        <v>1.6999999999999999E-3</v>
      </c>
      <c r="BZ174" s="5">
        <v>0.92610000000000003</v>
      </c>
      <c r="CA174" s="5">
        <v>0.77810000000000001</v>
      </c>
      <c r="CB174" s="5">
        <v>0.99039999999999995</v>
      </c>
      <c r="CC174" s="5">
        <v>0.27210000000000001</v>
      </c>
      <c r="CD174" s="4">
        <v>0.58750000000000002</v>
      </c>
      <c r="CE174" s="4">
        <v>0.60129999999999995</v>
      </c>
      <c r="CF174" s="4">
        <v>0.218</v>
      </c>
      <c r="CG174" s="4">
        <v>4.4000000000000003E-3</v>
      </c>
      <c r="CH174" s="4">
        <v>0.91559999999999997</v>
      </c>
      <c r="CI174" s="4">
        <v>0.75770000000000004</v>
      </c>
      <c r="CJ174" s="4">
        <v>0.97299999999999998</v>
      </c>
      <c r="CK174" s="4">
        <v>0.31209999999999999</v>
      </c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>
        <v>0.6038</v>
      </c>
      <c r="CU174" s="4">
        <v>0.64219999999999999</v>
      </c>
      <c r="CV174" s="4">
        <v>0.20130000000000001</v>
      </c>
      <c r="CW174" s="4">
        <v>1.4800000000000001E-2</v>
      </c>
      <c r="CX174" s="4">
        <v>0.86780000000000002</v>
      </c>
      <c r="CY174" s="4">
        <v>0.6865</v>
      </c>
      <c r="CZ174" s="4">
        <v>0.89319999999999999</v>
      </c>
      <c r="DA174" s="4">
        <v>8.7599999999999997E-2</v>
      </c>
      <c r="DB174" s="5">
        <v>0.6351</v>
      </c>
      <c r="DC174" s="5">
        <v>0.72219999999999995</v>
      </c>
      <c r="DD174" s="5">
        <v>0.1593</v>
      </c>
      <c r="DE174" s="5">
        <v>4.02E-2</v>
      </c>
      <c r="DF174" s="5">
        <v>0.79790000000000005</v>
      </c>
      <c r="DG174" s="5">
        <v>0.56189999999999996</v>
      </c>
      <c r="DH174" s="5">
        <v>0.71009999999999995</v>
      </c>
      <c r="DI174" s="5">
        <v>1.89E-2</v>
      </c>
      <c r="DJ174" s="4">
        <v>0.57199999999999995</v>
      </c>
      <c r="DK174" s="4">
        <v>0.56920000000000004</v>
      </c>
      <c r="DL174" s="4">
        <v>0.1978</v>
      </c>
      <c r="DM174" s="4">
        <v>1.6999999999999999E-3</v>
      </c>
      <c r="DN174" s="4">
        <v>0.92589999999999995</v>
      </c>
      <c r="DO174" s="4">
        <v>0.7792</v>
      </c>
      <c r="DP174" s="4">
        <v>0.99180000000000001</v>
      </c>
      <c r="DQ174" s="4">
        <v>0.38190000000000002</v>
      </c>
      <c r="DR174" s="5">
        <v>0.58830000000000005</v>
      </c>
      <c r="DS174" s="5">
        <v>0.60619999999999996</v>
      </c>
      <c r="DT174" s="5">
        <v>0.22259999999999999</v>
      </c>
      <c r="DU174" s="5">
        <v>4.4000000000000003E-3</v>
      </c>
      <c r="DV174" s="5">
        <v>0.91439999999999999</v>
      </c>
      <c r="DW174" s="5">
        <v>0.75539999999999996</v>
      </c>
      <c r="DX174" s="5">
        <v>0.97240000000000004</v>
      </c>
      <c r="DY174" s="5">
        <v>0.20030000000000001</v>
      </c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>
        <v>0.60289999999999999</v>
      </c>
      <c r="EI174" s="5">
        <v>0.64139999999999997</v>
      </c>
      <c r="EJ174" s="5">
        <v>0.2069</v>
      </c>
      <c r="EK174" s="5">
        <v>1.4800000000000001E-2</v>
      </c>
      <c r="EL174" s="5">
        <v>0.87</v>
      </c>
      <c r="EM174" s="5">
        <v>0.68730000000000002</v>
      </c>
      <c r="EN174" s="5">
        <v>0.89159999999999995</v>
      </c>
      <c r="EO174" s="5">
        <v>9.5699999999999993E-2</v>
      </c>
      <c r="EP174" s="4">
        <v>0.63570000000000004</v>
      </c>
      <c r="EQ174" s="4">
        <v>0.71850000000000003</v>
      </c>
      <c r="ER174" s="4">
        <v>0.15790000000000001</v>
      </c>
      <c r="ES174" s="4">
        <v>3.9800000000000002E-2</v>
      </c>
      <c r="ET174" s="4">
        <v>0.79800000000000004</v>
      </c>
      <c r="EU174" s="4">
        <v>0.56000000000000005</v>
      </c>
      <c r="EV174" s="4">
        <v>0.71030000000000004</v>
      </c>
      <c r="EW174" s="4">
        <v>1.66E-2</v>
      </c>
      <c r="EX174" s="5">
        <v>0.57789999999999997</v>
      </c>
      <c r="EY174" s="5">
        <v>0.58020000000000005</v>
      </c>
      <c r="EZ174" s="5">
        <v>0.19220000000000001</v>
      </c>
      <c r="FA174" s="5">
        <v>1.6999999999999999E-3</v>
      </c>
      <c r="FB174" s="5">
        <v>0.92200000000000004</v>
      </c>
      <c r="FC174" s="5">
        <v>0.77800000000000002</v>
      </c>
      <c r="FD174" s="5">
        <v>0.99029999999999996</v>
      </c>
      <c r="FE174" s="5">
        <v>0.68459999999999999</v>
      </c>
      <c r="FF174" s="4">
        <v>0.59060000000000001</v>
      </c>
      <c r="FG174" s="4">
        <v>0.60799999999999998</v>
      </c>
      <c r="FH174" s="4">
        <v>0.21709999999999999</v>
      </c>
      <c r="FI174" s="4">
        <v>4.3E-3</v>
      </c>
      <c r="FJ174" s="4">
        <v>0.91339999999999999</v>
      </c>
      <c r="FK174" s="4">
        <v>0.75519999999999998</v>
      </c>
      <c r="FL174" s="4">
        <v>0.97160000000000002</v>
      </c>
      <c r="FM174" s="4">
        <v>0.34460000000000002</v>
      </c>
      <c r="FN174" s="5">
        <v>0.59499999999999997</v>
      </c>
      <c r="FO174" s="5">
        <v>0.61950000000000005</v>
      </c>
      <c r="FP174" s="5">
        <v>0.22170000000000001</v>
      </c>
      <c r="FQ174" s="5">
        <v>8.0999999999999996E-3</v>
      </c>
      <c r="FR174" s="5">
        <v>0.89900000000000002</v>
      </c>
      <c r="FS174" s="5">
        <v>0.72940000000000005</v>
      </c>
      <c r="FT174" s="5">
        <v>0.94479999999999997</v>
      </c>
      <c r="FU174" s="5">
        <v>0.1885</v>
      </c>
      <c r="FV174" s="4">
        <v>0.6028</v>
      </c>
      <c r="FW174" s="4">
        <v>0.64149999999999996</v>
      </c>
      <c r="FX174" s="4">
        <v>0.2069</v>
      </c>
      <c r="FY174" s="4">
        <v>1.47E-2</v>
      </c>
      <c r="FZ174" s="4">
        <v>0.871</v>
      </c>
      <c r="GA174" s="4">
        <v>0.68869999999999998</v>
      </c>
      <c r="GB174" s="4">
        <v>0.89090000000000003</v>
      </c>
      <c r="GC174" s="4">
        <v>8.5599999999999996E-2</v>
      </c>
      <c r="GD174" s="5">
        <v>0.63280000000000003</v>
      </c>
      <c r="GE174" s="5">
        <v>0.7137</v>
      </c>
      <c r="GF174" s="5">
        <v>0.15740000000000001</v>
      </c>
      <c r="GG174" s="5">
        <v>4.0300000000000002E-2</v>
      </c>
      <c r="GH174" s="5">
        <v>0.79590000000000005</v>
      </c>
      <c r="GI174" s="5">
        <v>0.55920000000000003</v>
      </c>
      <c r="GJ174" s="5">
        <v>0.71279999999999999</v>
      </c>
      <c r="GK174" s="5">
        <v>2.1600000000000001E-2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>
        <v>0.59379999999999999</v>
      </c>
      <c r="HC174" s="4">
        <v>0.61839999999999995</v>
      </c>
      <c r="HD174" s="4">
        <v>0.21640000000000001</v>
      </c>
      <c r="HE174" s="4">
        <v>8.0999999999999996E-3</v>
      </c>
      <c r="HF174" s="4">
        <v>0.89890000000000003</v>
      </c>
      <c r="HG174" s="4">
        <v>0.72960000000000003</v>
      </c>
      <c r="HH174" s="4">
        <v>0.94530000000000003</v>
      </c>
      <c r="HI174" s="4">
        <v>0.127</v>
      </c>
      <c r="HJ174" s="5">
        <v>0.60389999999999999</v>
      </c>
      <c r="HK174" s="5">
        <v>0.64319999999999999</v>
      </c>
      <c r="HL174" s="5">
        <v>0.20399999999999999</v>
      </c>
      <c r="HM174" s="5">
        <v>1.4800000000000001E-2</v>
      </c>
      <c r="HN174" s="5">
        <v>0.87039999999999995</v>
      </c>
      <c r="HO174" s="5">
        <v>0.68710000000000004</v>
      </c>
      <c r="HP174" s="5">
        <v>0.8911</v>
      </c>
      <c r="HQ174" s="5">
        <v>0.1245</v>
      </c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>
        <v>0.60309999999999997</v>
      </c>
      <c r="IY174" s="4">
        <v>0.64129999999999998</v>
      </c>
      <c r="IZ174" s="4">
        <v>0.20330000000000001</v>
      </c>
      <c r="JA174" s="4">
        <v>1.4800000000000001E-2</v>
      </c>
      <c r="JB174" s="4">
        <v>0.87039999999999995</v>
      </c>
      <c r="JC174" s="4">
        <v>0.68659999999999999</v>
      </c>
      <c r="JD174" s="4">
        <v>0.89200000000000002</v>
      </c>
      <c r="JE174" s="4">
        <v>8.5300000000000001E-2</v>
      </c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0.59897777777777772</v>
      </c>
      <c r="JO174" s="4">
        <f t="shared" si="65"/>
        <v>0.63100370370370384</v>
      </c>
      <c r="JP174" s="4">
        <f t="shared" si="66"/>
        <v>0.20335925925925924</v>
      </c>
      <c r="JQ174" s="4">
        <f t="shared" si="67"/>
        <v>1.315185185185185E-2</v>
      </c>
      <c r="JR174" s="4">
        <f t="shared" si="68"/>
        <v>0.8824481481481482</v>
      </c>
      <c r="JS174" s="4">
        <f t="shared" si="69"/>
        <v>0.70471851851851863</v>
      </c>
      <c r="JT174" s="4">
        <f t="shared" si="70"/>
        <v>0.90651851851851861</v>
      </c>
      <c r="JU174" s="4">
        <f t="shared" si="71"/>
        <v>0.2126481481481482</v>
      </c>
      <c r="JV174" s="1" t="e" cm="1">
        <f t="array" aca="1" ref="JV174" ca="1">CONCATENATE(INDIRECT(ADDRESS(1,MATCH(_xlfn.MINIFS(B174:JM174,metrics.rec,"MAE"),B174:JM174,0)+1)), ", ", INDIRECT(ADDRESS(2,MATCH(_xlfn.MINIFS(B174:JM174,metrics.rec,"MAE"),B174:JM174,0)+1)))</f>
        <v>#NAME?</v>
      </c>
      <c r="JW174" s="1" t="e" cm="1">
        <f t="array" aca="1" ref="JW174" ca="1">CONCATENATE(INDIRECT(ADDRESS(1,MATCH(_xlfn.MINIFS(B174:JM174,metrics.rec,"MSE"),B174:JM174,0)+1)), ", ", INDIRECT(ADDRESS(2,MATCH(_xlfn.MINIFS(B174:JM174,metrics.rec,"MSE"),B174:JM174,0)+1)))</f>
        <v>#NAME?</v>
      </c>
      <c r="JX174" s="1" t="e" cm="1">
        <f t="array" aca="1" ref="JX174" ca="1">CONCATENATE(INDIRECT(ADDRESS(1,MATCH(_xlfn.MAXIFS(B174:JM174,metrics.rec,"R"),B174:JM174,0)+1)), ", ", INDIRECT(ADDRESS(2,MATCH(_xlfn.MAXIFS(B174:JM174,metrics.rec,"R"),B174:JM174,0)+1)))</f>
        <v>#NAME?</v>
      </c>
      <c r="JY174" s="1" t="e" cm="1">
        <f t="array" aca="1" ref="JY174" ca="1">CONCATENATE(INDIRECT(ADDRESS(1,MATCH(_xlfn.MAXIFS(B174:JM174,metrics.rec,"Precision"),B174:JM174,0)+1)), ", ", INDIRECT(ADDRESS(2,MATCH(_xlfn.MAXIFS(B174:JM174,metrics.rec,"Precision"),B174:JM174,0)+1)))</f>
        <v>#NAME?</v>
      </c>
      <c r="JZ174" s="1" t="e" cm="1">
        <f t="array" aca="1" ref="JZ174" ca="1">CONCATENATE(INDIRECT(ADDRESS(1,MATCH(_xlfn.MAXIFS(B174:JM174,metrics.rec,"Recall"),B174:JM174,0)+1)), ", ", INDIRECT(ADDRESS(2,MATCH(_xlfn.MAXIFS(B174:JM174,metrics.rec,"Recall"),B174:JM174,0)+1)))</f>
        <v>#NAME?</v>
      </c>
      <c r="KA174" s="1" t="e" cm="1">
        <f t="array" aca="1" ref="KA174" ca="1">CONCATENATE(INDIRECT(ADDRESS(1,MATCH(_xlfn.MAXIFS(B174:JM174,metrics.rec,"Coverage"),B174:JM174,0)+1)), ", ", INDIRECT(ADDRESS(2,MATCH(_xlfn.MAXIFS(B174:JM174,metrics.rec,"Coverage"),B174:JM174,0)+1)))</f>
        <v>#NAME?</v>
      </c>
      <c r="KB174" s="1" t="e" cm="1">
        <f t="array" aca="1" ref="KB174" ca="1">CONCATENATE(INDIRECT(ADDRESS(1,MATCH(_xlfn.MAXIFS(B174:JM174,metrics.rec,"Recatio"),B174:JM174,0)+1)), ", ", INDIRECT(ADDRESS(2,MATCH(_xlfn.MAXIFS(B174:JM174,metrics.rec,"Recatio"),B174:JM174,0)+1)))</f>
        <v>#NAME?</v>
      </c>
      <c r="KC174" s="1" t="e" cm="1">
        <f t="array" aca="1" ref="KC174" ca="1">CONCATENATE(INDIRECT(ADDRESS(1,MATCH(_xlfn.MINIFS(B174:JM174,metrics.rec,"Time"),B174:JM174,0)+1)), ", ", INDIRECT(ADDRESS(2,MATCH(_xlfn.MINIFS(B174:JM174,metrics.rec,"Time"),B174:JM174,0)+1)))</f>
        <v>#NAME?</v>
      </c>
    </row>
    <row r="175" spans="1:289" x14ac:dyDescent="0.3">
      <c r="A175" s="1" t="s">
        <v>156</v>
      </c>
      <c r="B175" s="4">
        <v>0.57640000000000002</v>
      </c>
      <c r="C175" s="4">
        <v>0.57669999999999999</v>
      </c>
      <c r="D175" s="4">
        <v>0.21709999999999999</v>
      </c>
      <c r="E175" s="4">
        <v>1.6999999999999999E-3</v>
      </c>
      <c r="F175" s="4">
        <v>0.92759999999999998</v>
      </c>
      <c r="G175" s="4">
        <v>0.78220000000000001</v>
      </c>
      <c r="H175" s="4">
        <v>0.99160000000000004</v>
      </c>
      <c r="I175" s="4">
        <v>0.51060000000000005</v>
      </c>
      <c r="J175" s="5">
        <v>0.58220000000000005</v>
      </c>
      <c r="K175" s="5">
        <v>0.59019999999999995</v>
      </c>
      <c r="L175" s="5">
        <v>0.22969999999999999</v>
      </c>
      <c r="M175" s="5">
        <v>3.0000000000000001E-3</v>
      </c>
      <c r="N175" s="5">
        <v>0.92259999999999998</v>
      </c>
      <c r="O175" s="5">
        <v>0.76749999999999996</v>
      </c>
      <c r="P175" s="5">
        <v>0.98070000000000002</v>
      </c>
      <c r="Q175" s="5">
        <v>0.43580000000000002</v>
      </c>
      <c r="R175" s="4">
        <v>0.58560000000000001</v>
      </c>
      <c r="S175" s="4">
        <v>0.59960000000000002</v>
      </c>
      <c r="T175" s="4">
        <v>0.2321</v>
      </c>
      <c r="U175" s="4">
        <v>4.4000000000000003E-3</v>
      </c>
      <c r="V175" s="4">
        <v>0.91320000000000001</v>
      </c>
      <c r="W175" s="4">
        <v>0.75429999999999997</v>
      </c>
      <c r="X175" s="4">
        <v>0.97109999999999996</v>
      </c>
      <c r="Y175" s="4">
        <v>0.42920000000000003</v>
      </c>
      <c r="Z175" s="5">
        <v>0.59060000000000001</v>
      </c>
      <c r="AA175" s="5">
        <v>0.61360000000000003</v>
      </c>
      <c r="AB175" s="5">
        <v>0.22120000000000001</v>
      </c>
      <c r="AC175" s="5">
        <v>6.1000000000000004E-3</v>
      </c>
      <c r="AD175" s="5">
        <v>0.90639999999999998</v>
      </c>
      <c r="AE175" s="5">
        <v>0.74029999999999996</v>
      </c>
      <c r="AF175" s="5">
        <v>0.95720000000000005</v>
      </c>
      <c r="AG175" s="5">
        <v>0.30659999999999998</v>
      </c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>
        <v>0.59560000000000002</v>
      </c>
      <c r="AQ175" s="5">
        <v>0.62429999999999997</v>
      </c>
      <c r="AR175" s="5">
        <v>0.21820000000000001</v>
      </c>
      <c r="AS175" s="5">
        <v>1.0699999999999999E-2</v>
      </c>
      <c r="AT175" s="5">
        <v>0.8831</v>
      </c>
      <c r="AU175" s="5">
        <v>0.71099999999999997</v>
      </c>
      <c r="AV175" s="5">
        <v>0.92559999999999998</v>
      </c>
      <c r="AW175" s="5">
        <v>0.16220000000000001</v>
      </c>
      <c r="AX175" s="4">
        <v>0.60060000000000002</v>
      </c>
      <c r="AY175" s="4">
        <v>0.63729999999999998</v>
      </c>
      <c r="AZ175" s="4">
        <v>0.20569999999999999</v>
      </c>
      <c r="BA175" s="4">
        <v>1.49E-2</v>
      </c>
      <c r="BB175" s="4">
        <v>0.86899999999999999</v>
      </c>
      <c r="BC175" s="4">
        <v>0.67879999999999996</v>
      </c>
      <c r="BD175" s="4">
        <v>0.89070000000000005</v>
      </c>
      <c r="BE175" s="4">
        <v>0.1111</v>
      </c>
      <c r="BF175" s="5">
        <v>0.61270000000000002</v>
      </c>
      <c r="BG175" s="5">
        <v>0.66390000000000005</v>
      </c>
      <c r="BH175" s="5">
        <v>0.1903</v>
      </c>
      <c r="BI175" s="5">
        <v>2.1899999999999999E-2</v>
      </c>
      <c r="BJ175" s="5">
        <v>0.8407</v>
      </c>
      <c r="BK175" s="5">
        <v>0.64710000000000001</v>
      </c>
      <c r="BL175" s="5">
        <v>0.83589999999999998</v>
      </c>
      <c r="BM175" s="5">
        <v>3.44E-2</v>
      </c>
      <c r="BN175" s="4">
        <v>0.63800000000000001</v>
      </c>
      <c r="BO175" s="4">
        <v>0.73570000000000002</v>
      </c>
      <c r="BP175" s="4">
        <v>0.14960000000000001</v>
      </c>
      <c r="BQ175" s="4">
        <v>3.9199999999999999E-2</v>
      </c>
      <c r="BR175" s="4">
        <v>0.79400000000000004</v>
      </c>
      <c r="BS175" s="4">
        <v>0.5645</v>
      </c>
      <c r="BT175" s="4">
        <v>0.71220000000000006</v>
      </c>
      <c r="BU175" s="4">
        <v>1.9900000000000001E-2</v>
      </c>
      <c r="BV175" s="5">
        <v>0.57020000000000004</v>
      </c>
      <c r="BW175" s="5">
        <v>0.56710000000000005</v>
      </c>
      <c r="BX175" s="5">
        <v>0.2097</v>
      </c>
      <c r="BY175" s="5">
        <v>1.6999999999999999E-3</v>
      </c>
      <c r="BZ175" s="5">
        <v>0.92559999999999998</v>
      </c>
      <c r="CA175" s="5">
        <v>0.77659999999999996</v>
      </c>
      <c r="CB175" s="5">
        <v>0.99039999999999995</v>
      </c>
      <c r="CC175" s="5">
        <v>0.25769999999999998</v>
      </c>
      <c r="CD175" s="4">
        <v>0.58389999999999997</v>
      </c>
      <c r="CE175" s="4">
        <v>0.59589999999999999</v>
      </c>
      <c r="CF175" s="4">
        <v>0.22750000000000001</v>
      </c>
      <c r="CG175" s="4">
        <v>4.4000000000000003E-3</v>
      </c>
      <c r="CH175" s="4">
        <v>0.91479999999999995</v>
      </c>
      <c r="CI175" s="4">
        <v>0.75619999999999998</v>
      </c>
      <c r="CJ175" s="4">
        <v>0.97299999999999998</v>
      </c>
      <c r="CK175" s="4">
        <v>0.30640000000000001</v>
      </c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>
        <v>0.60260000000000002</v>
      </c>
      <c r="CU175" s="4">
        <v>0.64139999999999997</v>
      </c>
      <c r="CV175" s="4">
        <v>0.2009</v>
      </c>
      <c r="CW175" s="4">
        <v>1.4800000000000001E-2</v>
      </c>
      <c r="CX175" s="4">
        <v>0.86609999999999998</v>
      </c>
      <c r="CY175" s="4">
        <v>0.68569999999999998</v>
      </c>
      <c r="CZ175" s="4">
        <v>0.89319999999999999</v>
      </c>
      <c r="DA175" s="4">
        <v>8.7400000000000005E-2</v>
      </c>
      <c r="DB175" s="5">
        <v>0.64029999999999998</v>
      </c>
      <c r="DC175" s="5">
        <v>0.73850000000000005</v>
      </c>
      <c r="DD175" s="5">
        <v>0.1479</v>
      </c>
      <c r="DE175" s="5">
        <v>3.9899999999999998E-2</v>
      </c>
      <c r="DF175" s="5">
        <v>0.79149999999999998</v>
      </c>
      <c r="DG175" s="5">
        <v>0.5615</v>
      </c>
      <c r="DH175" s="5">
        <v>0.71009999999999995</v>
      </c>
      <c r="DI175" s="5">
        <v>1.89E-2</v>
      </c>
      <c r="DJ175" s="4">
        <v>0.56830000000000003</v>
      </c>
      <c r="DK175" s="4">
        <v>0.56320000000000003</v>
      </c>
      <c r="DL175" s="4">
        <v>0.2046</v>
      </c>
      <c r="DM175" s="4">
        <v>1.6999999999999999E-3</v>
      </c>
      <c r="DN175" s="4">
        <v>0.92569999999999997</v>
      </c>
      <c r="DO175" s="4">
        <v>0.77780000000000005</v>
      </c>
      <c r="DP175" s="4">
        <v>0.99180000000000001</v>
      </c>
      <c r="DQ175" s="4">
        <v>0.36969999999999997</v>
      </c>
      <c r="DR175" s="5">
        <v>0.58479999999999999</v>
      </c>
      <c r="DS175" s="5">
        <v>0.60060000000000002</v>
      </c>
      <c r="DT175" s="5">
        <v>0.22919999999999999</v>
      </c>
      <c r="DU175" s="5">
        <v>4.4000000000000003E-3</v>
      </c>
      <c r="DV175" s="5">
        <v>0.91339999999999999</v>
      </c>
      <c r="DW175" s="5">
        <v>0.75390000000000001</v>
      </c>
      <c r="DX175" s="5">
        <v>0.97240000000000004</v>
      </c>
      <c r="DY175" s="5">
        <v>0.21690000000000001</v>
      </c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>
        <v>0.60170000000000001</v>
      </c>
      <c r="EI175" s="5">
        <v>0.64070000000000005</v>
      </c>
      <c r="EJ175" s="5">
        <v>0.20580000000000001</v>
      </c>
      <c r="EK175" s="5">
        <v>1.4800000000000001E-2</v>
      </c>
      <c r="EL175" s="5">
        <v>0.86850000000000005</v>
      </c>
      <c r="EM175" s="5">
        <v>0.68659999999999999</v>
      </c>
      <c r="EN175" s="5">
        <v>0.89159999999999995</v>
      </c>
      <c r="EO175" s="5">
        <v>8.6199999999999999E-2</v>
      </c>
      <c r="EP175" s="4">
        <v>0.64049999999999996</v>
      </c>
      <c r="EQ175" s="4">
        <v>0.73450000000000004</v>
      </c>
      <c r="ER175" s="4">
        <v>0.14560000000000001</v>
      </c>
      <c r="ES175" s="4">
        <v>3.95E-2</v>
      </c>
      <c r="ET175" s="4">
        <v>0.79110000000000003</v>
      </c>
      <c r="EU175" s="4">
        <v>0.55969999999999998</v>
      </c>
      <c r="EV175" s="4">
        <v>0.71030000000000004</v>
      </c>
      <c r="EW175" s="4">
        <v>1.67E-2</v>
      </c>
      <c r="EX175" s="5">
        <v>0.57399999999999995</v>
      </c>
      <c r="EY175" s="5">
        <v>0.5736</v>
      </c>
      <c r="EZ175" s="5">
        <v>0.20150000000000001</v>
      </c>
      <c r="FA175" s="5">
        <v>1.6999999999999999E-3</v>
      </c>
      <c r="FB175" s="5">
        <v>0.92130000000000001</v>
      </c>
      <c r="FC175" s="5">
        <v>0.77649999999999997</v>
      </c>
      <c r="FD175" s="5">
        <v>0.99029999999999996</v>
      </c>
      <c r="FE175" s="5">
        <v>0.64259999999999995</v>
      </c>
      <c r="FF175" s="4">
        <v>0.58760000000000001</v>
      </c>
      <c r="FG175" s="4">
        <v>0.60340000000000005</v>
      </c>
      <c r="FH175" s="4">
        <v>0.22220000000000001</v>
      </c>
      <c r="FI175" s="4">
        <v>4.4000000000000003E-3</v>
      </c>
      <c r="FJ175" s="4">
        <v>0.91290000000000004</v>
      </c>
      <c r="FK175" s="4">
        <v>0.75370000000000004</v>
      </c>
      <c r="FL175" s="4">
        <v>0.97160000000000002</v>
      </c>
      <c r="FM175" s="4">
        <v>0.3327</v>
      </c>
      <c r="FN175" s="5">
        <v>0.59230000000000005</v>
      </c>
      <c r="FO175" s="5">
        <v>0.61560000000000004</v>
      </c>
      <c r="FP175" s="5">
        <v>0.2273</v>
      </c>
      <c r="FQ175" s="5">
        <v>8.0999999999999996E-3</v>
      </c>
      <c r="FR175" s="5">
        <v>0.89780000000000004</v>
      </c>
      <c r="FS175" s="5">
        <v>0.72809999999999997</v>
      </c>
      <c r="FT175" s="5">
        <v>0.94479999999999997</v>
      </c>
      <c r="FU175" s="5">
        <v>0.18010000000000001</v>
      </c>
      <c r="FV175" s="4">
        <v>0.60170000000000001</v>
      </c>
      <c r="FW175" s="4">
        <v>0.64070000000000005</v>
      </c>
      <c r="FX175" s="4">
        <v>0.20660000000000001</v>
      </c>
      <c r="FY175" s="4">
        <v>1.47E-2</v>
      </c>
      <c r="FZ175" s="4">
        <v>0.86950000000000005</v>
      </c>
      <c r="GA175" s="4">
        <v>0.68799999999999994</v>
      </c>
      <c r="GB175" s="4">
        <v>0.89090000000000003</v>
      </c>
      <c r="GC175" s="4">
        <v>8.5500000000000007E-2</v>
      </c>
      <c r="GD175" s="5">
        <v>0.63770000000000004</v>
      </c>
      <c r="GE175" s="5">
        <v>0.72899999999999998</v>
      </c>
      <c r="GF175" s="5">
        <v>0.1457</v>
      </c>
      <c r="GG175" s="5">
        <v>0.04</v>
      </c>
      <c r="GH175" s="5">
        <v>0.78959999999999997</v>
      </c>
      <c r="GI175" s="5">
        <v>0.55879999999999996</v>
      </c>
      <c r="GJ175" s="5">
        <v>0.71279999999999999</v>
      </c>
      <c r="GK175" s="5">
        <v>2.1499999999999998E-2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>
        <v>0.59140000000000004</v>
      </c>
      <c r="HC175" s="4">
        <v>0.61509999999999998</v>
      </c>
      <c r="HD175" s="4">
        <v>0.22109999999999999</v>
      </c>
      <c r="HE175" s="4">
        <v>8.0999999999999996E-3</v>
      </c>
      <c r="HF175" s="4">
        <v>0.89780000000000004</v>
      </c>
      <c r="HG175" s="4">
        <v>0.72829999999999995</v>
      </c>
      <c r="HH175" s="4">
        <v>0.94530000000000003</v>
      </c>
      <c r="HI175" s="4">
        <v>0.12659999999999999</v>
      </c>
      <c r="HJ175" s="5">
        <v>0.60289999999999999</v>
      </c>
      <c r="HK175" s="5">
        <v>0.64259999999999995</v>
      </c>
      <c r="HL175" s="5">
        <v>0.20219999999999999</v>
      </c>
      <c r="HM175" s="5">
        <v>1.4800000000000001E-2</v>
      </c>
      <c r="HN175" s="5">
        <v>0.86880000000000002</v>
      </c>
      <c r="HO175" s="5">
        <v>0.68640000000000001</v>
      </c>
      <c r="HP175" s="5">
        <v>0.8911</v>
      </c>
      <c r="HQ175" s="5">
        <v>0.1242</v>
      </c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>
        <v>0.60199999999999998</v>
      </c>
      <c r="IY175" s="4">
        <v>0.64039999999999997</v>
      </c>
      <c r="IZ175" s="4">
        <v>0.20219999999999999</v>
      </c>
      <c r="JA175" s="4">
        <v>1.47E-2</v>
      </c>
      <c r="JB175" s="4">
        <v>0.86860000000000004</v>
      </c>
      <c r="JC175" s="4">
        <v>0.68589999999999995</v>
      </c>
      <c r="JD175" s="4">
        <v>0.89200000000000002</v>
      </c>
      <c r="JE175" s="4">
        <v>8.1799999999999998E-2</v>
      </c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0.59763333333333335</v>
      </c>
      <c r="JO175" s="4">
        <f t="shared" si="65"/>
        <v>0.63041111111111126</v>
      </c>
      <c r="JP175" s="4">
        <f t="shared" si="66"/>
        <v>0.20478518518518515</v>
      </c>
      <c r="JQ175" s="4">
        <f t="shared" si="67"/>
        <v>1.3103703703703702E-2</v>
      </c>
      <c r="JR175" s="4">
        <f t="shared" si="68"/>
        <v>0.88047037037037024</v>
      </c>
      <c r="JS175" s="4">
        <f t="shared" si="69"/>
        <v>0.70364444444444441</v>
      </c>
      <c r="JT175" s="4">
        <f t="shared" si="70"/>
        <v>0.90651851851851861</v>
      </c>
      <c r="JU175" s="4">
        <f t="shared" si="71"/>
        <v>0.20818148148148147</v>
      </c>
      <c r="JV175" s="1" t="e" cm="1">
        <f t="array" aca="1" ref="JV175" ca="1">CONCATENATE(INDIRECT(ADDRESS(1,MATCH(_xlfn.MINIFS(B175:JM175,metrics.rec,"MAE"),B175:JM175,0)+1)), ", ", INDIRECT(ADDRESS(2,MATCH(_xlfn.MINIFS(B175:JM175,metrics.rec,"MAE"),B175:JM175,0)+1)))</f>
        <v>#NAME?</v>
      </c>
      <c r="JW175" s="1" t="e" cm="1">
        <f t="array" aca="1" ref="JW175" ca="1">CONCATENATE(INDIRECT(ADDRESS(1,MATCH(_xlfn.MINIFS(B175:JM175,metrics.rec,"MSE"),B175:JM175,0)+1)), ", ", INDIRECT(ADDRESS(2,MATCH(_xlfn.MINIFS(B175:JM175,metrics.rec,"MSE"),B175:JM175,0)+1)))</f>
        <v>#NAME?</v>
      </c>
      <c r="JX175" s="1" t="e" cm="1">
        <f t="array" aca="1" ref="JX175" ca="1">CONCATENATE(INDIRECT(ADDRESS(1,MATCH(_xlfn.MAXIFS(B175:JM175,metrics.rec,"R"),B175:JM175,0)+1)), ", ", INDIRECT(ADDRESS(2,MATCH(_xlfn.MAXIFS(B175:JM175,metrics.rec,"R"),B175:JM175,0)+1)))</f>
        <v>#NAME?</v>
      </c>
      <c r="JY175" s="1" t="e" cm="1">
        <f t="array" aca="1" ref="JY175" ca="1">CONCATENATE(INDIRECT(ADDRESS(1,MATCH(_xlfn.MAXIFS(B175:JM175,metrics.rec,"Precision"),B175:JM175,0)+1)), ", ", INDIRECT(ADDRESS(2,MATCH(_xlfn.MAXIFS(B175:JM175,metrics.rec,"Precision"),B175:JM175,0)+1)))</f>
        <v>#NAME?</v>
      </c>
      <c r="JZ175" s="1" t="e" cm="1">
        <f t="array" aca="1" ref="JZ175" ca="1">CONCATENATE(INDIRECT(ADDRESS(1,MATCH(_xlfn.MAXIFS(B175:JM175,metrics.rec,"Recall"),B175:JM175,0)+1)), ", ", INDIRECT(ADDRESS(2,MATCH(_xlfn.MAXIFS(B175:JM175,metrics.rec,"Recall"),B175:JM175,0)+1)))</f>
        <v>#NAME?</v>
      </c>
      <c r="KA175" s="1" t="e" cm="1">
        <f t="array" aca="1" ref="KA175" ca="1">CONCATENATE(INDIRECT(ADDRESS(1,MATCH(_xlfn.MAXIFS(B175:JM175,metrics.rec,"Coverage"),B175:JM175,0)+1)), ", ", INDIRECT(ADDRESS(2,MATCH(_xlfn.MAXIFS(B175:JM175,metrics.rec,"Coverage"),B175:JM175,0)+1)))</f>
        <v>#NAME?</v>
      </c>
      <c r="KB175" s="1" t="e" cm="1">
        <f t="array" aca="1" ref="KB175" ca="1">CONCATENATE(INDIRECT(ADDRESS(1,MATCH(_xlfn.MAXIFS(B175:JM175,metrics.rec,"Recatio"),B175:JM175,0)+1)), ", ", INDIRECT(ADDRESS(2,MATCH(_xlfn.MAXIFS(B175:JM175,metrics.rec,"Recatio"),B175:JM175,0)+1)))</f>
        <v>#NAME?</v>
      </c>
      <c r="KC175" s="1" t="e" cm="1">
        <f t="array" aca="1" ref="KC175" ca="1">CONCATENATE(INDIRECT(ADDRESS(1,MATCH(_xlfn.MINIFS(B175:JM175,metrics.rec,"Time"),B175:JM175,0)+1)), ", ", INDIRECT(ADDRESS(2,MATCH(_xlfn.MINIFS(B175:JM175,metrics.rec,"Time"),B175:JM175,0)+1)))</f>
        <v>#NAME?</v>
      </c>
    </row>
    <row r="176" spans="1:289" x14ac:dyDescent="0.3">
      <c r="A176" s="1" t="s">
        <v>157</v>
      </c>
      <c r="B176" s="4">
        <v>0.57809999999999995</v>
      </c>
      <c r="C176" s="4">
        <v>0.57999999999999996</v>
      </c>
      <c r="D176" s="4">
        <v>0.21429999999999999</v>
      </c>
      <c r="E176" s="4">
        <v>1.6999999999999999E-3</v>
      </c>
      <c r="F176" s="4">
        <v>0.92769999999999997</v>
      </c>
      <c r="G176" s="4">
        <v>0.7823</v>
      </c>
      <c r="H176" s="4">
        <v>0.99160000000000004</v>
      </c>
      <c r="I176" s="4">
        <v>0.52629999999999999</v>
      </c>
      <c r="J176" s="5">
        <v>0.58299999999999996</v>
      </c>
      <c r="K176" s="5">
        <v>0.59189999999999998</v>
      </c>
      <c r="L176" s="5">
        <v>0.22950000000000001</v>
      </c>
      <c r="M176" s="5">
        <v>3.0000000000000001E-3</v>
      </c>
      <c r="N176" s="5">
        <v>0.92269999999999996</v>
      </c>
      <c r="O176" s="5">
        <v>0.76749999999999996</v>
      </c>
      <c r="P176" s="5">
        <v>0.98070000000000002</v>
      </c>
      <c r="Q176" s="5">
        <v>0.42670000000000002</v>
      </c>
      <c r="R176" s="4">
        <v>0.58640000000000003</v>
      </c>
      <c r="S176" s="4">
        <v>0.60129999999999995</v>
      </c>
      <c r="T176" s="4">
        <v>0.23219999999999999</v>
      </c>
      <c r="U176" s="4">
        <v>4.4000000000000003E-3</v>
      </c>
      <c r="V176" s="4">
        <v>0.91339999999999999</v>
      </c>
      <c r="W176" s="4">
        <v>0.75429999999999997</v>
      </c>
      <c r="X176" s="4">
        <v>0.97109999999999996</v>
      </c>
      <c r="Y176" s="4">
        <v>0.39340000000000003</v>
      </c>
      <c r="Z176" s="5">
        <v>0.5917</v>
      </c>
      <c r="AA176" s="5">
        <v>0.61560000000000004</v>
      </c>
      <c r="AB176" s="5">
        <v>0.2195</v>
      </c>
      <c r="AC176" s="5">
        <v>6.1000000000000004E-3</v>
      </c>
      <c r="AD176" s="5">
        <v>0.90600000000000003</v>
      </c>
      <c r="AE176" s="5">
        <v>0.74029999999999996</v>
      </c>
      <c r="AF176" s="5">
        <v>0.95720000000000005</v>
      </c>
      <c r="AG176" s="5">
        <v>0.31209999999999999</v>
      </c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>
        <v>0.59640000000000004</v>
      </c>
      <c r="AQ176" s="5">
        <v>0.62549999999999994</v>
      </c>
      <c r="AR176" s="5">
        <v>0.2165</v>
      </c>
      <c r="AS176" s="5">
        <v>1.0699999999999999E-2</v>
      </c>
      <c r="AT176" s="5">
        <v>0.88300000000000001</v>
      </c>
      <c r="AU176" s="5">
        <v>0.71099999999999997</v>
      </c>
      <c r="AV176" s="5">
        <v>0.92559999999999998</v>
      </c>
      <c r="AW176" s="5">
        <v>0.16270000000000001</v>
      </c>
      <c r="AX176" s="4">
        <v>0.60099999999999998</v>
      </c>
      <c r="AY176" s="4">
        <v>0.63800000000000001</v>
      </c>
      <c r="AZ176" s="4">
        <v>0.20580000000000001</v>
      </c>
      <c r="BA176" s="4">
        <v>1.49E-2</v>
      </c>
      <c r="BB176" s="4">
        <v>0.86919999999999997</v>
      </c>
      <c r="BC176" s="4">
        <v>0.67879999999999996</v>
      </c>
      <c r="BD176" s="4">
        <v>0.89070000000000005</v>
      </c>
      <c r="BE176" s="4">
        <v>0.1119</v>
      </c>
      <c r="BF176" s="5">
        <v>0.61319999999999997</v>
      </c>
      <c r="BG176" s="5">
        <v>0.66449999999999998</v>
      </c>
      <c r="BH176" s="5">
        <v>0.191</v>
      </c>
      <c r="BI176" s="5">
        <v>2.1899999999999999E-2</v>
      </c>
      <c r="BJ176" s="5">
        <v>0.8407</v>
      </c>
      <c r="BK176" s="5">
        <v>0.6472</v>
      </c>
      <c r="BL176" s="5">
        <v>0.83589999999999998</v>
      </c>
      <c r="BM176" s="5">
        <v>3.4099999999999998E-2</v>
      </c>
      <c r="BN176" s="4">
        <v>0.6381</v>
      </c>
      <c r="BO176" s="4">
        <v>0.73550000000000004</v>
      </c>
      <c r="BP176" s="4">
        <v>0.14899999999999999</v>
      </c>
      <c r="BQ176" s="4">
        <v>3.9199999999999999E-2</v>
      </c>
      <c r="BR176" s="4">
        <v>0.79390000000000005</v>
      </c>
      <c r="BS176" s="4">
        <v>0.56459999999999999</v>
      </c>
      <c r="BT176" s="4">
        <v>0.71220000000000006</v>
      </c>
      <c r="BU176" s="4">
        <v>1.9599999999999999E-2</v>
      </c>
      <c r="BV176" s="5">
        <v>0.5716</v>
      </c>
      <c r="BW176" s="5">
        <v>0.56999999999999995</v>
      </c>
      <c r="BX176" s="5">
        <v>0.2087</v>
      </c>
      <c r="BY176" s="5">
        <v>1.6999999999999999E-3</v>
      </c>
      <c r="BZ176" s="5">
        <v>0.92559999999999998</v>
      </c>
      <c r="CA176" s="5">
        <v>0.77659999999999996</v>
      </c>
      <c r="CB176" s="5">
        <v>0.99039999999999995</v>
      </c>
      <c r="CC176" s="5">
        <v>0.26400000000000001</v>
      </c>
      <c r="CD176" s="4">
        <v>0.58509999999999995</v>
      </c>
      <c r="CE176" s="4">
        <v>0.59860000000000002</v>
      </c>
      <c r="CF176" s="4">
        <v>0.22600000000000001</v>
      </c>
      <c r="CG176" s="4">
        <v>4.4000000000000003E-3</v>
      </c>
      <c r="CH176" s="4">
        <v>0.91479999999999995</v>
      </c>
      <c r="CI176" s="4">
        <v>0.75619999999999998</v>
      </c>
      <c r="CJ176" s="4">
        <v>0.97299999999999998</v>
      </c>
      <c r="CK176" s="4">
        <v>0.31090000000000001</v>
      </c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>
        <v>0.60299999999999998</v>
      </c>
      <c r="CU176" s="4">
        <v>0.64170000000000005</v>
      </c>
      <c r="CV176" s="4">
        <v>0.2024</v>
      </c>
      <c r="CW176" s="4">
        <v>1.4800000000000001E-2</v>
      </c>
      <c r="CX176" s="4">
        <v>0.86609999999999998</v>
      </c>
      <c r="CY176" s="4">
        <v>0.68569999999999998</v>
      </c>
      <c r="CZ176" s="4">
        <v>0.89319999999999999</v>
      </c>
      <c r="DA176" s="4">
        <v>8.7499999999999994E-2</v>
      </c>
      <c r="DB176" s="5">
        <v>0.64049999999999996</v>
      </c>
      <c r="DC176" s="5">
        <v>0.73850000000000005</v>
      </c>
      <c r="DD176" s="5">
        <v>0.1472</v>
      </c>
      <c r="DE176" s="5">
        <v>3.9899999999999998E-2</v>
      </c>
      <c r="DF176" s="5">
        <v>0.79159999999999997</v>
      </c>
      <c r="DG176" s="5">
        <v>0.5615</v>
      </c>
      <c r="DH176" s="5">
        <v>0.71009999999999995</v>
      </c>
      <c r="DI176" s="5">
        <v>1.9E-2</v>
      </c>
      <c r="DJ176" s="4">
        <v>0.56910000000000005</v>
      </c>
      <c r="DK176" s="4">
        <v>0.56499999999999995</v>
      </c>
      <c r="DL176" s="4">
        <v>0.2051</v>
      </c>
      <c r="DM176" s="4">
        <v>1.6999999999999999E-3</v>
      </c>
      <c r="DN176" s="4">
        <v>0.92490000000000006</v>
      </c>
      <c r="DO176" s="4">
        <v>0.77780000000000005</v>
      </c>
      <c r="DP176" s="4">
        <v>0.99180000000000001</v>
      </c>
      <c r="DQ176" s="4">
        <v>0.37590000000000001</v>
      </c>
      <c r="DR176" s="5">
        <v>0.58589999999999998</v>
      </c>
      <c r="DS176" s="5">
        <v>0.60299999999999998</v>
      </c>
      <c r="DT176" s="5">
        <v>0.22919999999999999</v>
      </c>
      <c r="DU176" s="5">
        <v>4.4000000000000003E-3</v>
      </c>
      <c r="DV176" s="5">
        <v>0.9133</v>
      </c>
      <c r="DW176" s="5">
        <v>0.75390000000000001</v>
      </c>
      <c r="DX176" s="5">
        <v>0.97240000000000004</v>
      </c>
      <c r="DY176" s="5">
        <v>0.2858</v>
      </c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>
        <v>0.60219999999999996</v>
      </c>
      <c r="EI176" s="5">
        <v>0.64119999999999999</v>
      </c>
      <c r="EJ176" s="5">
        <v>0.2054</v>
      </c>
      <c r="EK176" s="5">
        <v>1.4800000000000001E-2</v>
      </c>
      <c r="EL176" s="5">
        <v>0.86850000000000005</v>
      </c>
      <c r="EM176" s="5">
        <v>0.68659999999999999</v>
      </c>
      <c r="EN176" s="5">
        <v>0.89159999999999995</v>
      </c>
      <c r="EO176" s="5">
        <v>8.1699999999999995E-2</v>
      </c>
      <c r="EP176" s="4">
        <v>0.64059999999999995</v>
      </c>
      <c r="EQ176" s="4">
        <v>0.73419999999999996</v>
      </c>
      <c r="ER176" s="4">
        <v>0.14530000000000001</v>
      </c>
      <c r="ES176" s="4">
        <v>3.95E-2</v>
      </c>
      <c r="ET176" s="4">
        <v>0.79120000000000001</v>
      </c>
      <c r="EU176" s="4">
        <v>0.55969999999999998</v>
      </c>
      <c r="EV176" s="4">
        <v>0.71030000000000004</v>
      </c>
      <c r="EW176" s="4">
        <v>1.66E-2</v>
      </c>
      <c r="EX176" s="5">
        <v>0.57509999999999994</v>
      </c>
      <c r="EY176" s="5">
        <v>0.57609999999999995</v>
      </c>
      <c r="EZ176" s="5">
        <v>0.2021</v>
      </c>
      <c r="FA176" s="5">
        <v>1.6999999999999999E-3</v>
      </c>
      <c r="FB176" s="5">
        <v>0.92090000000000005</v>
      </c>
      <c r="FC176" s="5">
        <v>0.77649999999999997</v>
      </c>
      <c r="FD176" s="5">
        <v>0.99029999999999996</v>
      </c>
      <c r="FE176" s="5">
        <v>0.60160000000000002</v>
      </c>
      <c r="FF176" s="4">
        <v>0.58830000000000005</v>
      </c>
      <c r="FG176" s="4">
        <v>0.60499999999999998</v>
      </c>
      <c r="FH176" s="4">
        <v>0.22209999999999999</v>
      </c>
      <c r="FI176" s="4">
        <v>4.4000000000000003E-3</v>
      </c>
      <c r="FJ176" s="4">
        <v>0.91259999999999997</v>
      </c>
      <c r="FK176" s="4">
        <v>0.75370000000000004</v>
      </c>
      <c r="FL176" s="4">
        <v>0.97160000000000002</v>
      </c>
      <c r="FM176" s="4">
        <v>0.33639999999999998</v>
      </c>
      <c r="FN176" s="5">
        <v>0.59299999999999997</v>
      </c>
      <c r="FO176" s="5">
        <v>0.61699999999999999</v>
      </c>
      <c r="FP176" s="5">
        <v>0.22720000000000001</v>
      </c>
      <c r="FQ176" s="5">
        <v>8.0999999999999996E-3</v>
      </c>
      <c r="FR176" s="5">
        <v>0.89770000000000005</v>
      </c>
      <c r="FS176" s="5">
        <v>0.72809999999999997</v>
      </c>
      <c r="FT176" s="5">
        <v>0.94479999999999997</v>
      </c>
      <c r="FU176" s="5">
        <v>0.1598</v>
      </c>
      <c r="FV176" s="4">
        <v>0.60229999999999995</v>
      </c>
      <c r="FW176" s="4">
        <v>0.64139999999999997</v>
      </c>
      <c r="FX176" s="4">
        <v>0.2072</v>
      </c>
      <c r="FY176" s="4">
        <v>1.47E-2</v>
      </c>
      <c r="FZ176" s="4">
        <v>0.86950000000000005</v>
      </c>
      <c r="GA176" s="4">
        <v>0.68799999999999994</v>
      </c>
      <c r="GB176" s="4">
        <v>0.89090000000000003</v>
      </c>
      <c r="GC176" s="4">
        <v>8.5300000000000001E-2</v>
      </c>
      <c r="GD176" s="5">
        <v>0.63790000000000002</v>
      </c>
      <c r="GE176" s="5">
        <v>0.72909999999999997</v>
      </c>
      <c r="GF176" s="5">
        <v>0.1454</v>
      </c>
      <c r="GG176" s="5">
        <v>0.04</v>
      </c>
      <c r="GH176" s="5">
        <v>0.78969999999999996</v>
      </c>
      <c r="GI176" s="5">
        <v>0.55879999999999996</v>
      </c>
      <c r="GJ176" s="5">
        <v>0.71279999999999999</v>
      </c>
      <c r="GK176" s="5">
        <v>1.3599999999999999E-2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>
        <v>0.59219999999999995</v>
      </c>
      <c r="HC176" s="4">
        <v>0.61650000000000005</v>
      </c>
      <c r="HD176" s="4">
        <v>0.22059999999999999</v>
      </c>
      <c r="HE176" s="4">
        <v>8.0999999999999996E-3</v>
      </c>
      <c r="HF176" s="4">
        <v>0.89770000000000005</v>
      </c>
      <c r="HG176" s="4">
        <v>0.72829999999999995</v>
      </c>
      <c r="HH176" s="4">
        <v>0.94530000000000003</v>
      </c>
      <c r="HI176" s="4">
        <v>0.15090000000000001</v>
      </c>
      <c r="HJ176" s="5">
        <v>0.60350000000000004</v>
      </c>
      <c r="HK176" s="5">
        <v>0.64339999999999997</v>
      </c>
      <c r="HL176" s="5">
        <v>0.2024</v>
      </c>
      <c r="HM176" s="5">
        <v>1.4800000000000001E-2</v>
      </c>
      <c r="HN176" s="5">
        <v>0.86880000000000002</v>
      </c>
      <c r="HO176" s="5">
        <v>0.68640000000000001</v>
      </c>
      <c r="HP176" s="5">
        <v>0.8911</v>
      </c>
      <c r="HQ176" s="5">
        <v>0.1232</v>
      </c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>
        <v>0.60250000000000004</v>
      </c>
      <c r="IY176" s="4">
        <v>0.64119999999999999</v>
      </c>
      <c r="IZ176" s="4">
        <v>0.20219999999999999</v>
      </c>
      <c r="JA176" s="4">
        <v>1.47E-2</v>
      </c>
      <c r="JB176" s="4">
        <v>0.86870000000000003</v>
      </c>
      <c r="JC176" s="4">
        <v>0.68589999999999995</v>
      </c>
      <c r="JD176" s="4">
        <v>0.89200000000000002</v>
      </c>
      <c r="JE176" s="4">
        <v>7.9500000000000001E-2</v>
      </c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0.5983518518518518</v>
      </c>
      <c r="JO176" s="4">
        <f t="shared" si="65"/>
        <v>0.63170370370370377</v>
      </c>
      <c r="JP176" s="4">
        <f t="shared" si="66"/>
        <v>0.2045370370370371</v>
      </c>
      <c r="JQ176" s="4">
        <f t="shared" si="67"/>
        <v>1.3103703703703702E-2</v>
      </c>
      <c r="JR176" s="4">
        <f t="shared" si="68"/>
        <v>0.88041481481481487</v>
      </c>
      <c r="JS176" s="4">
        <f t="shared" si="69"/>
        <v>0.7036555555555557</v>
      </c>
      <c r="JT176" s="4">
        <f t="shared" si="70"/>
        <v>0.90651851851851861</v>
      </c>
      <c r="JU176" s="4">
        <f t="shared" si="71"/>
        <v>0.20900000000000005</v>
      </c>
      <c r="JV176" s="1" t="e" cm="1">
        <f t="array" aca="1" ref="JV176" ca="1">CONCATENATE(INDIRECT(ADDRESS(1,MATCH(_xlfn.MINIFS(B176:JM176,metrics.rec,"MAE"),B176:JM176,0)+1)), ", ", INDIRECT(ADDRESS(2,MATCH(_xlfn.MINIFS(B176:JM176,metrics.rec,"MAE"),B176:JM176,0)+1)))</f>
        <v>#NAME?</v>
      </c>
      <c r="JW176" s="1" t="e" cm="1">
        <f t="array" aca="1" ref="JW176" ca="1">CONCATENATE(INDIRECT(ADDRESS(1,MATCH(_xlfn.MINIFS(B176:JM176,metrics.rec,"MSE"),B176:JM176,0)+1)), ", ", INDIRECT(ADDRESS(2,MATCH(_xlfn.MINIFS(B176:JM176,metrics.rec,"MSE"),B176:JM176,0)+1)))</f>
        <v>#NAME?</v>
      </c>
      <c r="JX176" s="1" t="e" cm="1">
        <f t="array" aca="1" ref="JX176" ca="1">CONCATENATE(INDIRECT(ADDRESS(1,MATCH(_xlfn.MAXIFS(B176:JM176,metrics.rec,"R"),B176:JM176,0)+1)), ", ", INDIRECT(ADDRESS(2,MATCH(_xlfn.MAXIFS(B176:JM176,metrics.rec,"R"),B176:JM176,0)+1)))</f>
        <v>#NAME?</v>
      </c>
      <c r="JY176" s="1" t="e" cm="1">
        <f t="array" aca="1" ref="JY176" ca="1">CONCATENATE(INDIRECT(ADDRESS(1,MATCH(_xlfn.MAXIFS(B176:JM176,metrics.rec,"Precision"),B176:JM176,0)+1)), ", ", INDIRECT(ADDRESS(2,MATCH(_xlfn.MAXIFS(B176:JM176,metrics.rec,"Precision"),B176:JM176,0)+1)))</f>
        <v>#NAME?</v>
      </c>
      <c r="JZ176" s="1" t="e" cm="1">
        <f t="array" aca="1" ref="JZ176" ca="1">CONCATENATE(INDIRECT(ADDRESS(1,MATCH(_xlfn.MAXIFS(B176:JM176,metrics.rec,"Recall"),B176:JM176,0)+1)), ", ", INDIRECT(ADDRESS(2,MATCH(_xlfn.MAXIFS(B176:JM176,metrics.rec,"Recall"),B176:JM176,0)+1)))</f>
        <v>#NAME?</v>
      </c>
      <c r="KA176" s="1" t="e" cm="1">
        <f t="array" aca="1" ref="KA176" ca="1">CONCATENATE(INDIRECT(ADDRESS(1,MATCH(_xlfn.MAXIFS(B176:JM176,metrics.rec,"Coverage"),B176:JM176,0)+1)), ", ", INDIRECT(ADDRESS(2,MATCH(_xlfn.MAXIFS(B176:JM176,metrics.rec,"Coverage"),B176:JM176,0)+1)))</f>
        <v>#NAME?</v>
      </c>
      <c r="KB176" s="1" t="e" cm="1">
        <f t="array" aca="1" ref="KB176" ca="1">CONCATENATE(INDIRECT(ADDRESS(1,MATCH(_xlfn.MAXIFS(B176:JM176,metrics.rec,"Recatio"),B176:JM176,0)+1)), ", ", INDIRECT(ADDRESS(2,MATCH(_xlfn.MAXIFS(B176:JM176,metrics.rec,"Recatio"),B176:JM176,0)+1)))</f>
        <v>#NAME?</v>
      </c>
      <c r="KC176" s="1" t="e" cm="1">
        <f t="array" aca="1" ref="KC176" ca="1">CONCATENATE(INDIRECT(ADDRESS(1,MATCH(_xlfn.MINIFS(B176:JM176,metrics.rec,"Time"),B176:JM176,0)+1)), ", ", INDIRECT(ADDRESS(2,MATCH(_xlfn.MINIFS(B176:JM176,metrics.rec,"Time"),B176:JM176,0)+1)))</f>
        <v>#NAME?</v>
      </c>
    </row>
    <row r="177" spans="1:289" x14ac:dyDescent="0.3">
      <c r="A177" s="1" t="s">
        <v>244</v>
      </c>
      <c r="B177" s="4">
        <v>0.5716</v>
      </c>
      <c r="C177" s="4">
        <v>0.56779999999999997</v>
      </c>
      <c r="D177" s="4">
        <v>0.2286</v>
      </c>
      <c r="E177" s="4">
        <v>1.8E-3</v>
      </c>
      <c r="F177" s="4">
        <v>0.92420000000000002</v>
      </c>
      <c r="G177" s="4">
        <v>0.72470000000000001</v>
      </c>
      <c r="H177" s="4">
        <v>0.98960000000000004</v>
      </c>
      <c r="I177" s="4">
        <v>0.50819999999999999</v>
      </c>
      <c r="J177" s="5">
        <v>0.57899999999999996</v>
      </c>
      <c r="K177" s="5">
        <v>0.58740000000000003</v>
      </c>
      <c r="L177" s="5">
        <v>0.2316</v>
      </c>
      <c r="M177" s="5">
        <v>3.3E-3</v>
      </c>
      <c r="N177" s="5">
        <v>0.91859999999999997</v>
      </c>
      <c r="O177" s="5">
        <v>0.69159999999999999</v>
      </c>
      <c r="P177" s="5">
        <v>0.97940000000000005</v>
      </c>
      <c r="Q177" s="5">
        <v>0.39729999999999999</v>
      </c>
      <c r="R177" s="4">
        <v>0.58169999999999999</v>
      </c>
      <c r="S177" s="4">
        <v>0.59299999999999997</v>
      </c>
      <c r="T177" s="4">
        <v>0.23630000000000001</v>
      </c>
      <c r="U177" s="4">
        <v>5.0000000000000001E-3</v>
      </c>
      <c r="V177" s="4">
        <v>0.90759999999999996</v>
      </c>
      <c r="W177" s="4">
        <v>0.65580000000000005</v>
      </c>
      <c r="X177" s="4">
        <v>0.96799999999999997</v>
      </c>
      <c r="Y177" s="4">
        <v>0.36530000000000001</v>
      </c>
      <c r="Z177" s="5">
        <v>0.58589999999999998</v>
      </c>
      <c r="AA177" s="5">
        <v>0.60540000000000005</v>
      </c>
      <c r="AB177" s="5">
        <v>0.2253</v>
      </c>
      <c r="AC177" s="5">
        <v>7.3000000000000001E-3</v>
      </c>
      <c r="AD177" s="5">
        <v>0.89929999999999999</v>
      </c>
      <c r="AE177" s="5">
        <v>0.60809999999999997</v>
      </c>
      <c r="AF177" s="5">
        <v>0.95299999999999996</v>
      </c>
      <c r="AG177" s="5">
        <v>0.29570000000000002</v>
      </c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>
        <v>0.59089999999999998</v>
      </c>
      <c r="AQ177" s="5">
        <v>0.61499999999999999</v>
      </c>
      <c r="AR177" s="5">
        <v>0.21879999999999999</v>
      </c>
      <c r="AS177" s="5">
        <v>1.5699999999999999E-2</v>
      </c>
      <c r="AT177" s="5">
        <v>0.86980000000000002</v>
      </c>
      <c r="AU177" s="5">
        <v>0.47649999999999998</v>
      </c>
      <c r="AV177" s="5">
        <v>0.91679999999999995</v>
      </c>
      <c r="AW177" s="5">
        <v>0.16170000000000001</v>
      </c>
      <c r="AX177" s="4">
        <v>0.59389999999999998</v>
      </c>
      <c r="AY177" s="4">
        <v>0.62139999999999995</v>
      </c>
      <c r="AZ177" s="4">
        <v>0.20069999999999999</v>
      </c>
      <c r="BA177" s="4">
        <v>2.7099999999999999E-2</v>
      </c>
      <c r="BB177" s="4">
        <v>0.84379999999999999</v>
      </c>
      <c r="BC177" s="4">
        <v>0.3614</v>
      </c>
      <c r="BD177" s="4">
        <v>0.88100000000000001</v>
      </c>
      <c r="BE177" s="4">
        <v>0.1085</v>
      </c>
      <c r="BF177" s="5">
        <v>0.60429999999999995</v>
      </c>
      <c r="BG177" s="5">
        <v>0.64159999999999995</v>
      </c>
      <c r="BH177" s="5">
        <v>0.18210000000000001</v>
      </c>
      <c r="BI177" s="5">
        <v>5.7299999999999997E-2</v>
      </c>
      <c r="BJ177" s="5">
        <v>0.80010000000000003</v>
      </c>
      <c r="BK177" s="5">
        <v>0.2334</v>
      </c>
      <c r="BL177" s="5">
        <v>0.81779999999999997</v>
      </c>
      <c r="BM177" s="5">
        <v>3.3500000000000002E-2</v>
      </c>
      <c r="BN177" s="4">
        <v>0.63370000000000004</v>
      </c>
      <c r="BO177" s="4">
        <v>0.72360000000000002</v>
      </c>
      <c r="BP177" s="4">
        <v>0.1396</v>
      </c>
      <c r="BQ177" s="4">
        <v>0.18940000000000001</v>
      </c>
      <c r="BR177" s="4">
        <v>0.72840000000000005</v>
      </c>
      <c r="BS177" s="4">
        <v>0.1046</v>
      </c>
      <c r="BT177" s="4">
        <v>0.67969999999999997</v>
      </c>
      <c r="BU177" s="4">
        <v>1.9E-2</v>
      </c>
      <c r="BV177" s="5">
        <v>0.56689999999999996</v>
      </c>
      <c r="BW177" s="5">
        <v>0.5625</v>
      </c>
      <c r="BX177" s="5">
        <v>0.2195</v>
      </c>
      <c r="BY177" s="5">
        <v>1.8E-3</v>
      </c>
      <c r="BZ177" s="5">
        <v>0.92349999999999999</v>
      </c>
      <c r="CA177" s="5">
        <v>0.7198</v>
      </c>
      <c r="CB177" s="5">
        <v>0.98939999999999995</v>
      </c>
      <c r="CC177" s="5">
        <v>0.2903</v>
      </c>
      <c r="CD177" s="4">
        <v>0.58020000000000005</v>
      </c>
      <c r="CE177" s="4">
        <v>0.59150000000000003</v>
      </c>
      <c r="CF177" s="4">
        <v>0.23089999999999999</v>
      </c>
      <c r="CG177" s="4">
        <v>5.0000000000000001E-3</v>
      </c>
      <c r="CH177" s="4">
        <v>0.90920000000000001</v>
      </c>
      <c r="CI177" s="4">
        <v>0.65429999999999999</v>
      </c>
      <c r="CJ177" s="4">
        <v>0.97040000000000004</v>
      </c>
      <c r="CK177" s="4">
        <v>0.30270000000000002</v>
      </c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>
        <v>0.59560000000000002</v>
      </c>
      <c r="CU177" s="4">
        <v>0.62519999999999998</v>
      </c>
      <c r="CV177" s="4">
        <v>0.19869999999999999</v>
      </c>
      <c r="CW177" s="4">
        <v>2.69E-2</v>
      </c>
      <c r="CX177" s="4">
        <v>0.84250000000000003</v>
      </c>
      <c r="CY177" s="4">
        <v>0.36680000000000001</v>
      </c>
      <c r="CZ177" s="4">
        <v>0.88190000000000002</v>
      </c>
      <c r="DA177" s="4">
        <v>8.4699999999999998E-2</v>
      </c>
      <c r="DB177" s="5">
        <v>0.63619999999999999</v>
      </c>
      <c r="DC177" s="5">
        <v>0.72719999999999996</v>
      </c>
      <c r="DD177" s="5">
        <v>0.13320000000000001</v>
      </c>
      <c r="DE177" s="5">
        <v>0.19639999999999999</v>
      </c>
      <c r="DF177" s="5">
        <v>0.72699999999999998</v>
      </c>
      <c r="DG177" s="5">
        <v>0.1026</v>
      </c>
      <c r="DH177" s="5">
        <v>0.67959999999999998</v>
      </c>
      <c r="DI177" s="5">
        <v>1.84E-2</v>
      </c>
      <c r="DJ177" s="4">
        <v>0.56420000000000003</v>
      </c>
      <c r="DK177" s="4">
        <v>0.55810000000000004</v>
      </c>
      <c r="DL177" s="4">
        <v>0.21179999999999999</v>
      </c>
      <c r="DM177" s="4">
        <v>1.8E-3</v>
      </c>
      <c r="DN177" s="4">
        <v>0.92069999999999996</v>
      </c>
      <c r="DO177" s="4">
        <v>0.72189999999999999</v>
      </c>
      <c r="DP177" s="4">
        <v>0.99129999999999996</v>
      </c>
      <c r="DQ177" s="4">
        <v>0.36270000000000002</v>
      </c>
      <c r="DR177" s="5">
        <v>0.58109999999999995</v>
      </c>
      <c r="DS177" s="5">
        <v>0.59599999999999997</v>
      </c>
      <c r="DT177" s="5">
        <v>0.2321</v>
      </c>
      <c r="DU177" s="5">
        <v>5.0000000000000001E-3</v>
      </c>
      <c r="DV177" s="5">
        <v>0.90820000000000001</v>
      </c>
      <c r="DW177" s="5">
        <v>0.65300000000000002</v>
      </c>
      <c r="DX177" s="5">
        <v>0.96899999999999997</v>
      </c>
      <c r="DY177" s="5">
        <v>0.18679999999999999</v>
      </c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>
        <v>0.59419999999999995</v>
      </c>
      <c r="EI177" s="5">
        <v>0.62290000000000001</v>
      </c>
      <c r="EJ177" s="5">
        <v>0.20250000000000001</v>
      </c>
      <c r="EK177" s="5">
        <v>2.6700000000000002E-2</v>
      </c>
      <c r="EL177" s="5">
        <v>0.84299999999999997</v>
      </c>
      <c r="EM177" s="5">
        <v>0.36749999999999999</v>
      </c>
      <c r="EN177" s="5">
        <v>0.88039999999999996</v>
      </c>
      <c r="EO177" s="5">
        <v>8.0199999999999994E-2</v>
      </c>
      <c r="EP177" s="4">
        <v>0.63619999999999999</v>
      </c>
      <c r="EQ177" s="4">
        <v>0.72360000000000002</v>
      </c>
      <c r="ER177" s="4">
        <v>0.13350000000000001</v>
      </c>
      <c r="ES177" s="4">
        <v>0.19020000000000001</v>
      </c>
      <c r="ET177" s="4">
        <v>0.72819999999999996</v>
      </c>
      <c r="EU177" s="4">
        <v>0.1048</v>
      </c>
      <c r="EV177" s="4">
        <v>0.67959999999999998</v>
      </c>
      <c r="EW177" s="4">
        <v>1.5900000000000001E-2</v>
      </c>
      <c r="EX177" s="5">
        <v>0.5706</v>
      </c>
      <c r="EY177" s="5">
        <v>0.56979999999999997</v>
      </c>
      <c r="EZ177" s="5">
        <v>0.2077</v>
      </c>
      <c r="FA177" s="5">
        <v>1.8E-3</v>
      </c>
      <c r="FB177" s="5">
        <v>0.91790000000000005</v>
      </c>
      <c r="FC177" s="5">
        <v>0.72</v>
      </c>
      <c r="FD177" s="5">
        <v>0.98929999999999996</v>
      </c>
      <c r="FE177" s="5">
        <v>0.64749999999999996</v>
      </c>
      <c r="FF177" s="4">
        <v>0.58340000000000003</v>
      </c>
      <c r="FG177" s="4">
        <v>0.5978</v>
      </c>
      <c r="FH177" s="4">
        <v>0.22370000000000001</v>
      </c>
      <c r="FI177" s="4">
        <v>5.0000000000000001E-3</v>
      </c>
      <c r="FJ177" s="4">
        <v>0.9073</v>
      </c>
      <c r="FK177" s="4">
        <v>0.65269999999999995</v>
      </c>
      <c r="FL177" s="4">
        <v>0.96830000000000005</v>
      </c>
      <c r="FM177" s="4">
        <v>0.33150000000000002</v>
      </c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>
        <v>0.59470000000000001</v>
      </c>
      <c r="FW177" s="4">
        <v>0.62439999999999996</v>
      </c>
      <c r="FX177" s="4">
        <v>0.2036</v>
      </c>
      <c r="FY177" s="4">
        <v>2.6700000000000002E-2</v>
      </c>
      <c r="FZ177" s="4">
        <v>0.84450000000000003</v>
      </c>
      <c r="GA177" s="4">
        <v>0.36799999999999999</v>
      </c>
      <c r="GB177" s="4">
        <v>0.87960000000000005</v>
      </c>
      <c r="GC177" s="4">
        <v>8.4099999999999994E-2</v>
      </c>
      <c r="GD177" s="5">
        <v>0.63270000000000004</v>
      </c>
      <c r="GE177" s="5">
        <v>0.71589999999999998</v>
      </c>
      <c r="GF177" s="5">
        <v>0.13489999999999999</v>
      </c>
      <c r="GG177" s="5">
        <v>0.19070000000000001</v>
      </c>
      <c r="GH177" s="5">
        <v>0.72729999999999995</v>
      </c>
      <c r="GI177" s="5">
        <v>0.1052</v>
      </c>
      <c r="GJ177" s="5">
        <v>0.67989999999999995</v>
      </c>
      <c r="GK177" s="5">
        <v>1.4500000000000001E-2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>
        <v>0.5958</v>
      </c>
      <c r="HK177" s="5">
        <v>0.62619999999999998</v>
      </c>
      <c r="HL177" s="5">
        <v>0.2</v>
      </c>
      <c r="HM177" s="5">
        <v>2.64E-2</v>
      </c>
      <c r="HN177" s="5">
        <v>0.84430000000000005</v>
      </c>
      <c r="HO177" s="5">
        <v>0.3715</v>
      </c>
      <c r="HP177" s="5">
        <v>0.88</v>
      </c>
      <c r="HQ177" s="5">
        <v>0.1192</v>
      </c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>
        <v>0.59519999999999995</v>
      </c>
      <c r="IY177" s="4">
        <v>0.62480000000000002</v>
      </c>
      <c r="IZ177" s="4">
        <v>0.19939999999999999</v>
      </c>
      <c r="JA177" s="4">
        <v>2.6599999999999999E-2</v>
      </c>
      <c r="JB177" s="4">
        <v>0.84379999999999999</v>
      </c>
      <c r="JC177" s="4">
        <v>0.36880000000000002</v>
      </c>
      <c r="JD177" s="4">
        <v>0.88070000000000004</v>
      </c>
      <c r="JE177" s="4">
        <v>7.4999999999999997E-2</v>
      </c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0.59249642857142859</v>
      </c>
      <c r="JO177" s="4">
        <f t="shared" ref="JO177" si="73">AVERAGEIFS(B177:JM177,metrics.rec,"MSE")</f>
        <v>0.62003571428571413</v>
      </c>
      <c r="JP177" s="4">
        <f t="shared" ref="JP177" si="74">AVERAGEIFS(B177:JM177,metrics.rec,"R")</f>
        <v>0.20528571428571427</v>
      </c>
      <c r="JQ177" s="4">
        <f t="shared" ref="JQ177" si="75">AVERAGEIFS(B177:JM177,metrics.rec,"Precision")</f>
        <v>3.9328571428571435E-2</v>
      </c>
      <c r="JR177" s="4">
        <f t="shared" ref="JR177" si="76">AVERAGEIFS(B177:JM177,metrics.rec,"Recall")</f>
        <v>0.86096785714285706</v>
      </c>
      <c r="JS177" s="4">
        <f t="shared" ref="JS177" si="77">AVERAGEIFS(B177:JM177,metrics.rec,"Coverage")</f>
        <v>0.48003928571428561</v>
      </c>
      <c r="JT177" s="4">
        <f t="shared" ref="JT177" si="78">AVERAGEIFS(B177:JM177,metrics.rec,"Recatio")</f>
        <v>0.89797499999999997</v>
      </c>
      <c r="JU177" s="4">
        <f t="shared" ref="JU177" si="79">AVERAGEIFS(B177:JM177,metrics.rec,"Time")</f>
        <v>0.19029285714285721</v>
      </c>
      <c r="JV177" s="1" t="e" cm="1">
        <f t="array" aca="1" ref="JV177" ca="1">CONCATENATE(INDIRECT(ADDRESS(1,MATCH(_xlfn.MINIFS(B177:JM177,metrics.rec,"MAE"),B177:JM177,0)+1)), ", ", INDIRECT(ADDRESS(2,MATCH(_xlfn.MINIFS(B177:JM177,metrics.rec,"MAE"),B177:JM177,0)+1)))</f>
        <v>#NAME?</v>
      </c>
      <c r="JW177" s="1" t="e" cm="1">
        <f t="array" aca="1" ref="JW177" ca="1">CONCATENATE(INDIRECT(ADDRESS(1,MATCH(_xlfn.MINIFS(B177:JM177,metrics.rec,"MSE"),B177:JM177,0)+1)), ", ", INDIRECT(ADDRESS(2,MATCH(_xlfn.MINIFS(B177:JM177,metrics.rec,"MSE"),B177:JM177,0)+1)))</f>
        <v>#NAME?</v>
      </c>
      <c r="JX177" s="1" t="e" cm="1">
        <f t="array" aca="1" ref="JX177" ca="1">CONCATENATE(INDIRECT(ADDRESS(1,MATCH(_xlfn.MAXIFS(B177:JM177,metrics.rec,"R"),B177:JM177,0)+1)), ", ", INDIRECT(ADDRESS(2,MATCH(_xlfn.MAXIFS(B177:JM177,metrics.rec,"R"),B177:JM177,0)+1)))</f>
        <v>#NAME?</v>
      </c>
      <c r="JY177" s="1" t="e" cm="1">
        <f t="array" aca="1" ref="JY177" ca="1">CONCATENATE(INDIRECT(ADDRESS(1,MATCH(_xlfn.MAXIFS(B177:JM177,metrics.rec,"Precision"),B177:JM177,0)+1)), ", ", INDIRECT(ADDRESS(2,MATCH(_xlfn.MAXIFS(B177:JM177,metrics.rec,"Precision"),B177:JM177,0)+1)))</f>
        <v>#NAME?</v>
      </c>
      <c r="JZ177" s="1" t="e" cm="1">
        <f t="array" aca="1" ref="JZ177" ca="1">CONCATENATE(INDIRECT(ADDRESS(1,MATCH(_xlfn.MAXIFS(B177:JM177,metrics.rec,"Recall"),B177:JM177,0)+1)), ", ", INDIRECT(ADDRESS(2,MATCH(_xlfn.MAXIFS(B177:JM177,metrics.rec,"Recall"),B177:JM177,0)+1)))</f>
        <v>#NAME?</v>
      </c>
      <c r="KA177" s="1" t="e" cm="1">
        <f t="array" aca="1" ref="KA177" ca="1">CONCATENATE(INDIRECT(ADDRESS(1,MATCH(_xlfn.MAXIFS(B177:JM177,metrics.rec,"Coverage"),B177:JM177,0)+1)), ", ", INDIRECT(ADDRESS(2,MATCH(_xlfn.MAXIFS(B177:JM177,metrics.rec,"Coverage"),B177:JM177,0)+1)))</f>
        <v>#NAME?</v>
      </c>
      <c r="KB177" s="1" t="e" cm="1">
        <f t="array" aca="1" ref="KB177" ca="1">CONCATENATE(INDIRECT(ADDRESS(1,MATCH(_xlfn.MAXIFS(B177:JM177,metrics.rec,"Recatio"),B177:JM177,0)+1)), ", ", INDIRECT(ADDRESS(2,MATCH(_xlfn.MAXIFS(B177:JM177,metrics.rec,"Recatio"),B177:JM177,0)+1)))</f>
        <v>#NAME?</v>
      </c>
      <c r="KC177" s="1" t="e" cm="1">
        <f t="array" aca="1" ref="KC177" ca="1">CONCATENATE(INDIRECT(ADDRESS(1,MATCH(_xlfn.MINIFS(B177:JM177,metrics.rec,"Time"),B177:JM177,0)+1)), ", ", INDIRECT(ADDRESS(2,MATCH(_xlfn.MINIFS(B177:JM177,metrics.rec,"Time"),B177:JM177,0)+1)))</f>
        <v>#NAME?</v>
      </c>
    </row>
    <row r="178" spans="1:289" x14ac:dyDescent="0.3">
      <c r="A178" s="1" t="s">
        <v>245</v>
      </c>
      <c r="B178" s="4">
        <v>0.57540000000000002</v>
      </c>
      <c r="C178" s="4">
        <v>0.57169999999999999</v>
      </c>
      <c r="D178" s="4">
        <v>0.22</v>
      </c>
      <c r="E178" s="4">
        <v>1.8E-3</v>
      </c>
      <c r="F178" s="4">
        <v>0.92730000000000001</v>
      </c>
      <c r="G178" s="4">
        <v>0.72699999999999998</v>
      </c>
      <c r="H178" s="4">
        <v>0.98960000000000004</v>
      </c>
      <c r="I178" s="4">
        <v>0.5151</v>
      </c>
      <c r="J178" s="5">
        <v>0.58079999999999998</v>
      </c>
      <c r="K178" s="5">
        <v>0.58650000000000002</v>
      </c>
      <c r="L178" s="5">
        <v>0.23089999999999999</v>
      </c>
      <c r="M178" s="5">
        <v>3.3E-3</v>
      </c>
      <c r="N178" s="5">
        <v>0.92090000000000005</v>
      </c>
      <c r="O178" s="5">
        <v>0.69359999999999999</v>
      </c>
      <c r="P178" s="5">
        <v>0.97940000000000005</v>
      </c>
      <c r="Q178" s="5">
        <v>0.40260000000000001</v>
      </c>
      <c r="R178" s="4">
        <v>0.58360000000000001</v>
      </c>
      <c r="S178" s="4">
        <v>0.59319999999999995</v>
      </c>
      <c r="T178" s="4">
        <v>0.23380000000000001</v>
      </c>
      <c r="U178" s="4">
        <v>5.0000000000000001E-3</v>
      </c>
      <c r="V178" s="4">
        <v>0.91020000000000001</v>
      </c>
      <c r="W178" s="4">
        <v>0.65780000000000005</v>
      </c>
      <c r="X178" s="4">
        <v>0.96799999999999997</v>
      </c>
      <c r="Y178" s="4">
        <v>0.35909999999999997</v>
      </c>
      <c r="Z178" s="5">
        <v>0.58830000000000005</v>
      </c>
      <c r="AA178" s="5">
        <v>0.60660000000000003</v>
      </c>
      <c r="AB178" s="5">
        <v>0.22620000000000001</v>
      </c>
      <c r="AC178" s="5">
        <v>7.3000000000000001E-3</v>
      </c>
      <c r="AD178" s="5">
        <v>0.90149999999999997</v>
      </c>
      <c r="AE178" s="5">
        <v>0.61019999999999996</v>
      </c>
      <c r="AF178" s="5">
        <v>0.95299999999999996</v>
      </c>
      <c r="AG178" s="5">
        <v>0.2823</v>
      </c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>
        <v>0.59230000000000005</v>
      </c>
      <c r="AQ178" s="5">
        <v>0.6139</v>
      </c>
      <c r="AR178" s="5">
        <v>0.21959999999999999</v>
      </c>
      <c r="AS178" s="5">
        <v>1.5699999999999999E-2</v>
      </c>
      <c r="AT178" s="5">
        <v>0.87109999999999999</v>
      </c>
      <c r="AU178" s="5">
        <v>0.47770000000000001</v>
      </c>
      <c r="AV178" s="5">
        <v>0.91679999999999995</v>
      </c>
      <c r="AW178" s="5">
        <v>0.1636</v>
      </c>
      <c r="AX178" s="4">
        <v>0.5948</v>
      </c>
      <c r="AY178" s="4">
        <v>0.61990000000000001</v>
      </c>
      <c r="AZ178" s="4">
        <v>0.2069</v>
      </c>
      <c r="BA178" s="4">
        <v>2.7099999999999999E-2</v>
      </c>
      <c r="BB178" s="4">
        <v>0.84640000000000004</v>
      </c>
      <c r="BC178" s="4">
        <v>0.36209999999999998</v>
      </c>
      <c r="BD178" s="4">
        <v>0.88090000000000002</v>
      </c>
      <c r="BE178" s="4">
        <v>0.10780000000000001</v>
      </c>
      <c r="BF178" s="5">
        <v>0.60399999999999998</v>
      </c>
      <c r="BG178" s="5">
        <v>0.63729999999999998</v>
      </c>
      <c r="BH178" s="5">
        <v>0.1905</v>
      </c>
      <c r="BI178" s="5">
        <v>5.74E-2</v>
      </c>
      <c r="BJ178" s="5">
        <v>0.80300000000000005</v>
      </c>
      <c r="BK178" s="5">
        <v>0.2339</v>
      </c>
      <c r="BL178" s="5">
        <v>0.81779999999999997</v>
      </c>
      <c r="BM178" s="5">
        <v>3.2800000000000003E-2</v>
      </c>
      <c r="BN178" s="4">
        <v>0.62949999999999995</v>
      </c>
      <c r="BO178" s="4">
        <v>0.70840000000000003</v>
      </c>
      <c r="BP178" s="4">
        <v>0.14799999999999999</v>
      </c>
      <c r="BQ178" s="4">
        <v>0.1903</v>
      </c>
      <c r="BR178" s="4">
        <v>0.73380000000000001</v>
      </c>
      <c r="BS178" s="4">
        <v>0.10489999999999999</v>
      </c>
      <c r="BT178" s="4">
        <v>0.67969999999999997</v>
      </c>
      <c r="BU178" s="4">
        <v>1.84E-2</v>
      </c>
      <c r="BV178" s="5">
        <v>0.56879999999999997</v>
      </c>
      <c r="BW178" s="5">
        <v>0.56210000000000004</v>
      </c>
      <c r="BX178" s="5">
        <v>0.21310000000000001</v>
      </c>
      <c r="BY178" s="5">
        <v>1.8E-3</v>
      </c>
      <c r="BZ178" s="5">
        <v>0.92459999999999998</v>
      </c>
      <c r="CA178" s="5">
        <v>0.72189999999999999</v>
      </c>
      <c r="CB178" s="5">
        <v>0.98939999999999995</v>
      </c>
      <c r="CC178" s="5">
        <v>0.26619999999999999</v>
      </c>
      <c r="CD178" s="4">
        <v>0.5827</v>
      </c>
      <c r="CE178" s="4">
        <v>0.59160000000000001</v>
      </c>
      <c r="CF178" s="4">
        <v>0.2298</v>
      </c>
      <c r="CG178" s="4">
        <v>5.0000000000000001E-3</v>
      </c>
      <c r="CH178" s="4">
        <v>0.91169999999999995</v>
      </c>
      <c r="CI178" s="4">
        <v>0.65629999999999999</v>
      </c>
      <c r="CJ178" s="4">
        <v>0.97040000000000004</v>
      </c>
      <c r="CK178" s="4">
        <v>0.29530000000000001</v>
      </c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>
        <v>0.59660000000000002</v>
      </c>
      <c r="CU178" s="4">
        <v>0.62360000000000004</v>
      </c>
      <c r="CV178" s="4">
        <v>0.20449999999999999</v>
      </c>
      <c r="CW178" s="4">
        <v>2.69E-2</v>
      </c>
      <c r="CX178" s="4">
        <v>0.84430000000000005</v>
      </c>
      <c r="CY178" s="4">
        <v>0.36770000000000003</v>
      </c>
      <c r="CZ178" s="4">
        <v>0.88180000000000003</v>
      </c>
      <c r="DA178" s="4">
        <v>8.5599999999999996E-2</v>
      </c>
      <c r="DB178" s="5">
        <v>0.63129999999999997</v>
      </c>
      <c r="DC178" s="5">
        <v>0.71099999999999997</v>
      </c>
      <c r="DD178" s="5">
        <v>0.14050000000000001</v>
      </c>
      <c r="DE178" s="5">
        <v>0.1971</v>
      </c>
      <c r="DF178" s="5">
        <v>0.73150000000000004</v>
      </c>
      <c r="DG178" s="5">
        <v>0.1028</v>
      </c>
      <c r="DH178" s="5">
        <v>0.67959999999999998</v>
      </c>
      <c r="DI178" s="5">
        <v>1.78E-2</v>
      </c>
      <c r="DJ178" s="4">
        <v>0.56659999999999999</v>
      </c>
      <c r="DK178" s="4">
        <v>0.55789999999999995</v>
      </c>
      <c r="DL178" s="4">
        <v>0.21029999999999999</v>
      </c>
      <c r="DM178" s="4">
        <v>1.8E-3</v>
      </c>
      <c r="DN178" s="4">
        <v>0.92369999999999997</v>
      </c>
      <c r="DO178" s="4">
        <v>0.72389999999999999</v>
      </c>
      <c r="DP178" s="4">
        <v>0.99129999999999996</v>
      </c>
      <c r="DQ178" s="4">
        <v>0.35589999999999999</v>
      </c>
      <c r="DR178" s="5">
        <v>0.58360000000000001</v>
      </c>
      <c r="DS178" s="5">
        <v>0.59640000000000004</v>
      </c>
      <c r="DT178" s="5">
        <v>0.23180000000000001</v>
      </c>
      <c r="DU178" s="5">
        <v>5.0000000000000001E-3</v>
      </c>
      <c r="DV178" s="5">
        <v>0.91039999999999999</v>
      </c>
      <c r="DW178" s="5">
        <v>0.65490000000000004</v>
      </c>
      <c r="DX178" s="5">
        <v>0.96899999999999997</v>
      </c>
      <c r="DY178" s="5">
        <v>0.2243</v>
      </c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>
        <v>0.59550000000000003</v>
      </c>
      <c r="EI178" s="5">
        <v>0.62209999999999999</v>
      </c>
      <c r="EJ178" s="5">
        <v>0.20780000000000001</v>
      </c>
      <c r="EK178" s="5">
        <v>2.6800000000000001E-2</v>
      </c>
      <c r="EL178" s="5">
        <v>0.84550000000000003</v>
      </c>
      <c r="EM178" s="5">
        <v>0.36840000000000001</v>
      </c>
      <c r="EN178" s="5">
        <v>0.88039999999999996</v>
      </c>
      <c r="EO178" s="5">
        <v>7.7899999999999997E-2</v>
      </c>
      <c r="EP178" s="4">
        <v>0.63170000000000004</v>
      </c>
      <c r="EQ178" s="4">
        <v>0.70740000000000003</v>
      </c>
      <c r="ER178" s="4">
        <v>0.1414</v>
      </c>
      <c r="ES178" s="4">
        <v>0.19109999999999999</v>
      </c>
      <c r="ET178" s="4">
        <v>0.73350000000000004</v>
      </c>
      <c r="EU178" s="4">
        <v>0.1051</v>
      </c>
      <c r="EV178" s="4">
        <v>0.67959999999999998</v>
      </c>
      <c r="EW178" s="4">
        <v>1.5699999999999999E-2</v>
      </c>
      <c r="EX178" s="5">
        <v>0.57299999999999995</v>
      </c>
      <c r="EY178" s="5">
        <v>0.57040000000000002</v>
      </c>
      <c r="EZ178" s="5">
        <v>0.2054</v>
      </c>
      <c r="FA178" s="5">
        <v>1.8E-3</v>
      </c>
      <c r="FB178" s="5">
        <v>0.92030000000000001</v>
      </c>
      <c r="FC178" s="5">
        <v>0.72199999999999998</v>
      </c>
      <c r="FD178" s="5">
        <v>0.98929999999999996</v>
      </c>
      <c r="FE178" s="5">
        <v>0.62860000000000005</v>
      </c>
      <c r="FF178" s="4">
        <v>0.5857</v>
      </c>
      <c r="FG178" s="4">
        <v>0.59770000000000001</v>
      </c>
      <c r="FH178" s="4">
        <v>0.2258</v>
      </c>
      <c r="FI178" s="4">
        <v>5.0000000000000001E-3</v>
      </c>
      <c r="FJ178" s="4">
        <v>0.90969999999999995</v>
      </c>
      <c r="FK178" s="4">
        <v>0.65469999999999995</v>
      </c>
      <c r="FL178" s="4">
        <v>0.96830000000000005</v>
      </c>
      <c r="FM178" s="4">
        <v>0.3216</v>
      </c>
      <c r="FN178" s="5">
        <v>0.5897</v>
      </c>
      <c r="FO178" s="5">
        <v>0.6079</v>
      </c>
      <c r="FP178" s="5">
        <v>0.2293</v>
      </c>
      <c r="FQ178" s="5">
        <v>1.06E-2</v>
      </c>
      <c r="FR178" s="5">
        <v>0.89</v>
      </c>
      <c r="FS178" s="5">
        <v>0.55420000000000003</v>
      </c>
      <c r="FT178" s="5">
        <v>0.9395</v>
      </c>
      <c r="FU178" s="5">
        <v>0.156</v>
      </c>
      <c r="FV178" s="4">
        <v>0.59550000000000003</v>
      </c>
      <c r="FW178" s="4">
        <v>0.62280000000000002</v>
      </c>
      <c r="FX178" s="4">
        <v>0.21079999999999999</v>
      </c>
      <c r="FY178" s="4">
        <v>2.6700000000000002E-2</v>
      </c>
      <c r="FZ178" s="4">
        <v>0.84670000000000001</v>
      </c>
      <c r="GA178" s="4">
        <v>0.36890000000000001</v>
      </c>
      <c r="GB178" s="4">
        <v>0.87960000000000005</v>
      </c>
      <c r="GC178" s="4">
        <v>9.1899999999999996E-2</v>
      </c>
      <c r="GD178" s="5">
        <v>0.62809999999999999</v>
      </c>
      <c r="GE178" s="5">
        <v>0.70040000000000002</v>
      </c>
      <c r="GF178" s="5">
        <v>0.14249999999999999</v>
      </c>
      <c r="GG178" s="5">
        <v>0.1915</v>
      </c>
      <c r="GH178" s="5">
        <v>0.73250000000000004</v>
      </c>
      <c r="GI178" s="5">
        <v>0.1055</v>
      </c>
      <c r="GJ178" s="5">
        <v>0.67979999999999996</v>
      </c>
      <c r="GK178" s="5">
        <v>1.8200000000000001E-2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>
        <v>0.58889999999999998</v>
      </c>
      <c r="HC178" s="4">
        <v>0.60740000000000005</v>
      </c>
      <c r="HD178" s="4">
        <v>0.2238</v>
      </c>
      <c r="HE178" s="4">
        <v>1.0500000000000001E-2</v>
      </c>
      <c r="HF178" s="4">
        <v>0.89019999999999999</v>
      </c>
      <c r="HG178" s="4">
        <v>0.5534</v>
      </c>
      <c r="HH178" s="4">
        <v>0.93920000000000003</v>
      </c>
      <c r="HI178" s="4">
        <v>0.1918</v>
      </c>
      <c r="HJ178" s="5">
        <v>0.5968</v>
      </c>
      <c r="HK178" s="5">
        <v>0.625</v>
      </c>
      <c r="HL178" s="5">
        <v>0.2046</v>
      </c>
      <c r="HM178" s="5">
        <v>2.64E-2</v>
      </c>
      <c r="HN178" s="5">
        <v>0.84650000000000003</v>
      </c>
      <c r="HO178" s="5">
        <v>0.37240000000000001</v>
      </c>
      <c r="HP178" s="5">
        <v>0.88</v>
      </c>
      <c r="HQ178" s="5">
        <v>0.11990000000000001</v>
      </c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>
        <v>0.59619999999999995</v>
      </c>
      <c r="IY178" s="4">
        <v>0.62329999999999997</v>
      </c>
      <c r="IZ178" s="4">
        <v>0.20469999999999999</v>
      </c>
      <c r="JA178" s="4">
        <v>2.6599999999999999E-2</v>
      </c>
      <c r="JB178" s="4">
        <v>0.84630000000000005</v>
      </c>
      <c r="JC178" s="4">
        <v>0.36969999999999997</v>
      </c>
      <c r="JD178" s="4">
        <v>0.88070000000000004</v>
      </c>
      <c r="JE178" s="4">
        <v>0.1452</v>
      </c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0.59350370370370364</v>
      </c>
      <c r="JO178" s="4">
        <f t="shared" ref="JO178" si="81">AVERAGEIFS(B178:JM178,metrics.rec,"MSE")</f>
        <v>0.61778148148148149</v>
      </c>
      <c r="JP178" s="4">
        <f t="shared" ref="JP178" si="82">AVERAGEIFS(B178:JM178,metrics.rec,"R")</f>
        <v>0.20658518518518518</v>
      </c>
      <c r="JQ178" s="4">
        <f t="shared" ref="JQ178" si="83">AVERAGEIFS(B178:JM178,metrics.rec,"Precision")</f>
        <v>4.0525925925925931E-2</v>
      </c>
      <c r="JR178" s="4">
        <f t="shared" ref="JR178" si="84">AVERAGEIFS(B178:JM178,metrics.rec,"Recall")</f>
        <v>0.86268518518518522</v>
      </c>
      <c r="JS178" s="4">
        <f t="shared" ref="JS178" si="85">AVERAGEIFS(B178:JM178,metrics.rec,"Coverage")</f>
        <v>0.4786999999999999</v>
      </c>
      <c r="JT178" s="4">
        <f t="shared" ref="JT178" si="86">AVERAGEIFS(B178:JM178,metrics.rec,"Recatio")</f>
        <v>0.89644074074074076</v>
      </c>
      <c r="JU178" s="4">
        <f t="shared" ref="JU178" si="87">AVERAGEIFS(B178:JM178,metrics.rec,"Time")</f>
        <v>0.20497407407407409</v>
      </c>
      <c r="JV178" s="1" t="e" cm="1">
        <f t="array" aca="1" ref="JV178" ca="1">CONCATENATE(INDIRECT(ADDRESS(1,MATCH(_xlfn.MINIFS(B178:JM178,metrics.rec,"MAE"),B178:JM178,0)+1)), ", ", INDIRECT(ADDRESS(2,MATCH(_xlfn.MINIFS(B178:JM178,metrics.rec,"MAE"),B178:JM178,0)+1)))</f>
        <v>#NAME?</v>
      </c>
      <c r="JW178" s="1" t="e" cm="1">
        <f t="array" aca="1" ref="JW178" ca="1">CONCATENATE(INDIRECT(ADDRESS(1,MATCH(_xlfn.MINIFS(B178:JM178,metrics.rec,"MSE"),B178:JM178,0)+1)), ", ", INDIRECT(ADDRESS(2,MATCH(_xlfn.MINIFS(B178:JM178,metrics.rec,"MSE"),B178:JM178,0)+1)))</f>
        <v>#NAME?</v>
      </c>
      <c r="JX178" s="1" t="e" cm="1">
        <f t="array" aca="1" ref="JX178" ca="1">CONCATENATE(INDIRECT(ADDRESS(1,MATCH(_xlfn.MAXIFS(B178:JM178,metrics.rec,"R"),B178:JM178,0)+1)), ", ", INDIRECT(ADDRESS(2,MATCH(_xlfn.MAXIFS(B178:JM178,metrics.rec,"R"),B178:JM178,0)+1)))</f>
        <v>#NAME?</v>
      </c>
      <c r="JY178" s="1" t="e" cm="1">
        <f t="array" aca="1" ref="JY178" ca="1">CONCATENATE(INDIRECT(ADDRESS(1,MATCH(_xlfn.MAXIFS(B178:JM178,metrics.rec,"Precision"),B178:JM178,0)+1)), ", ", INDIRECT(ADDRESS(2,MATCH(_xlfn.MAXIFS(B178:JM178,metrics.rec,"Precision"),B178:JM178,0)+1)))</f>
        <v>#NAME?</v>
      </c>
      <c r="JZ178" s="1" t="e" cm="1">
        <f t="array" aca="1" ref="JZ178" ca="1">CONCATENATE(INDIRECT(ADDRESS(1,MATCH(_xlfn.MAXIFS(B178:JM178,metrics.rec,"Recall"),B178:JM178,0)+1)), ", ", INDIRECT(ADDRESS(2,MATCH(_xlfn.MAXIFS(B178:JM178,metrics.rec,"Recall"),B178:JM178,0)+1)))</f>
        <v>#NAME?</v>
      </c>
      <c r="KA178" s="1" t="e" cm="1">
        <f t="array" aca="1" ref="KA178" ca="1">CONCATENATE(INDIRECT(ADDRESS(1,MATCH(_xlfn.MAXIFS(B178:JM178,metrics.rec,"Coverage"),B178:JM178,0)+1)), ", ", INDIRECT(ADDRESS(2,MATCH(_xlfn.MAXIFS(B178:JM178,metrics.rec,"Coverage"),B178:JM178,0)+1)))</f>
        <v>#NAME?</v>
      </c>
      <c r="KB178" s="1" t="e" cm="1">
        <f t="array" aca="1" ref="KB178" ca="1">CONCATENATE(INDIRECT(ADDRESS(1,MATCH(_xlfn.MAXIFS(B178:JM178,metrics.rec,"Recatio"),B178:JM178,0)+1)), ", ", INDIRECT(ADDRESS(2,MATCH(_xlfn.MAXIFS(B178:JM178,metrics.rec,"Recatio"),B178:JM178,0)+1)))</f>
        <v>#NAME?</v>
      </c>
      <c r="KC178" s="1" t="e" cm="1">
        <f t="array" aca="1" ref="KC178" ca="1">CONCATENATE(INDIRECT(ADDRESS(1,MATCH(_xlfn.MINIFS(B178:JM178,metrics.rec,"Time"),B178:JM178,0)+1)), ", ", INDIRECT(ADDRESS(2,MATCH(_xlfn.MINIFS(B178:JM178,metrics.rec,"Time"),B178:JM178,0)+1)))</f>
        <v>#NAME?</v>
      </c>
    </row>
    <row r="179" spans="1:289" x14ac:dyDescent="0.3">
      <c r="A179" s="1" t="s">
        <v>158</v>
      </c>
      <c r="B179" s="4">
        <v>0.56920000000000004</v>
      </c>
      <c r="C179" s="4">
        <v>0.56230000000000002</v>
      </c>
      <c r="D179" s="4">
        <v>0.22370000000000001</v>
      </c>
      <c r="E179" s="4">
        <v>2.8E-3</v>
      </c>
      <c r="F179" s="4">
        <v>0.89539999999999997</v>
      </c>
      <c r="G179" s="4">
        <v>0.45200000000000001</v>
      </c>
      <c r="H179" s="4">
        <v>0.99080000000000001</v>
      </c>
      <c r="I179" s="4">
        <v>0.49790000000000001</v>
      </c>
      <c r="J179" s="5">
        <v>0.57589999999999997</v>
      </c>
      <c r="K179" s="5">
        <v>0.57889999999999997</v>
      </c>
      <c r="L179" s="5">
        <v>0.23169999999999999</v>
      </c>
      <c r="M179" s="5">
        <v>5.3E-3</v>
      </c>
      <c r="N179" s="5">
        <v>0.8911</v>
      </c>
      <c r="O179" s="5">
        <v>0.41210000000000002</v>
      </c>
      <c r="P179" s="5">
        <v>0.98029999999999995</v>
      </c>
      <c r="Q179" s="5">
        <v>0.39960000000000001</v>
      </c>
      <c r="R179" s="4">
        <v>0.57699999999999996</v>
      </c>
      <c r="S179" s="4">
        <v>0.58009999999999995</v>
      </c>
      <c r="T179" s="4">
        <v>0.23980000000000001</v>
      </c>
      <c r="U179" s="4">
        <v>8.6E-3</v>
      </c>
      <c r="V179" s="4">
        <v>0.88070000000000004</v>
      </c>
      <c r="W179" s="4">
        <v>0.3705</v>
      </c>
      <c r="X179" s="4">
        <v>0.96940000000000004</v>
      </c>
      <c r="Y179" s="4">
        <v>0.35980000000000001</v>
      </c>
      <c r="Z179" s="5">
        <v>0.58050000000000002</v>
      </c>
      <c r="AA179" s="5">
        <v>0.59299999999999997</v>
      </c>
      <c r="AB179" s="5">
        <v>0.23380000000000001</v>
      </c>
      <c r="AC179" s="5">
        <v>1.29E-2</v>
      </c>
      <c r="AD179" s="5">
        <v>0.87229999999999996</v>
      </c>
      <c r="AE179" s="5">
        <v>0.33489999999999998</v>
      </c>
      <c r="AF179" s="5">
        <v>0.95520000000000005</v>
      </c>
      <c r="AG179" s="5">
        <v>0.2848</v>
      </c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>
        <v>0.58699999999999997</v>
      </c>
      <c r="AQ179" s="5">
        <v>0.6028</v>
      </c>
      <c r="AR179" s="5">
        <v>0.21010000000000001</v>
      </c>
      <c r="AS179" s="5">
        <v>3.04E-2</v>
      </c>
      <c r="AT179" s="5">
        <v>0.84540000000000004</v>
      </c>
      <c r="AU179" s="5">
        <v>0.24</v>
      </c>
      <c r="AV179" s="5">
        <v>0.91969999999999996</v>
      </c>
      <c r="AW179" s="5">
        <v>0.16109999999999999</v>
      </c>
      <c r="AX179" s="4">
        <v>0.59389999999999998</v>
      </c>
      <c r="AY179" s="4">
        <v>0.61719999999999997</v>
      </c>
      <c r="AZ179" s="4">
        <v>0.19009999999999999</v>
      </c>
      <c r="BA179" s="4">
        <v>5.1299999999999998E-2</v>
      </c>
      <c r="BB179" s="4">
        <v>0.82389999999999997</v>
      </c>
      <c r="BC179" s="4">
        <v>0.18640000000000001</v>
      </c>
      <c r="BD179" s="4">
        <v>0.88500000000000001</v>
      </c>
      <c r="BE179" s="4">
        <v>0.1086</v>
      </c>
      <c r="BF179" s="5">
        <v>0.61699999999999999</v>
      </c>
      <c r="BG179" s="5">
        <v>0.65910000000000002</v>
      </c>
      <c r="BH179" s="5">
        <v>0.1459</v>
      </c>
      <c r="BI179" s="5">
        <v>0.1066</v>
      </c>
      <c r="BJ179" s="5">
        <v>0.78810000000000002</v>
      </c>
      <c r="BK179" s="5">
        <v>0.1239</v>
      </c>
      <c r="BL179" s="5">
        <v>0.82499999999999996</v>
      </c>
      <c r="BM179" s="5">
        <v>3.3099999999999997E-2</v>
      </c>
      <c r="BN179" s="4">
        <v>0.69110000000000005</v>
      </c>
      <c r="BO179" s="4">
        <v>0.82169999999999999</v>
      </c>
      <c r="BP179" s="4">
        <v>8.5800000000000001E-2</v>
      </c>
      <c r="BQ179" s="4">
        <v>0.2964</v>
      </c>
      <c r="BR179" s="4">
        <v>0.73609999999999998</v>
      </c>
      <c r="BS179" s="4">
        <v>6.7799999999999999E-2</v>
      </c>
      <c r="BT179" s="4">
        <v>0.68600000000000005</v>
      </c>
      <c r="BU179" s="4">
        <v>1.89E-2</v>
      </c>
      <c r="BV179" s="5">
        <v>0.56440000000000001</v>
      </c>
      <c r="BW179" s="5">
        <v>0.55669999999999997</v>
      </c>
      <c r="BX179" s="5">
        <v>0.22700000000000001</v>
      </c>
      <c r="BY179" s="5">
        <v>2.8E-3</v>
      </c>
      <c r="BZ179" s="5">
        <v>0.8952</v>
      </c>
      <c r="CA179" s="5">
        <v>0.44740000000000002</v>
      </c>
      <c r="CB179" s="5">
        <v>0.99</v>
      </c>
      <c r="CC179" s="5">
        <v>0.25180000000000002</v>
      </c>
      <c r="CD179" s="4">
        <v>0.57469999999999999</v>
      </c>
      <c r="CE179" s="4">
        <v>0.57579999999999998</v>
      </c>
      <c r="CF179" s="4">
        <v>0.2339</v>
      </c>
      <c r="CG179" s="4">
        <v>8.5000000000000006E-3</v>
      </c>
      <c r="CH179" s="4">
        <v>0.88170000000000004</v>
      </c>
      <c r="CI179" s="4">
        <v>0.37380000000000002</v>
      </c>
      <c r="CJ179" s="4">
        <v>0.97219999999999995</v>
      </c>
      <c r="CK179" s="4">
        <v>0.29389999999999999</v>
      </c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>
        <v>0.59499999999999997</v>
      </c>
      <c r="CU179" s="4">
        <v>0.61899999999999999</v>
      </c>
      <c r="CV179" s="4">
        <v>0.189</v>
      </c>
      <c r="CW179" s="4">
        <v>5.1700000000000003E-2</v>
      </c>
      <c r="CX179" s="4">
        <v>0.82199999999999995</v>
      </c>
      <c r="CY179" s="4">
        <v>0.18629999999999999</v>
      </c>
      <c r="CZ179" s="4">
        <v>0.88629999999999998</v>
      </c>
      <c r="DA179" s="4">
        <v>8.5199999999999998E-2</v>
      </c>
      <c r="DB179" s="5">
        <v>0.68679999999999997</v>
      </c>
      <c r="DC179" s="5">
        <v>0.81010000000000004</v>
      </c>
      <c r="DD179" s="5">
        <v>8.9599999999999999E-2</v>
      </c>
      <c r="DE179" s="5">
        <v>0.30499999999999999</v>
      </c>
      <c r="DF179" s="5">
        <v>0.73550000000000004</v>
      </c>
      <c r="DG179" s="5">
        <v>6.7000000000000004E-2</v>
      </c>
      <c r="DH179" s="5">
        <v>0.68679999999999997</v>
      </c>
      <c r="DI179" s="5">
        <v>1.7999999999999999E-2</v>
      </c>
      <c r="DJ179" s="4">
        <v>0.55979999999999996</v>
      </c>
      <c r="DK179" s="4">
        <v>0.54610000000000003</v>
      </c>
      <c r="DL179" s="4">
        <v>0.22070000000000001</v>
      </c>
      <c r="DM179" s="4">
        <v>2.8E-3</v>
      </c>
      <c r="DN179" s="4">
        <v>0.8962</v>
      </c>
      <c r="DO179" s="4">
        <v>0.44940000000000002</v>
      </c>
      <c r="DP179" s="4">
        <v>0.99160000000000004</v>
      </c>
      <c r="DQ179" s="4">
        <v>0.36249999999999999</v>
      </c>
      <c r="DR179" s="5">
        <v>0.5756</v>
      </c>
      <c r="DS179" s="5">
        <v>0.58260000000000001</v>
      </c>
      <c r="DT179" s="5">
        <v>0.23760000000000001</v>
      </c>
      <c r="DU179" s="5">
        <v>8.5000000000000006E-3</v>
      </c>
      <c r="DV179" s="5">
        <v>0.88080000000000003</v>
      </c>
      <c r="DW179" s="5">
        <v>0.37419999999999998</v>
      </c>
      <c r="DX179" s="5">
        <v>0.97070000000000001</v>
      </c>
      <c r="DY179" s="5">
        <v>0.1951</v>
      </c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>
        <v>0.59389999999999998</v>
      </c>
      <c r="EI179" s="5">
        <v>0.61650000000000005</v>
      </c>
      <c r="EJ179" s="5">
        <v>0.19120000000000001</v>
      </c>
      <c r="EK179" s="5">
        <v>5.1499999999999997E-2</v>
      </c>
      <c r="EL179" s="5">
        <v>0.82230000000000003</v>
      </c>
      <c r="EM179" s="5">
        <v>0.18640000000000001</v>
      </c>
      <c r="EN179" s="5">
        <v>0.88470000000000004</v>
      </c>
      <c r="EO179" s="5">
        <v>7.7899999999999997E-2</v>
      </c>
      <c r="EP179" s="4">
        <v>0.68789999999999996</v>
      </c>
      <c r="EQ179" s="4">
        <v>0.81059999999999999</v>
      </c>
      <c r="ER179" s="4">
        <v>9.69E-2</v>
      </c>
      <c r="ES179" s="4">
        <v>0.30299999999999999</v>
      </c>
      <c r="ET179" s="4">
        <v>0.73680000000000001</v>
      </c>
      <c r="EU179" s="4">
        <v>6.6600000000000006E-2</v>
      </c>
      <c r="EV179" s="4">
        <v>0.68630000000000002</v>
      </c>
      <c r="EW179" s="4">
        <v>1.5800000000000002E-2</v>
      </c>
      <c r="EX179" s="5">
        <v>0.56340000000000001</v>
      </c>
      <c r="EY179" s="5">
        <v>0.5524</v>
      </c>
      <c r="EZ179" s="5">
        <v>0.21690000000000001</v>
      </c>
      <c r="FA179" s="5">
        <v>2.8E-3</v>
      </c>
      <c r="FB179" s="5">
        <v>0.89190000000000003</v>
      </c>
      <c r="FC179" s="5">
        <v>0.44769999999999999</v>
      </c>
      <c r="FD179" s="5">
        <v>0.99019999999999997</v>
      </c>
      <c r="FE179" s="5">
        <v>0.54769999999999996</v>
      </c>
      <c r="FF179" s="4">
        <v>0.57840000000000003</v>
      </c>
      <c r="FG179" s="4">
        <v>0.5837</v>
      </c>
      <c r="FH179" s="4">
        <v>0.2341</v>
      </c>
      <c r="FI179" s="4">
        <v>8.5000000000000006E-3</v>
      </c>
      <c r="FJ179" s="4">
        <v>0.879</v>
      </c>
      <c r="FK179" s="4">
        <v>0.37140000000000001</v>
      </c>
      <c r="FL179" s="4">
        <v>0.97030000000000005</v>
      </c>
      <c r="FM179" s="4">
        <v>0.3261</v>
      </c>
      <c r="FN179" s="5">
        <v>0.58279999999999998</v>
      </c>
      <c r="FO179" s="5">
        <v>0.59440000000000004</v>
      </c>
      <c r="FP179" s="5">
        <v>0.2273</v>
      </c>
      <c r="FQ179" s="5">
        <v>1.9300000000000001E-2</v>
      </c>
      <c r="FR179" s="5">
        <v>0.86199999999999999</v>
      </c>
      <c r="FS179" s="5">
        <v>0.29370000000000002</v>
      </c>
      <c r="FT179" s="5">
        <v>0.94169999999999998</v>
      </c>
      <c r="FU179" s="5">
        <v>0.1681</v>
      </c>
      <c r="FV179" s="4">
        <v>0.59370000000000001</v>
      </c>
      <c r="FW179" s="4">
        <v>0.61699999999999999</v>
      </c>
      <c r="FX179" s="4">
        <v>0.1865</v>
      </c>
      <c r="FY179" s="4">
        <v>5.2400000000000002E-2</v>
      </c>
      <c r="FZ179" s="4">
        <v>0.82220000000000004</v>
      </c>
      <c r="GA179" s="4">
        <v>0.18260000000000001</v>
      </c>
      <c r="GB179" s="4">
        <v>0.88419999999999999</v>
      </c>
      <c r="GC179" s="4">
        <v>0.10970000000000001</v>
      </c>
      <c r="GD179" s="5">
        <v>0.68510000000000004</v>
      </c>
      <c r="GE179" s="5">
        <v>0.80479999999999996</v>
      </c>
      <c r="GF179" s="5">
        <v>9.2200000000000004E-2</v>
      </c>
      <c r="GG179" s="5">
        <v>0.30159999999999998</v>
      </c>
      <c r="GH179" s="5">
        <v>0.73560000000000003</v>
      </c>
      <c r="GI179" s="5">
        <v>6.7500000000000004E-2</v>
      </c>
      <c r="GJ179" s="5">
        <v>0.6865</v>
      </c>
      <c r="GK179" s="5">
        <v>2.0500000000000001E-2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>
        <v>0.58220000000000005</v>
      </c>
      <c r="HC179" s="4">
        <v>0.59419999999999995</v>
      </c>
      <c r="HD179" s="4">
        <v>0.2238</v>
      </c>
      <c r="HE179" s="4">
        <v>1.95E-2</v>
      </c>
      <c r="HF179" s="4">
        <v>0.86080000000000001</v>
      </c>
      <c r="HG179" s="4">
        <v>0.28920000000000001</v>
      </c>
      <c r="HH179" s="4">
        <v>0.94210000000000005</v>
      </c>
      <c r="HI179" s="4">
        <v>0.1988</v>
      </c>
      <c r="HJ179" s="5">
        <v>0.59460000000000002</v>
      </c>
      <c r="HK179" s="5">
        <v>0.61819999999999997</v>
      </c>
      <c r="HL179" s="5">
        <v>0.187</v>
      </c>
      <c r="HM179" s="5">
        <v>5.1900000000000002E-2</v>
      </c>
      <c r="HN179" s="5">
        <v>0.82299999999999995</v>
      </c>
      <c r="HO179" s="5">
        <v>0.1847</v>
      </c>
      <c r="HP179" s="5">
        <v>0.88380000000000003</v>
      </c>
      <c r="HQ179" s="5">
        <v>0.1202</v>
      </c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>
        <v>0.59470000000000001</v>
      </c>
      <c r="IY179" s="4">
        <v>0.61829999999999996</v>
      </c>
      <c r="IZ179" s="4">
        <v>0.18559999999999999</v>
      </c>
      <c r="JA179" s="4">
        <v>5.21E-2</v>
      </c>
      <c r="JB179" s="4">
        <v>0.82220000000000004</v>
      </c>
      <c r="JC179" s="4">
        <v>0.18360000000000001</v>
      </c>
      <c r="JD179" s="4">
        <v>0.88490000000000002</v>
      </c>
      <c r="JE179" s="4">
        <v>8.1900000000000001E-2</v>
      </c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0.59810740740740742</v>
      </c>
      <c r="JO179" s="4">
        <f t="shared" si="65"/>
        <v>0.62550000000000006</v>
      </c>
      <c r="JP179" s="4">
        <f t="shared" si="66"/>
        <v>0.19538518518518513</v>
      </c>
      <c r="JQ179" s="4">
        <f t="shared" si="67"/>
        <v>6.7207407407407396E-2</v>
      </c>
      <c r="JR179" s="4">
        <f t="shared" si="68"/>
        <v>0.84010000000000007</v>
      </c>
      <c r="JS179" s="4">
        <f t="shared" si="69"/>
        <v>0.26775185185185191</v>
      </c>
      <c r="JT179" s="4">
        <f t="shared" si="70"/>
        <v>0.8997777777777779</v>
      </c>
      <c r="JU179" s="4">
        <f t="shared" si="71"/>
        <v>0.19908148148148147</v>
      </c>
      <c r="JV179" s="1" t="e" cm="1">
        <f t="array" aca="1" ref="JV179" ca="1">CONCATENATE(INDIRECT(ADDRESS(1,MATCH(_xlfn.MINIFS(B179:JM179,metrics.rec,"MAE"),B179:JM179,0)+1)), ", ", INDIRECT(ADDRESS(2,MATCH(_xlfn.MINIFS(B179:JM179,metrics.rec,"MAE"),B179:JM179,0)+1)))</f>
        <v>#NAME?</v>
      </c>
      <c r="JW179" s="1" t="e" cm="1">
        <f t="array" aca="1" ref="JW179" ca="1">CONCATENATE(INDIRECT(ADDRESS(1,MATCH(_xlfn.MINIFS(B179:JM179,metrics.rec,"MSE"),B179:JM179,0)+1)), ", ", INDIRECT(ADDRESS(2,MATCH(_xlfn.MINIFS(B179:JM179,metrics.rec,"MSE"),B179:JM179,0)+1)))</f>
        <v>#NAME?</v>
      </c>
      <c r="JX179" s="1" t="e" cm="1">
        <f t="array" aca="1" ref="JX179" ca="1">CONCATENATE(INDIRECT(ADDRESS(1,MATCH(_xlfn.MAXIFS(B179:JM179,metrics.rec,"R"),B179:JM179,0)+1)), ", ", INDIRECT(ADDRESS(2,MATCH(_xlfn.MAXIFS(B179:JM179,metrics.rec,"R"),B179:JM179,0)+1)))</f>
        <v>#NAME?</v>
      </c>
      <c r="JY179" s="1" t="e" cm="1">
        <f t="array" aca="1" ref="JY179" ca="1">CONCATENATE(INDIRECT(ADDRESS(1,MATCH(_xlfn.MAXIFS(B179:JM179,metrics.rec,"Precision"),B179:JM179,0)+1)), ", ", INDIRECT(ADDRESS(2,MATCH(_xlfn.MAXIFS(B179:JM179,metrics.rec,"Precision"),B179:JM179,0)+1)))</f>
        <v>#NAME?</v>
      </c>
      <c r="JZ179" s="1" t="e" cm="1">
        <f t="array" aca="1" ref="JZ179" ca="1">CONCATENATE(INDIRECT(ADDRESS(1,MATCH(_xlfn.MAXIFS(B179:JM179,metrics.rec,"Recall"),B179:JM179,0)+1)), ", ", INDIRECT(ADDRESS(2,MATCH(_xlfn.MAXIFS(B179:JM179,metrics.rec,"Recall"),B179:JM179,0)+1)))</f>
        <v>#NAME?</v>
      </c>
      <c r="KA179" s="1" t="e" cm="1">
        <f t="array" aca="1" ref="KA179" ca="1">CONCATENATE(INDIRECT(ADDRESS(1,MATCH(_xlfn.MAXIFS(B179:JM179,metrics.rec,"Coverage"),B179:JM179,0)+1)), ", ", INDIRECT(ADDRESS(2,MATCH(_xlfn.MAXIFS(B179:JM179,metrics.rec,"Coverage"),B179:JM179,0)+1)))</f>
        <v>#NAME?</v>
      </c>
      <c r="KB179" s="1" t="e" cm="1">
        <f t="array" aca="1" ref="KB179" ca="1">CONCATENATE(INDIRECT(ADDRESS(1,MATCH(_xlfn.MAXIFS(B179:JM179,metrics.rec,"Recatio"),B179:JM179,0)+1)), ", ", INDIRECT(ADDRESS(2,MATCH(_xlfn.MAXIFS(B179:JM179,metrics.rec,"Recatio"),B179:JM179,0)+1)))</f>
        <v>#NAME?</v>
      </c>
      <c r="KC179" s="1" t="e" cm="1">
        <f t="array" aca="1" ref="KC179" ca="1">CONCATENATE(INDIRECT(ADDRESS(1,MATCH(_xlfn.MINIFS(B179:JM179,metrics.rec,"Time"),B179:JM179,0)+1)), ", ", INDIRECT(ADDRESS(2,MATCH(_xlfn.MINIFS(B179:JM179,metrics.rec,"Time"),B179:JM179,0)+1)))</f>
        <v>#NAME?</v>
      </c>
    </row>
    <row r="180" spans="1:289" x14ac:dyDescent="0.3">
      <c r="A180" s="1" t="s">
        <v>246</v>
      </c>
      <c r="B180" s="4">
        <v>0.57299999999999995</v>
      </c>
      <c r="C180" s="4">
        <v>0.57099999999999995</v>
      </c>
      <c r="D180" s="4">
        <v>0.2319</v>
      </c>
      <c r="E180" s="4">
        <v>1.6999999999999999E-3</v>
      </c>
      <c r="F180" s="4">
        <v>0.92469999999999997</v>
      </c>
      <c r="G180" s="4">
        <v>0.77759999999999996</v>
      </c>
      <c r="H180" s="4">
        <v>0.99160000000000004</v>
      </c>
      <c r="I180" s="4">
        <v>0.50480000000000003</v>
      </c>
      <c r="J180" s="5">
        <v>0.57940000000000003</v>
      </c>
      <c r="K180" s="5">
        <v>0.58720000000000006</v>
      </c>
      <c r="L180" s="5">
        <v>0.2344</v>
      </c>
      <c r="M180" s="5">
        <v>3.0000000000000001E-3</v>
      </c>
      <c r="N180" s="5">
        <v>0.9204</v>
      </c>
      <c r="O180" s="5">
        <v>0.7631</v>
      </c>
      <c r="P180" s="5">
        <v>0.98070000000000002</v>
      </c>
      <c r="Q180" s="5">
        <v>0.42570000000000002</v>
      </c>
      <c r="R180" s="4">
        <v>0.58340000000000003</v>
      </c>
      <c r="S180" s="4">
        <v>0.59719999999999995</v>
      </c>
      <c r="T180" s="4">
        <v>0.2351</v>
      </c>
      <c r="U180" s="4">
        <v>4.4000000000000003E-3</v>
      </c>
      <c r="V180" s="4">
        <v>0.9103</v>
      </c>
      <c r="W180" s="4">
        <v>0.75029999999999997</v>
      </c>
      <c r="X180" s="4">
        <v>0.97109999999999996</v>
      </c>
      <c r="Y180" s="4">
        <v>0.38879999999999998</v>
      </c>
      <c r="Z180" s="5">
        <v>0.58789999999999998</v>
      </c>
      <c r="AA180" s="5">
        <v>0.61080000000000001</v>
      </c>
      <c r="AB180" s="5">
        <v>0.224</v>
      </c>
      <c r="AC180" s="5">
        <v>6.1000000000000004E-3</v>
      </c>
      <c r="AD180" s="5">
        <v>0.90280000000000005</v>
      </c>
      <c r="AE180" s="5">
        <v>0.73670000000000002</v>
      </c>
      <c r="AF180" s="5">
        <v>0.95720000000000005</v>
      </c>
      <c r="AG180" s="5">
        <v>0.32700000000000001</v>
      </c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>
        <v>0.59419999999999995</v>
      </c>
      <c r="AQ180" s="5">
        <v>0.62450000000000006</v>
      </c>
      <c r="AR180" s="5">
        <v>0.21390000000000001</v>
      </c>
      <c r="AS180" s="5">
        <v>1.0699999999999999E-2</v>
      </c>
      <c r="AT180" s="5">
        <v>0.87980000000000003</v>
      </c>
      <c r="AU180" s="5">
        <v>0.7087</v>
      </c>
      <c r="AV180" s="5">
        <v>0.92559999999999998</v>
      </c>
      <c r="AW180" s="5">
        <v>0.17050000000000001</v>
      </c>
      <c r="AX180" s="4">
        <v>0.60029999999999994</v>
      </c>
      <c r="AY180" s="4">
        <v>0.64059999999999995</v>
      </c>
      <c r="AZ180" s="4">
        <v>0.19470000000000001</v>
      </c>
      <c r="BA180" s="4">
        <v>1.4800000000000001E-2</v>
      </c>
      <c r="BB180" s="4">
        <v>0.86480000000000001</v>
      </c>
      <c r="BC180" s="4">
        <v>0.6774</v>
      </c>
      <c r="BD180" s="4">
        <v>0.89070000000000005</v>
      </c>
      <c r="BE180" s="4">
        <v>0.11509999999999999</v>
      </c>
      <c r="BF180" s="5">
        <v>0.61550000000000005</v>
      </c>
      <c r="BG180" s="5">
        <v>0.67479999999999996</v>
      </c>
      <c r="BH180" s="5">
        <v>0.17249999999999999</v>
      </c>
      <c r="BI180" s="5">
        <v>2.1700000000000001E-2</v>
      </c>
      <c r="BJ180" s="5">
        <v>0.83440000000000003</v>
      </c>
      <c r="BK180" s="5">
        <v>0.64639999999999997</v>
      </c>
      <c r="BL180" s="5">
        <v>0.83589999999999998</v>
      </c>
      <c r="BM180" s="5">
        <v>3.0499999999999999E-2</v>
      </c>
      <c r="BN180" s="4">
        <v>0.64639999999999997</v>
      </c>
      <c r="BO180" s="4">
        <v>0.76359999999999995</v>
      </c>
      <c r="BP180" s="4">
        <v>0.13700000000000001</v>
      </c>
      <c r="BQ180" s="4">
        <v>3.8699999999999998E-2</v>
      </c>
      <c r="BR180" s="4">
        <v>0.78320000000000001</v>
      </c>
      <c r="BS180" s="4">
        <v>0.56399999999999995</v>
      </c>
      <c r="BT180" s="4">
        <v>0.71220000000000006</v>
      </c>
      <c r="BU180" s="4">
        <v>1.8700000000000001E-2</v>
      </c>
      <c r="BV180" s="5">
        <v>0.56799999999999995</v>
      </c>
      <c r="BW180" s="5">
        <v>0.5645</v>
      </c>
      <c r="BX180" s="5">
        <v>0.2198</v>
      </c>
      <c r="BY180" s="5">
        <v>1.6999999999999999E-3</v>
      </c>
      <c r="BZ180" s="5">
        <v>0.92369999999999997</v>
      </c>
      <c r="CA180" s="5">
        <v>0.77190000000000003</v>
      </c>
      <c r="CB180" s="5">
        <v>0.99039999999999995</v>
      </c>
      <c r="CC180" s="5">
        <v>0.30249999999999999</v>
      </c>
      <c r="CD180" s="4">
        <v>0.58150000000000002</v>
      </c>
      <c r="CE180" s="4">
        <v>0.59370000000000001</v>
      </c>
      <c r="CF180" s="4">
        <v>0.23330000000000001</v>
      </c>
      <c r="CG180" s="4">
        <v>4.4000000000000003E-3</v>
      </c>
      <c r="CH180" s="4">
        <v>0.91190000000000004</v>
      </c>
      <c r="CI180" s="4">
        <v>0.75219999999999998</v>
      </c>
      <c r="CJ180" s="4">
        <v>0.97299999999999998</v>
      </c>
      <c r="CK180" s="4">
        <v>0.31390000000000001</v>
      </c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>
        <v>0.60229999999999995</v>
      </c>
      <c r="CU180" s="4">
        <v>0.64449999999999996</v>
      </c>
      <c r="CV180" s="4">
        <v>0.19120000000000001</v>
      </c>
      <c r="CW180" s="4">
        <v>1.4800000000000001E-2</v>
      </c>
      <c r="CX180" s="4">
        <v>0.8629</v>
      </c>
      <c r="CY180" s="4">
        <v>0.68420000000000003</v>
      </c>
      <c r="CZ180" s="4">
        <v>0.89319999999999999</v>
      </c>
      <c r="DA180" s="4">
        <v>9.0499999999999997E-2</v>
      </c>
      <c r="DB180" s="5">
        <v>0.65039999999999998</v>
      </c>
      <c r="DC180" s="5">
        <v>0.76900000000000002</v>
      </c>
      <c r="DD180" s="5">
        <v>0.1346</v>
      </c>
      <c r="DE180" s="5">
        <v>3.95E-2</v>
      </c>
      <c r="DF180" s="5">
        <v>0.78239999999999998</v>
      </c>
      <c r="DG180" s="5">
        <v>0.56100000000000005</v>
      </c>
      <c r="DH180" s="5">
        <v>0.71009999999999995</v>
      </c>
      <c r="DI180" s="5">
        <v>1.9599999999999999E-2</v>
      </c>
      <c r="DJ180" s="4">
        <v>0.56510000000000005</v>
      </c>
      <c r="DK180" s="4">
        <v>0.55920000000000003</v>
      </c>
      <c r="DL180" s="4">
        <v>0.21290000000000001</v>
      </c>
      <c r="DM180" s="4">
        <v>1.6999999999999999E-3</v>
      </c>
      <c r="DN180" s="4">
        <v>0.92190000000000005</v>
      </c>
      <c r="DO180" s="4">
        <v>0.77329999999999999</v>
      </c>
      <c r="DP180" s="4">
        <v>0.99180000000000001</v>
      </c>
      <c r="DQ180" s="4">
        <v>0.37730000000000002</v>
      </c>
      <c r="DR180" s="5">
        <v>0.58220000000000005</v>
      </c>
      <c r="DS180" s="5">
        <v>0.59789999999999999</v>
      </c>
      <c r="DT180" s="5">
        <v>0.23369999999999999</v>
      </c>
      <c r="DU180" s="5">
        <v>4.4000000000000003E-3</v>
      </c>
      <c r="DV180" s="5">
        <v>0.91059999999999997</v>
      </c>
      <c r="DW180" s="5">
        <v>0.75</v>
      </c>
      <c r="DX180" s="5">
        <v>0.97240000000000004</v>
      </c>
      <c r="DY180" s="5">
        <v>0.2109</v>
      </c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>
        <v>0.60099999999999998</v>
      </c>
      <c r="EI180" s="5">
        <v>0.64300000000000002</v>
      </c>
      <c r="EJ180" s="5">
        <v>0.19789999999999999</v>
      </c>
      <c r="EK180" s="5">
        <v>1.47E-2</v>
      </c>
      <c r="EL180" s="5">
        <v>0.86419999999999997</v>
      </c>
      <c r="EM180" s="5">
        <v>0.68510000000000004</v>
      </c>
      <c r="EN180" s="5">
        <v>0.89159999999999995</v>
      </c>
      <c r="EO180" s="5">
        <v>8.3099999999999993E-2</v>
      </c>
      <c r="EP180" s="4">
        <v>0.64980000000000004</v>
      </c>
      <c r="EQ180" s="4">
        <v>0.76390000000000002</v>
      </c>
      <c r="ER180" s="4">
        <v>0.13320000000000001</v>
      </c>
      <c r="ES180" s="4">
        <v>3.9100000000000003E-2</v>
      </c>
      <c r="ET180" s="4">
        <v>0.78100000000000003</v>
      </c>
      <c r="EU180" s="4">
        <v>0.55910000000000004</v>
      </c>
      <c r="EV180" s="4">
        <v>0.71030000000000004</v>
      </c>
      <c r="EW180" s="4">
        <v>1.7000000000000001E-2</v>
      </c>
      <c r="EX180" s="5">
        <v>0.57120000000000004</v>
      </c>
      <c r="EY180" s="5">
        <v>0.56999999999999995</v>
      </c>
      <c r="EZ180" s="5">
        <v>0.20599999999999999</v>
      </c>
      <c r="FA180" s="5">
        <v>1.6999999999999999E-3</v>
      </c>
      <c r="FB180" s="5">
        <v>0.91849999999999998</v>
      </c>
      <c r="FC180" s="5">
        <v>0.77200000000000002</v>
      </c>
      <c r="FD180" s="5">
        <v>0.99029999999999996</v>
      </c>
      <c r="FE180" s="5">
        <v>0.5202</v>
      </c>
      <c r="FF180" s="4">
        <v>0.58499999999999996</v>
      </c>
      <c r="FG180" s="4">
        <v>0.60109999999999997</v>
      </c>
      <c r="FH180" s="4">
        <v>0.22550000000000001</v>
      </c>
      <c r="FI180" s="4">
        <v>4.4000000000000003E-3</v>
      </c>
      <c r="FJ180" s="4">
        <v>0.90980000000000005</v>
      </c>
      <c r="FK180" s="4">
        <v>0.74970000000000003</v>
      </c>
      <c r="FL180" s="4">
        <v>0.97160000000000002</v>
      </c>
      <c r="FM180" s="4">
        <v>0.34279999999999999</v>
      </c>
      <c r="FN180" s="5">
        <v>0.59050000000000002</v>
      </c>
      <c r="FO180" s="5">
        <v>0.61470000000000002</v>
      </c>
      <c r="FP180" s="5">
        <v>0.22869999999999999</v>
      </c>
      <c r="FQ180" s="5">
        <v>8.0999999999999996E-3</v>
      </c>
      <c r="FR180" s="5">
        <v>0.89500000000000002</v>
      </c>
      <c r="FS180" s="5">
        <v>0.72509999999999997</v>
      </c>
      <c r="FT180" s="5">
        <v>0.94479999999999997</v>
      </c>
      <c r="FU180" s="5">
        <v>0.16420000000000001</v>
      </c>
      <c r="FV180" s="4">
        <v>0.60129999999999995</v>
      </c>
      <c r="FW180" s="4">
        <v>0.64319999999999999</v>
      </c>
      <c r="FX180" s="4">
        <v>0.1966</v>
      </c>
      <c r="FY180" s="4">
        <v>1.47E-2</v>
      </c>
      <c r="FZ180" s="4">
        <v>0.8659</v>
      </c>
      <c r="GA180" s="4">
        <v>0.68659999999999999</v>
      </c>
      <c r="GB180" s="4">
        <v>0.89090000000000003</v>
      </c>
      <c r="GC180" s="4">
        <v>0.1144</v>
      </c>
      <c r="GD180" s="5">
        <v>0.64690000000000003</v>
      </c>
      <c r="GE180" s="5">
        <v>0.75700000000000001</v>
      </c>
      <c r="GF180" s="5">
        <v>0.1338</v>
      </c>
      <c r="GG180" s="5">
        <v>3.95E-2</v>
      </c>
      <c r="GH180" s="5">
        <v>0.77990000000000004</v>
      </c>
      <c r="GI180" s="5">
        <v>0.55820000000000003</v>
      </c>
      <c r="GJ180" s="5">
        <v>0.71279999999999999</v>
      </c>
      <c r="GK180" s="5">
        <v>2.1999999999999999E-2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>
        <v>0.5897</v>
      </c>
      <c r="HC180" s="4">
        <v>0.61429999999999996</v>
      </c>
      <c r="HD180" s="4">
        <v>0.22339999999999999</v>
      </c>
      <c r="HE180" s="4">
        <v>8.0999999999999996E-3</v>
      </c>
      <c r="HF180" s="4">
        <v>0.8952</v>
      </c>
      <c r="HG180" s="4">
        <v>0.72529999999999994</v>
      </c>
      <c r="HH180" s="4">
        <v>0.94530000000000003</v>
      </c>
      <c r="HI180" s="4">
        <v>0.1419</v>
      </c>
      <c r="HJ180" s="5">
        <v>0.60260000000000002</v>
      </c>
      <c r="HK180" s="5">
        <v>0.64529999999999998</v>
      </c>
      <c r="HL180" s="5">
        <v>0.19500000000000001</v>
      </c>
      <c r="HM180" s="5">
        <v>1.47E-2</v>
      </c>
      <c r="HN180" s="5">
        <v>0.86519999999999997</v>
      </c>
      <c r="HO180" s="5">
        <v>0.68489999999999995</v>
      </c>
      <c r="HP180" s="5">
        <v>0.8911</v>
      </c>
      <c r="HQ180" s="5">
        <v>0.12709999999999999</v>
      </c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>
        <v>0.6018</v>
      </c>
      <c r="IY180" s="4">
        <v>0.64339999999999997</v>
      </c>
      <c r="IZ180" s="4">
        <v>0.19370000000000001</v>
      </c>
      <c r="JA180" s="4">
        <v>1.47E-2</v>
      </c>
      <c r="JB180" s="4">
        <v>0.86480000000000001</v>
      </c>
      <c r="JC180" s="4">
        <v>0.68440000000000001</v>
      </c>
      <c r="JD180" s="4">
        <v>0.89200000000000002</v>
      </c>
      <c r="JE180" s="4">
        <v>8.72E-2</v>
      </c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0.59764074074074081</v>
      </c>
      <c r="JO180" s="4">
        <f t="shared" si="65"/>
        <v>0.63440000000000007</v>
      </c>
      <c r="JP180" s="4">
        <f t="shared" si="66"/>
        <v>0.20292962962962963</v>
      </c>
      <c r="JQ180" s="4">
        <f t="shared" si="67"/>
        <v>1.3018518518518516E-2</v>
      </c>
      <c r="JR180" s="4">
        <f t="shared" si="68"/>
        <v>0.87621481481481489</v>
      </c>
      <c r="JS180" s="4">
        <f t="shared" si="69"/>
        <v>0.70100740740740752</v>
      </c>
      <c r="JT180" s="4">
        <f t="shared" si="70"/>
        <v>0.90651851851851861</v>
      </c>
      <c r="JU180" s="4">
        <f t="shared" si="71"/>
        <v>0.20756296296296295</v>
      </c>
      <c r="JV180" s="1" t="e" cm="1">
        <f t="array" aca="1" ref="JV180" ca="1">CONCATENATE(INDIRECT(ADDRESS(1,MATCH(_xlfn.MINIFS(B180:JM180,metrics.rec,"MAE"),B180:JM180,0)+1)), ", ", INDIRECT(ADDRESS(2,MATCH(_xlfn.MINIFS(B180:JM180,metrics.rec,"MAE"),B180:JM180,0)+1)))</f>
        <v>#NAME?</v>
      </c>
      <c r="JW180" s="1" t="e" cm="1">
        <f t="array" aca="1" ref="JW180" ca="1">CONCATENATE(INDIRECT(ADDRESS(1,MATCH(_xlfn.MINIFS(B180:JM180,metrics.rec,"MSE"),B180:JM180,0)+1)), ", ", INDIRECT(ADDRESS(2,MATCH(_xlfn.MINIFS(B180:JM180,metrics.rec,"MSE"),B180:JM180,0)+1)))</f>
        <v>#NAME?</v>
      </c>
      <c r="JX180" s="1" t="e" cm="1">
        <f t="array" aca="1" ref="JX180" ca="1">CONCATENATE(INDIRECT(ADDRESS(1,MATCH(_xlfn.MAXIFS(B180:JM180,metrics.rec,"R"),B180:JM180,0)+1)), ", ", INDIRECT(ADDRESS(2,MATCH(_xlfn.MAXIFS(B180:JM180,metrics.rec,"R"),B180:JM180,0)+1)))</f>
        <v>#NAME?</v>
      </c>
      <c r="JY180" s="1" t="e" cm="1">
        <f t="array" aca="1" ref="JY180" ca="1">CONCATENATE(INDIRECT(ADDRESS(1,MATCH(_xlfn.MAXIFS(B180:JM180,metrics.rec,"Precision"),B180:JM180,0)+1)), ", ", INDIRECT(ADDRESS(2,MATCH(_xlfn.MAXIFS(B180:JM180,metrics.rec,"Precision"),B180:JM180,0)+1)))</f>
        <v>#NAME?</v>
      </c>
      <c r="JZ180" s="1" t="e" cm="1">
        <f t="array" aca="1" ref="JZ180" ca="1">CONCATENATE(INDIRECT(ADDRESS(1,MATCH(_xlfn.MAXIFS(B180:JM180,metrics.rec,"Recall"),B180:JM180,0)+1)), ", ", INDIRECT(ADDRESS(2,MATCH(_xlfn.MAXIFS(B180:JM180,metrics.rec,"Recall"),B180:JM180,0)+1)))</f>
        <v>#NAME?</v>
      </c>
      <c r="KA180" s="1" t="e" cm="1">
        <f t="array" aca="1" ref="KA180" ca="1">CONCATENATE(INDIRECT(ADDRESS(1,MATCH(_xlfn.MAXIFS(B180:JM180,metrics.rec,"Coverage"),B180:JM180,0)+1)), ", ", INDIRECT(ADDRESS(2,MATCH(_xlfn.MAXIFS(B180:JM180,metrics.rec,"Coverage"),B180:JM180,0)+1)))</f>
        <v>#NAME?</v>
      </c>
      <c r="KB180" s="1" t="e" cm="1">
        <f t="array" aca="1" ref="KB180" ca="1">CONCATENATE(INDIRECT(ADDRESS(1,MATCH(_xlfn.MAXIFS(B180:JM180,metrics.rec,"Recatio"),B180:JM180,0)+1)), ", ", INDIRECT(ADDRESS(2,MATCH(_xlfn.MAXIFS(B180:JM180,metrics.rec,"Recatio"),B180:JM180,0)+1)))</f>
        <v>#NAME?</v>
      </c>
      <c r="KC180" s="1" t="e" cm="1">
        <f t="array" aca="1" ref="KC180" ca="1">CONCATENATE(INDIRECT(ADDRESS(1,MATCH(_xlfn.MINIFS(B180:JM180,metrics.rec,"Time"),B180:JM180,0)+1)), ", ", INDIRECT(ADDRESS(2,MATCH(_xlfn.MINIFS(B180:JM180,metrics.rec,"Time"),B180:JM180,0)+1)))</f>
        <v>#NAME?</v>
      </c>
    </row>
    <row r="181" spans="1:289" x14ac:dyDescent="0.3">
      <c r="A181" s="1" t="s">
        <v>258</v>
      </c>
      <c r="B181" s="4">
        <v>0.57540000000000002</v>
      </c>
      <c r="C181" s="4">
        <v>0.57230000000000003</v>
      </c>
      <c r="D181" s="4">
        <v>0.21160000000000001</v>
      </c>
      <c r="E181" s="4">
        <v>1.8E-3</v>
      </c>
      <c r="F181" s="4">
        <v>0.92710000000000004</v>
      </c>
      <c r="G181" s="4">
        <v>0.72919999999999996</v>
      </c>
      <c r="H181" s="4">
        <v>0.98960000000000004</v>
      </c>
      <c r="I181" s="4">
        <v>0.48759999999999998</v>
      </c>
      <c r="J181" s="5">
        <v>0.58230000000000004</v>
      </c>
      <c r="K181" s="5">
        <v>0.59030000000000005</v>
      </c>
      <c r="L181" s="5">
        <v>0.22309999999999999</v>
      </c>
      <c r="M181" s="5">
        <v>3.3E-3</v>
      </c>
      <c r="N181" s="5">
        <v>0.9214</v>
      </c>
      <c r="O181" s="5">
        <v>0.69569999999999999</v>
      </c>
      <c r="P181" s="5">
        <v>0.97940000000000005</v>
      </c>
      <c r="Q181" s="5">
        <v>0.40189999999999998</v>
      </c>
      <c r="R181" s="4">
        <v>0.58440000000000003</v>
      </c>
      <c r="S181" s="4">
        <v>0.59550000000000003</v>
      </c>
      <c r="T181" s="4">
        <v>0.2261</v>
      </c>
      <c r="U181" s="4">
        <v>5.0000000000000001E-3</v>
      </c>
      <c r="V181" s="4">
        <v>0.9113</v>
      </c>
      <c r="W181" s="4">
        <v>0.65959999999999996</v>
      </c>
      <c r="X181" s="4">
        <v>0.96799999999999997</v>
      </c>
      <c r="Y181" s="4">
        <v>0.37469999999999998</v>
      </c>
      <c r="Z181" s="5">
        <v>0.58830000000000005</v>
      </c>
      <c r="AA181" s="5">
        <v>0.60770000000000002</v>
      </c>
      <c r="AB181" s="5">
        <v>0.2198</v>
      </c>
      <c r="AC181" s="5">
        <v>7.3000000000000001E-3</v>
      </c>
      <c r="AD181" s="5">
        <v>0.90190000000000003</v>
      </c>
      <c r="AE181" s="5">
        <v>0.6119</v>
      </c>
      <c r="AF181" s="5">
        <v>0.95299999999999996</v>
      </c>
      <c r="AG181" s="5">
        <v>0.29780000000000001</v>
      </c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>
        <v>0.59189999999999998</v>
      </c>
      <c r="AQ181" s="5">
        <v>0.61380000000000001</v>
      </c>
      <c r="AR181" s="5">
        <v>0.2165</v>
      </c>
      <c r="AS181" s="5">
        <v>1.5699999999999999E-2</v>
      </c>
      <c r="AT181" s="5">
        <v>0.87350000000000005</v>
      </c>
      <c r="AU181" s="5">
        <v>0.4788</v>
      </c>
      <c r="AV181" s="5">
        <v>0.91679999999999995</v>
      </c>
      <c r="AW181" s="5">
        <v>0.16070000000000001</v>
      </c>
      <c r="AX181" s="4">
        <v>0.59379999999999999</v>
      </c>
      <c r="AY181" s="4">
        <v>0.61839999999999995</v>
      </c>
      <c r="AZ181" s="4">
        <v>0.2077</v>
      </c>
      <c r="BA181" s="4">
        <v>2.7099999999999999E-2</v>
      </c>
      <c r="BB181" s="4">
        <v>0.8478</v>
      </c>
      <c r="BC181" s="4">
        <v>0.36280000000000001</v>
      </c>
      <c r="BD181" s="4">
        <v>0.88090000000000002</v>
      </c>
      <c r="BE181" s="4">
        <v>0.108</v>
      </c>
      <c r="BF181" s="5">
        <v>0.60119999999999996</v>
      </c>
      <c r="BG181" s="5">
        <v>0.63119999999999998</v>
      </c>
      <c r="BH181" s="5">
        <v>0.1971</v>
      </c>
      <c r="BI181" s="5">
        <v>5.7599999999999998E-2</v>
      </c>
      <c r="BJ181" s="5">
        <v>0.80640000000000001</v>
      </c>
      <c r="BK181" s="5">
        <v>0.23419999999999999</v>
      </c>
      <c r="BL181" s="5">
        <v>0.81779999999999997</v>
      </c>
      <c r="BM181" s="5">
        <v>2.7E-2</v>
      </c>
      <c r="BN181" s="4">
        <v>0.623</v>
      </c>
      <c r="BO181" s="4">
        <v>0.68859999999999999</v>
      </c>
      <c r="BP181" s="4">
        <v>0.15529999999999999</v>
      </c>
      <c r="BQ181" s="4">
        <v>0.1915</v>
      </c>
      <c r="BR181" s="4">
        <v>0.74150000000000005</v>
      </c>
      <c r="BS181" s="4">
        <v>0.1053</v>
      </c>
      <c r="BT181" s="4">
        <v>0.67969999999999997</v>
      </c>
      <c r="BU181" s="4">
        <v>1.77E-2</v>
      </c>
      <c r="BV181" s="5">
        <v>0.56930000000000003</v>
      </c>
      <c r="BW181" s="5">
        <v>0.56440000000000001</v>
      </c>
      <c r="BX181" s="5">
        <v>0.20300000000000001</v>
      </c>
      <c r="BY181" s="5">
        <v>1.8E-3</v>
      </c>
      <c r="BZ181" s="5">
        <v>0.92500000000000004</v>
      </c>
      <c r="CA181" s="5">
        <v>0.72409999999999997</v>
      </c>
      <c r="CB181" s="5">
        <v>0.98939999999999995</v>
      </c>
      <c r="CC181" s="5">
        <v>0.55359999999999998</v>
      </c>
      <c r="CD181" s="4">
        <v>0.58289999999999997</v>
      </c>
      <c r="CE181" s="4">
        <v>0.59340000000000004</v>
      </c>
      <c r="CF181" s="4">
        <v>0.22070000000000001</v>
      </c>
      <c r="CG181" s="4">
        <v>5.0000000000000001E-3</v>
      </c>
      <c r="CH181" s="4">
        <v>0.91249999999999998</v>
      </c>
      <c r="CI181" s="4">
        <v>0.65820000000000001</v>
      </c>
      <c r="CJ181" s="4">
        <v>0.97040000000000004</v>
      </c>
      <c r="CK181" s="4">
        <v>0.29980000000000001</v>
      </c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>
        <v>0.59560000000000002</v>
      </c>
      <c r="CU181" s="4">
        <v>0.622</v>
      </c>
      <c r="CV181" s="4">
        <v>0.2034</v>
      </c>
      <c r="CW181" s="4">
        <v>2.69E-2</v>
      </c>
      <c r="CX181" s="4">
        <v>0.84619999999999995</v>
      </c>
      <c r="CY181" s="4">
        <v>0.36840000000000001</v>
      </c>
      <c r="CZ181" s="4">
        <v>0.88180000000000003</v>
      </c>
      <c r="DA181" s="4">
        <v>8.4699999999999998E-2</v>
      </c>
      <c r="DB181" s="5">
        <v>0.62390000000000001</v>
      </c>
      <c r="DC181" s="5">
        <v>0.69030000000000002</v>
      </c>
      <c r="DD181" s="5">
        <v>0.15290000000000001</v>
      </c>
      <c r="DE181" s="5">
        <v>0.1983</v>
      </c>
      <c r="DF181" s="5">
        <v>0.73880000000000001</v>
      </c>
      <c r="DG181" s="5">
        <v>0.1032</v>
      </c>
      <c r="DH181" s="5">
        <v>0.67959999999999998</v>
      </c>
      <c r="DI181" s="5">
        <v>1.7899999999999999E-2</v>
      </c>
      <c r="DJ181" s="4">
        <v>0.5675</v>
      </c>
      <c r="DK181" s="4">
        <v>0.56069999999999998</v>
      </c>
      <c r="DL181" s="4">
        <v>0.20300000000000001</v>
      </c>
      <c r="DM181" s="4">
        <v>1.8E-3</v>
      </c>
      <c r="DN181" s="4">
        <v>0.92449999999999999</v>
      </c>
      <c r="DO181" s="4">
        <v>0.72599999999999998</v>
      </c>
      <c r="DP181" s="4">
        <v>0.99129999999999996</v>
      </c>
      <c r="DQ181" s="4">
        <v>0.35870000000000002</v>
      </c>
      <c r="DR181" s="5">
        <v>0.5837</v>
      </c>
      <c r="DS181" s="5">
        <v>0.5978</v>
      </c>
      <c r="DT181" s="5">
        <v>0.2238</v>
      </c>
      <c r="DU181" s="5">
        <v>5.0000000000000001E-3</v>
      </c>
      <c r="DV181" s="5">
        <v>0.91110000000000002</v>
      </c>
      <c r="DW181" s="5">
        <v>0.65680000000000005</v>
      </c>
      <c r="DX181" s="5">
        <v>0.96899999999999997</v>
      </c>
      <c r="DY181" s="5">
        <v>0.23230000000000001</v>
      </c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>
        <v>0.5948</v>
      </c>
      <c r="EI181" s="5">
        <v>0.621</v>
      </c>
      <c r="EJ181" s="5">
        <v>0.20799999999999999</v>
      </c>
      <c r="EK181" s="5">
        <v>2.6800000000000001E-2</v>
      </c>
      <c r="EL181" s="5">
        <v>0.84719999999999995</v>
      </c>
      <c r="EM181" s="5">
        <v>0.36909999999999998</v>
      </c>
      <c r="EN181" s="5">
        <v>0.88039999999999996</v>
      </c>
      <c r="EO181" s="5">
        <v>9.9299999999999999E-2</v>
      </c>
      <c r="EP181" s="4">
        <v>0.62470000000000003</v>
      </c>
      <c r="EQ181" s="4">
        <v>0.68789999999999996</v>
      </c>
      <c r="ER181" s="4">
        <v>0.15260000000000001</v>
      </c>
      <c r="ES181" s="4">
        <v>0.1923</v>
      </c>
      <c r="ET181" s="4">
        <v>0.74099999999999999</v>
      </c>
      <c r="EU181" s="4">
        <v>0.10539999999999999</v>
      </c>
      <c r="EV181" s="4">
        <v>0.67959999999999998</v>
      </c>
      <c r="EW181" s="4">
        <v>1.5800000000000002E-2</v>
      </c>
      <c r="EX181" s="5">
        <v>0.57320000000000004</v>
      </c>
      <c r="EY181" s="5">
        <v>0.57189999999999996</v>
      </c>
      <c r="EZ181" s="5">
        <v>0.19550000000000001</v>
      </c>
      <c r="FA181" s="5">
        <v>1.8E-3</v>
      </c>
      <c r="FB181" s="5">
        <v>0.92069999999999996</v>
      </c>
      <c r="FC181" s="5">
        <v>0.72419999999999995</v>
      </c>
      <c r="FD181" s="5">
        <v>0.98929999999999996</v>
      </c>
      <c r="FE181" s="5">
        <v>0.48380000000000001</v>
      </c>
      <c r="FF181" s="4">
        <v>0.58589999999999998</v>
      </c>
      <c r="FG181" s="4">
        <v>0.59919999999999995</v>
      </c>
      <c r="FH181" s="4">
        <v>0.2172</v>
      </c>
      <c r="FI181" s="4">
        <v>5.0000000000000001E-3</v>
      </c>
      <c r="FJ181" s="4">
        <v>0.91049999999999998</v>
      </c>
      <c r="FK181" s="4">
        <v>0.65659999999999996</v>
      </c>
      <c r="FL181" s="4">
        <v>0.96830000000000005</v>
      </c>
      <c r="FM181" s="4">
        <v>0.32919999999999999</v>
      </c>
      <c r="FN181" s="5">
        <v>0.5897</v>
      </c>
      <c r="FO181" s="5">
        <v>0.60880000000000001</v>
      </c>
      <c r="FP181" s="5">
        <v>0.22389999999999999</v>
      </c>
      <c r="FQ181" s="5">
        <v>1.0500000000000001E-2</v>
      </c>
      <c r="FR181" s="5">
        <v>0.89090000000000003</v>
      </c>
      <c r="FS181" s="5">
        <v>0.55569999999999997</v>
      </c>
      <c r="FT181" s="5">
        <v>0.9395</v>
      </c>
      <c r="FU181" s="5">
        <v>0.158</v>
      </c>
      <c r="FV181" s="4">
        <v>0.59470000000000001</v>
      </c>
      <c r="FW181" s="4">
        <v>0.62160000000000004</v>
      </c>
      <c r="FX181" s="4">
        <v>0.21010000000000001</v>
      </c>
      <c r="FY181" s="4">
        <v>2.6700000000000002E-2</v>
      </c>
      <c r="FZ181" s="4">
        <v>0.84850000000000003</v>
      </c>
      <c r="GA181" s="4">
        <v>0.36959999999999998</v>
      </c>
      <c r="GB181" s="4">
        <v>0.87960000000000005</v>
      </c>
      <c r="GC181" s="4">
        <v>0.1091</v>
      </c>
      <c r="GD181" s="5">
        <v>0.62129999999999996</v>
      </c>
      <c r="GE181" s="5">
        <v>0.68149999999999999</v>
      </c>
      <c r="GF181" s="5">
        <v>0.153</v>
      </c>
      <c r="GG181" s="5">
        <v>0.19259999999999999</v>
      </c>
      <c r="GH181" s="5">
        <v>0.73909999999999998</v>
      </c>
      <c r="GI181" s="5">
        <v>0.10589999999999999</v>
      </c>
      <c r="GJ181" s="5">
        <v>0.67979999999999996</v>
      </c>
      <c r="GK181" s="5">
        <v>2.0299999999999999E-2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>
        <v>0.58889999999999998</v>
      </c>
      <c r="HC181" s="4">
        <v>0.60819999999999996</v>
      </c>
      <c r="HD181" s="4">
        <v>0.21840000000000001</v>
      </c>
      <c r="HE181" s="4">
        <v>1.0500000000000001E-2</v>
      </c>
      <c r="HF181" s="4">
        <v>0.89100000000000001</v>
      </c>
      <c r="HG181" s="4">
        <v>0.55479999999999996</v>
      </c>
      <c r="HH181" s="4">
        <v>0.93920000000000003</v>
      </c>
      <c r="HI181" s="4">
        <v>0.12759999999999999</v>
      </c>
      <c r="HJ181" s="5">
        <v>0.59599999999999997</v>
      </c>
      <c r="HK181" s="5">
        <v>0.62360000000000004</v>
      </c>
      <c r="HL181" s="5">
        <v>0.20569999999999999</v>
      </c>
      <c r="HM181" s="5">
        <v>2.64E-2</v>
      </c>
      <c r="HN181" s="5">
        <v>0.84840000000000004</v>
      </c>
      <c r="HO181" s="5">
        <v>0.37309999999999999</v>
      </c>
      <c r="HP181" s="5">
        <v>0.88</v>
      </c>
      <c r="HQ181" s="5">
        <v>0.1215</v>
      </c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>
        <v>0.59530000000000005</v>
      </c>
      <c r="IY181" s="4">
        <v>0.62190000000000001</v>
      </c>
      <c r="IZ181" s="4">
        <v>0.2056</v>
      </c>
      <c r="JA181" s="4">
        <v>2.6599999999999999E-2</v>
      </c>
      <c r="JB181" s="4">
        <v>0.84789999999999999</v>
      </c>
      <c r="JC181" s="4">
        <v>0.37040000000000001</v>
      </c>
      <c r="JD181" s="4">
        <v>0.88070000000000004</v>
      </c>
      <c r="JE181" s="4">
        <v>8.3900000000000002E-2</v>
      </c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0.59231851851851858</v>
      </c>
      <c r="JO181" s="4">
        <f t="shared" ref="JO181:JO182" si="89">AVERAGEIFS(B181:JM181,metrics.rec,"MSE")</f>
        <v>0.61516666666666653</v>
      </c>
      <c r="JP181" s="4">
        <f t="shared" ref="JP181:JP182" si="90">AVERAGEIFS(B181:JM181,metrics.rec,"R")</f>
        <v>0.20418888888888886</v>
      </c>
      <c r="JQ181" s="4">
        <f t="shared" ref="JQ181:JQ182" si="91">AVERAGEIFS(B181:JM181,metrics.rec,"Precision")</f>
        <v>4.07E-2</v>
      </c>
      <c r="JR181" s="4">
        <f t="shared" ref="JR181:JR182" si="92">AVERAGEIFS(B181:JM181,metrics.rec,"Recall")</f>
        <v>0.86471481481481471</v>
      </c>
      <c r="JS181" s="4">
        <f t="shared" ref="JS181:JS182" si="93">AVERAGEIFS(B181:JM181,metrics.rec,"Coverage")</f>
        <v>0.47996666666666665</v>
      </c>
      <c r="JT181" s="4">
        <f t="shared" ref="JT181:JT182" si="94">AVERAGEIFS(B181:JM181,metrics.rec,"Recatio")</f>
        <v>0.89644074074074076</v>
      </c>
      <c r="JU181" s="4">
        <f t="shared" ref="JU181:JU182" si="95">AVERAGEIFS(B181:JM181,metrics.rec,"Time")</f>
        <v>0.20828148148148148</v>
      </c>
      <c r="JV181" s="1" t="e" cm="1">
        <f t="array" aca="1" ref="JV181" ca="1">CONCATENATE(INDIRECT(ADDRESS(1,MATCH(_xlfn.MINIFS(B181:JM181,metrics.rec,"MAE"),B181:JM181,0)+1)), ", ", INDIRECT(ADDRESS(2,MATCH(_xlfn.MINIFS(B181:JM181,metrics.rec,"MAE"),B181:JM181,0)+1)))</f>
        <v>#NAME?</v>
      </c>
      <c r="JW181" s="1" t="e" cm="1">
        <f t="array" aca="1" ref="JW181" ca="1">CONCATENATE(INDIRECT(ADDRESS(1,MATCH(_xlfn.MINIFS(B181:JM181,metrics.rec,"MSE"),B181:JM181,0)+1)), ", ", INDIRECT(ADDRESS(2,MATCH(_xlfn.MINIFS(B181:JM181,metrics.rec,"MSE"),B181:JM181,0)+1)))</f>
        <v>#NAME?</v>
      </c>
      <c r="JX181" s="1" t="e" cm="1">
        <f t="array" aca="1" ref="JX181" ca="1">CONCATENATE(INDIRECT(ADDRESS(1,MATCH(_xlfn.MAXIFS(B181:JM181,metrics.rec,"R"),B181:JM181,0)+1)), ", ", INDIRECT(ADDRESS(2,MATCH(_xlfn.MAXIFS(B181:JM181,metrics.rec,"R"),B181:JM181,0)+1)))</f>
        <v>#NAME?</v>
      </c>
      <c r="JY181" s="1" t="e" cm="1">
        <f t="array" aca="1" ref="JY181" ca="1">CONCATENATE(INDIRECT(ADDRESS(1,MATCH(_xlfn.MAXIFS(B181:JM181,metrics.rec,"Precision"),B181:JM181,0)+1)), ", ", INDIRECT(ADDRESS(2,MATCH(_xlfn.MAXIFS(B181:JM181,metrics.rec,"Precision"),B181:JM181,0)+1)))</f>
        <v>#NAME?</v>
      </c>
      <c r="JZ181" s="1" t="e" cm="1">
        <f t="array" aca="1" ref="JZ181" ca="1">CONCATENATE(INDIRECT(ADDRESS(1,MATCH(_xlfn.MAXIFS(B181:JM181,metrics.rec,"Recall"),B181:JM181,0)+1)), ", ", INDIRECT(ADDRESS(2,MATCH(_xlfn.MAXIFS(B181:JM181,metrics.rec,"Recall"),B181:JM181,0)+1)))</f>
        <v>#NAME?</v>
      </c>
      <c r="KA181" s="1" t="e" cm="1">
        <f t="array" aca="1" ref="KA181" ca="1">CONCATENATE(INDIRECT(ADDRESS(1,MATCH(_xlfn.MAXIFS(B181:JM181,metrics.rec,"Coverage"),B181:JM181,0)+1)), ", ", INDIRECT(ADDRESS(2,MATCH(_xlfn.MAXIFS(B181:JM181,metrics.rec,"Coverage"),B181:JM181,0)+1)))</f>
        <v>#NAME?</v>
      </c>
      <c r="KB181" s="1" t="e" cm="1">
        <f t="array" aca="1" ref="KB181" ca="1">CONCATENATE(INDIRECT(ADDRESS(1,MATCH(_xlfn.MAXIFS(B181:JM181,metrics.rec,"Recatio"),B181:JM181,0)+1)), ", ", INDIRECT(ADDRESS(2,MATCH(_xlfn.MAXIFS(B181:JM181,metrics.rec,"Recatio"),B181:JM181,0)+1)))</f>
        <v>#NAME?</v>
      </c>
      <c r="KC181" s="1" t="e" cm="1">
        <f t="array" aca="1" ref="KC181" ca="1">CONCATENATE(INDIRECT(ADDRESS(1,MATCH(_xlfn.MINIFS(B181:JM181,metrics.rec,"Time"),B181:JM181,0)+1)), ", ", INDIRECT(ADDRESS(2,MATCH(_xlfn.MINIFS(B181:JM181,metrics.rec,"Time"),B181:JM181,0)+1)))</f>
        <v>#NAME?</v>
      </c>
    </row>
    <row r="182" spans="1:289" x14ac:dyDescent="0.3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#NAME?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#NAME?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#NAME?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#NAME?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#NAME?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#NAME?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#NAME?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#NAME?</v>
      </c>
    </row>
    <row r="183" spans="1:289" x14ac:dyDescent="0.3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#NAME?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#NAME?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#NAME?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#NAME?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#NAME?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#NAME?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#NAME?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#NAME?</v>
      </c>
    </row>
    <row r="184" spans="1:289" x14ac:dyDescent="0.3">
      <c r="A184" s="1" t="s">
        <v>159</v>
      </c>
      <c r="B184" s="4">
        <v>0.57750000000000001</v>
      </c>
      <c r="C184" s="4">
        <v>0.57509999999999994</v>
      </c>
      <c r="D184" s="4">
        <v>0.21540000000000001</v>
      </c>
      <c r="E184" s="4">
        <v>1.8E-3</v>
      </c>
      <c r="F184" s="4">
        <v>0.92659999999999998</v>
      </c>
      <c r="G184" s="4">
        <v>0.72160000000000002</v>
      </c>
      <c r="H184" s="4">
        <v>0.99119999999999997</v>
      </c>
      <c r="I184" s="4">
        <v>0.48599999999999999</v>
      </c>
      <c r="J184" s="5">
        <v>0.58360000000000001</v>
      </c>
      <c r="K184" s="5">
        <v>0.59119999999999995</v>
      </c>
      <c r="L184" s="5">
        <v>0.22470000000000001</v>
      </c>
      <c r="M184" s="5">
        <v>3.3E-3</v>
      </c>
      <c r="N184" s="5">
        <v>0.92110000000000003</v>
      </c>
      <c r="O184" s="5">
        <v>0.69040000000000001</v>
      </c>
      <c r="P184" s="5">
        <v>0.98050000000000004</v>
      </c>
      <c r="Q184" s="5">
        <v>0.4234</v>
      </c>
      <c r="R184" s="4">
        <v>0.58650000000000002</v>
      </c>
      <c r="S184" s="4">
        <v>0.59860000000000002</v>
      </c>
      <c r="T184" s="4">
        <v>0.23169999999999999</v>
      </c>
      <c r="U184" s="4">
        <v>5.0000000000000001E-3</v>
      </c>
      <c r="V184" s="4">
        <v>0.91090000000000004</v>
      </c>
      <c r="W184" s="4">
        <v>0.65539999999999998</v>
      </c>
      <c r="X184" s="4">
        <v>0.97019999999999995</v>
      </c>
      <c r="Y184" s="4">
        <v>0.35549999999999998</v>
      </c>
      <c r="Z184" s="5">
        <v>0.59019999999999995</v>
      </c>
      <c r="AA184" s="5">
        <v>0.6109</v>
      </c>
      <c r="AB184" s="5">
        <v>0.2218</v>
      </c>
      <c r="AC184" s="5">
        <v>7.4000000000000003E-3</v>
      </c>
      <c r="AD184" s="5">
        <v>0.9012</v>
      </c>
      <c r="AE184" s="5">
        <v>0.60709999999999997</v>
      </c>
      <c r="AF184" s="5">
        <v>0.95609999999999995</v>
      </c>
      <c r="AG184" s="5">
        <v>0.28149999999999997</v>
      </c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>
        <v>0.59260000000000002</v>
      </c>
      <c r="AQ184" s="5">
        <v>0.61439999999999995</v>
      </c>
      <c r="AR184" s="5">
        <v>0.22120000000000001</v>
      </c>
      <c r="AS184" s="5">
        <v>1.5800000000000002E-2</v>
      </c>
      <c r="AT184" s="5">
        <v>0.87250000000000005</v>
      </c>
      <c r="AU184" s="5">
        <v>0.4758</v>
      </c>
      <c r="AV184" s="5">
        <v>0.92169999999999996</v>
      </c>
      <c r="AW184" s="5">
        <v>0.1593</v>
      </c>
      <c r="AX184" s="4">
        <v>0.59509999999999996</v>
      </c>
      <c r="AY184" s="4">
        <v>0.62050000000000005</v>
      </c>
      <c r="AZ184" s="4">
        <v>0.20710000000000001</v>
      </c>
      <c r="BA184" s="4">
        <v>2.7300000000000001E-2</v>
      </c>
      <c r="BB184" s="4">
        <v>0.84550000000000003</v>
      </c>
      <c r="BC184" s="4">
        <v>0.35970000000000002</v>
      </c>
      <c r="BD184" s="4">
        <v>0.88619999999999999</v>
      </c>
      <c r="BE184" s="4">
        <v>0.1076</v>
      </c>
      <c r="BF184" s="5">
        <v>0.60370000000000001</v>
      </c>
      <c r="BG184" s="5">
        <v>0.63590000000000002</v>
      </c>
      <c r="BH184" s="5">
        <v>0.1845</v>
      </c>
      <c r="BI184" s="5">
        <v>5.8000000000000003E-2</v>
      </c>
      <c r="BJ184" s="5">
        <v>0.8034</v>
      </c>
      <c r="BK184" s="5">
        <v>0.23230000000000001</v>
      </c>
      <c r="BL184" s="5">
        <v>0.82620000000000005</v>
      </c>
      <c r="BM184" s="5">
        <v>2.69E-2</v>
      </c>
      <c r="BN184" s="4">
        <v>0.64349999999999996</v>
      </c>
      <c r="BO184" s="4">
        <v>0.72599999999999998</v>
      </c>
      <c r="BP184" s="4">
        <v>0.12709999999999999</v>
      </c>
      <c r="BQ184" s="4">
        <v>0.19209999999999999</v>
      </c>
      <c r="BR184" s="4">
        <v>0.73729999999999996</v>
      </c>
      <c r="BS184" s="4">
        <v>0.1051</v>
      </c>
      <c r="BT184" s="4">
        <v>0.69010000000000005</v>
      </c>
      <c r="BU184" s="4">
        <v>1.7399999999999999E-2</v>
      </c>
      <c r="BV184" s="5">
        <v>0.57210000000000005</v>
      </c>
      <c r="BW184" s="5">
        <v>0.56710000000000005</v>
      </c>
      <c r="BX184" s="5">
        <v>0.21229999999999999</v>
      </c>
      <c r="BY184" s="5">
        <v>1.8E-3</v>
      </c>
      <c r="BZ184" s="5">
        <v>0.92390000000000005</v>
      </c>
      <c r="CA184" s="5">
        <v>0.71830000000000005</v>
      </c>
      <c r="CB184" s="5">
        <v>0.99019999999999997</v>
      </c>
      <c r="CC184" s="5">
        <v>0.25950000000000001</v>
      </c>
      <c r="CD184" s="4">
        <v>0.58450000000000002</v>
      </c>
      <c r="CE184" s="4">
        <v>0.59489999999999998</v>
      </c>
      <c r="CF184" s="4">
        <v>0.22570000000000001</v>
      </c>
      <c r="CG184" s="4">
        <v>5.0000000000000001E-3</v>
      </c>
      <c r="CH184" s="4">
        <v>0.91200000000000003</v>
      </c>
      <c r="CI184" s="4">
        <v>0.65349999999999997</v>
      </c>
      <c r="CJ184" s="4">
        <v>0.97250000000000003</v>
      </c>
      <c r="CK184" s="4">
        <v>0.30080000000000001</v>
      </c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>
        <v>0.59670000000000001</v>
      </c>
      <c r="CU184" s="4">
        <v>0.62360000000000004</v>
      </c>
      <c r="CV184" s="4">
        <v>0.2041</v>
      </c>
      <c r="CW184" s="4">
        <v>2.7E-2</v>
      </c>
      <c r="CX184" s="4">
        <v>0.84379999999999999</v>
      </c>
      <c r="CY184" s="4">
        <v>0.36599999999999999</v>
      </c>
      <c r="CZ184" s="4">
        <v>0.88800000000000001</v>
      </c>
      <c r="DA184" s="4">
        <v>8.4900000000000003E-2</v>
      </c>
      <c r="DB184" s="5">
        <v>0.64280000000000004</v>
      </c>
      <c r="DC184" s="5">
        <v>0.72360000000000002</v>
      </c>
      <c r="DD184" s="5">
        <v>0.12280000000000001</v>
      </c>
      <c r="DE184" s="5">
        <v>0.19939999999999999</v>
      </c>
      <c r="DF184" s="5">
        <v>0.73450000000000004</v>
      </c>
      <c r="DG184" s="5">
        <v>0.1027</v>
      </c>
      <c r="DH184" s="5">
        <v>0.6905</v>
      </c>
      <c r="DI184" s="5">
        <v>1.8100000000000002E-2</v>
      </c>
      <c r="DJ184" s="4">
        <v>0.56920000000000004</v>
      </c>
      <c r="DK184" s="4">
        <v>0.56240000000000001</v>
      </c>
      <c r="DL184" s="4">
        <v>0.2079</v>
      </c>
      <c r="DM184" s="4">
        <v>1.8E-3</v>
      </c>
      <c r="DN184" s="4">
        <v>0.92510000000000003</v>
      </c>
      <c r="DO184" s="4">
        <v>0.72040000000000004</v>
      </c>
      <c r="DP184" s="4">
        <v>0.99170000000000003</v>
      </c>
      <c r="DQ184" s="4">
        <v>0.36099999999999999</v>
      </c>
      <c r="DR184" s="5">
        <v>0.58550000000000002</v>
      </c>
      <c r="DS184" s="5">
        <v>0.60040000000000004</v>
      </c>
      <c r="DT184" s="5">
        <v>0.2288</v>
      </c>
      <c r="DU184" s="5">
        <v>5.0000000000000001E-3</v>
      </c>
      <c r="DV184" s="5">
        <v>0.91039999999999999</v>
      </c>
      <c r="DW184" s="5">
        <v>0.65190000000000003</v>
      </c>
      <c r="DX184" s="5">
        <v>0.97119999999999995</v>
      </c>
      <c r="DY184" s="5">
        <v>0.1986</v>
      </c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>
        <v>0.5958</v>
      </c>
      <c r="EI184" s="5">
        <v>0.62209999999999999</v>
      </c>
      <c r="EJ184" s="5">
        <v>0.2097</v>
      </c>
      <c r="EK184" s="5">
        <v>2.69E-2</v>
      </c>
      <c r="EL184" s="5">
        <v>0.84499999999999997</v>
      </c>
      <c r="EM184" s="5">
        <v>0.36609999999999998</v>
      </c>
      <c r="EN184" s="5">
        <v>0.8861</v>
      </c>
      <c r="EO184" s="5">
        <v>8.6699999999999999E-2</v>
      </c>
      <c r="EP184" s="4">
        <v>0.64529999999999998</v>
      </c>
      <c r="EQ184" s="4">
        <v>0.72440000000000004</v>
      </c>
      <c r="ER184" s="4">
        <v>0.12139999999999999</v>
      </c>
      <c r="ES184" s="4">
        <v>0.19370000000000001</v>
      </c>
      <c r="ET184" s="4">
        <v>0.73619999999999997</v>
      </c>
      <c r="EU184" s="4">
        <v>0.1047</v>
      </c>
      <c r="EV184" s="4">
        <v>0.69040000000000001</v>
      </c>
      <c r="EW184" s="4">
        <v>1.5699999999999999E-2</v>
      </c>
      <c r="EX184" s="5">
        <v>0.5746</v>
      </c>
      <c r="EY184" s="5">
        <v>0.57379999999999998</v>
      </c>
      <c r="EZ184" s="5">
        <v>0.2029</v>
      </c>
      <c r="FA184" s="5">
        <v>1.8E-3</v>
      </c>
      <c r="FB184" s="5">
        <v>0.9204</v>
      </c>
      <c r="FC184" s="5">
        <v>0.71889999999999998</v>
      </c>
      <c r="FD184" s="5">
        <v>0.99019999999999997</v>
      </c>
      <c r="FE184" s="5">
        <v>0.5181</v>
      </c>
      <c r="FF184" s="4">
        <v>0.58730000000000004</v>
      </c>
      <c r="FG184" s="4">
        <v>0.60029999999999994</v>
      </c>
      <c r="FH184" s="4">
        <v>0.2213</v>
      </c>
      <c r="FI184" s="4">
        <v>5.0000000000000001E-3</v>
      </c>
      <c r="FJ184" s="4">
        <v>0.90980000000000005</v>
      </c>
      <c r="FK184" s="4">
        <v>0.65180000000000005</v>
      </c>
      <c r="FL184" s="4">
        <v>0.9708</v>
      </c>
      <c r="FM184" s="4">
        <v>0.33579999999999999</v>
      </c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>
        <v>0.59560000000000002</v>
      </c>
      <c r="FW184" s="4">
        <v>0.62239999999999995</v>
      </c>
      <c r="FX184" s="4">
        <v>0.20830000000000001</v>
      </c>
      <c r="FY184" s="4">
        <v>2.69E-2</v>
      </c>
      <c r="FZ184" s="4">
        <v>0.84650000000000003</v>
      </c>
      <c r="GA184" s="4">
        <v>0.36659999999999998</v>
      </c>
      <c r="GB184" s="4">
        <v>0.88580000000000003</v>
      </c>
      <c r="GC184" s="4">
        <v>0.10970000000000001</v>
      </c>
      <c r="GD184" s="5">
        <v>0.64049999999999996</v>
      </c>
      <c r="GE184" s="5">
        <v>0.71640000000000004</v>
      </c>
      <c r="GF184" s="5">
        <v>0.1211</v>
      </c>
      <c r="GG184" s="5">
        <v>0.19389999999999999</v>
      </c>
      <c r="GH184" s="5">
        <v>0.73499999999999999</v>
      </c>
      <c r="GI184" s="5">
        <v>0.1053</v>
      </c>
      <c r="GJ184" s="5">
        <v>0.6905</v>
      </c>
      <c r="GK184" s="5">
        <v>2.07E-2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>
        <v>0.59699999999999998</v>
      </c>
      <c r="HK184" s="5">
        <v>0.62480000000000002</v>
      </c>
      <c r="HL184" s="5">
        <v>0.20380000000000001</v>
      </c>
      <c r="HM184" s="5">
        <v>2.6599999999999999E-2</v>
      </c>
      <c r="HN184" s="5">
        <v>0.84650000000000003</v>
      </c>
      <c r="HO184" s="5">
        <v>0.37019999999999997</v>
      </c>
      <c r="HP184" s="5">
        <v>0.88529999999999998</v>
      </c>
      <c r="HQ184" s="5">
        <v>0.123</v>
      </c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>
        <v>0.59640000000000004</v>
      </c>
      <c r="IY184" s="4">
        <v>0.62309999999999999</v>
      </c>
      <c r="IZ184" s="4">
        <v>0.20300000000000001</v>
      </c>
      <c r="JA184" s="4">
        <v>2.6800000000000001E-2</v>
      </c>
      <c r="JB184" s="4">
        <v>0.8458</v>
      </c>
      <c r="JC184" s="4">
        <v>0.36749999999999999</v>
      </c>
      <c r="JD184" s="4">
        <v>0.88649999999999995</v>
      </c>
      <c r="JE184" s="4">
        <v>0.1178</v>
      </c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0.59631071428571425</v>
      </c>
      <c r="JO184" s="4">
        <f t="shared" si="65"/>
        <v>0.62154285714285717</v>
      </c>
      <c r="JP184" s="4">
        <f t="shared" si="66"/>
        <v>0.20260000000000006</v>
      </c>
      <c r="JQ184" s="4">
        <f t="shared" si="67"/>
        <v>3.9857142857142862E-2</v>
      </c>
      <c r="JR184" s="4">
        <f t="shared" si="68"/>
        <v>0.86407857142857147</v>
      </c>
      <c r="JS184" s="4">
        <f t="shared" si="69"/>
        <v>0.47901785714285711</v>
      </c>
      <c r="JT184" s="4">
        <f t="shared" si="70"/>
        <v>0.9026214285714288</v>
      </c>
      <c r="JU184" s="4">
        <f t="shared" si="71"/>
        <v>0.1883285714285714</v>
      </c>
      <c r="JV184" s="1" t="e" cm="1">
        <f t="array" aca="1" ref="JV184" ca="1">CONCATENATE(INDIRECT(ADDRESS(1,MATCH(_xlfn.MINIFS(B184:JM184,metrics.rec,"MAE"),B184:JM184,0)+1)), ", ", INDIRECT(ADDRESS(2,MATCH(_xlfn.MINIFS(B184:JM184,metrics.rec,"MAE"),B184:JM184,0)+1)))</f>
        <v>#NAME?</v>
      </c>
      <c r="JW184" s="1" t="e" cm="1">
        <f t="array" aca="1" ref="JW184" ca="1">CONCATENATE(INDIRECT(ADDRESS(1,MATCH(_xlfn.MINIFS(B184:JM184,metrics.rec,"MSE"),B184:JM184,0)+1)), ", ", INDIRECT(ADDRESS(2,MATCH(_xlfn.MINIFS(B184:JM184,metrics.rec,"MSE"),B184:JM184,0)+1)))</f>
        <v>#NAME?</v>
      </c>
      <c r="JX184" s="1" t="e" cm="1">
        <f t="array" aca="1" ref="JX184" ca="1">CONCATENATE(INDIRECT(ADDRESS(1,MATCH(_xlfn.MAXIFS(B184:JM184,metrics.rec,"R"),B184:JM184,0)+1)), ", ", INDIRECT(ADDRESS(2,MATCH(_xlfn.MAXIFS(B184:JM184,metrics.rec,"R"),B184:JM184,0)+1)))</f>
        <v>#NAME?</v>
      </c>
      <c r="JY184" s="1" t="e" cm="1">
        <f t="array" aca="1" ref="JY184" ca="1">CONCATENATE(INDIRECT(ADDRESS(1,MATCH(_xlfn.MAXIFS(B184:JM184,metrics.rec,"Precision"),B184:JM184,0)+1)), ", ", INDIRECT(ADDRESS(2,MATCH(_xlfn.MAXIFS(B184:JM184,metrics.rec,"Precision"),B184:JM184,0)+1)))</f>
        <v>#NAME?</v>
      </c>
      <c r="JZ184" s="1" t="e" cm="1">
        <f t="array" aca="1" ref="JZ184" ca="1">CONCATENATE(INDIRECT(ADDRESS(1,MATCH(_xlfn.MAXIFS(B184:JM184,metrics.rec,"Recall"),B184:JM184,0)+1)), ", ", INDIRECT(ADDRESS(2,MATCH(_xlfn.MAXIFS(B184:JM184,metrics.rec,"Recall"),B184:JM184,0)+1)))</f>
        <v>#NAME?</v>
      </c>
      <c r="KA184" s="1" t="e" cm="1">
        <f t="array" aca="1" ref="KA184" ca="1">CONCATENATE(INDIRECT(ADDRESS(1,MATCH(_xlfn.MAXIFS(B184:JM184,metrics.rec,"Coverage"),B184:JM184,0)+1)), ", ", INDIRECT(ADDRESS(2,MATCH(_xlfn.MAXIFS(B184:JM184,metrics.rec,"Coverage"),B184:JM184,0)+1)))</f>
        <v>#NAME?</v>
      </c>
      <c r="KB184" s="1" t="e" cm="1">
        <f t="array" aca="1" ref="KB184" ca="1">CONCATENATE(INDIRECT(ADDRESS(1,MATCH(_xlfn.MAXIFS(B184:JM184,metrics.rec,"Recatio"),B184:JM184,0)+1)), ", ", INDIRECT(ADDRESS(2,MATCH(_xlfn.MAXIFS(B184:JM184,metrics.rec,"Recatio"),B184:JM184,0)+1)))</f>
        <v>#NAME?</v>
      </c>
      <c r="KC184" s="1" t="e" cm="1">
        <f t="array" aca="1" ref="KC184" ca="1">CONCATENATE(INDIRECT(ADDRESS(1,MATCH(_xlfn.MINIFS(B184:JM184,metrics.rec,"Time"),B184:JM184,0)+1)), ", ", INDIRECT(ADDRESS(2,MATCH(_xlfn.MINIFS(B184:JM184,metrics.rec,"Time"),B184:JM184,0)+1)))</f>
        <v>#NAME?</v>
      </c>
    </row>
    <row r="185" spans="1:289" x14ac:dyDescent="0.3">
      <c r="A185" s="1" t="s">
        <v>160</v>
      </c>
      <c r="B185" s="4">
        <v>0.58230000000000004</v>
      </c>
      <c r="C185" s="4">
        <v>0.58609999999999995</v>
      </c>
      <c r="D185" s="4">
        <v>0.2064</v>
      </c>
      <c r="E185" s="4">
        <v>1.6999999999999999E-3</v>
      </c>
      <c r="F185" s="4">
        <v>0.9284</v>
      </c>
      <c r="G185" s="4">
        <v>0.78400000000000003</v>
      </c>
      <c r="H185" s="4">
        <v>0.99160000000000004</v>
      </c>
      <c r="I185" s="4">
        <v>0.51929999999999998</v>
      </c>
      <c r="J185" s="5">
        <v>0.58650000000000002</v>
      </c>
      <c r="K185" s="5">
        <v>0.59699999999999998</v>
      </c>
      <c r="L185" s="5">
        <v>0.22550000000000001</v>
      </c>
      <c r="M185" s="5">
        <v>3.0000000000000001E-3</v>
      </c>
      <c r="N185" s="5">
        <v>0.92410000000000003</v>
      </c>
      <c r="O185" s="5">
        <v>0.76919999999999999</v>
      </c>
      <c r="P185" s="5">
        <v>0.98070000000000002</v>
      </c>
      <c r="Q185" s="5">
        <v>0.51580000000000004</v>
      </c>
      <c r="R185" s="4">
        <v>0.58979999999999999</v>
      </c>
      <c r="S185" s="4">
        <v>0.60650000000000004</v>
      </c>
      <c r="T185" s="4">
        <v>0.22309999999999999</v>
      </c>
      <c r="U185" s="4">
        <v>4.4000000000000003E-3</v>
      </c>
      <c r="V185" s="4">
        <v>0.91459999999999997</v>
      </c>
      <c r="W185" s="4">
        <v>0.75619999999999998</v>
      </c>
      <c r="X185" s="4">
        <v>0.97109999999999996</v>
      </c>
      <c r="Y185" s="4">
        <v>0.36870000000000003</v>
      </c>
      <c r="Z185" s="5">
        <v>0.59430000000000005</v>
      </c>
      <c r="AA185" s="5">
        <v>0.61919999999999997</v>
      </c>
      <c r="AB185" s="5">
        <v>0.219</v>
      </c>
      <c r="AC185" s="5">
        <v>6.1000000000000004E-3</v>
      </c>
      <c r="AD185" s="5">
        <v>0.90669999999999995</v>
      </c>
      <c r="AE185" s="5">
        <v>0.74199999999999999</v>
      </c>
      <c r="AF185" s="5">
        <v>0.95720000000000005</v>
      </c>
      <c r="AG185" s="5">
        <v>0.3105</v>
      </c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>
        <v>0.59799999999999998</v>
      </c>
      <c r="AQ185" s="5">
        <v>0.62729999999999997</v>
      </c>
      <c r="AR185" s="5">
        <v>0.21540000000000001</v>
      </c>
      <c r="AS185" s="5">
        <v>1.0699999999999999E-2</v>
      </c>
      <c r="AT185" s="5">
        <v>0.88460000000000005</v>
      </c>
      <c r="AU185" s="5">
        <v>0.71220000000000006</v>
      </c>
      <c r="AV185" s="5">
        <v>0.92559999999999998</v>
      </c>
      <c r="AW185" s="5">
        <v>0.1694</v>
      </c>
      <c r="AX185" s="4">
        <v>0.60199999999999998</v>
      </c>
      <c r="AY185" s="4">
        <v>0.63880000000000003</v>
      </c>
      <c r="AZ185" s="4">
        <v>0.20530000000000001</v>
      </c>
      <c r="BA185" s="4">
        <v>1.49E-2</v>
      </c>
      <c r="BB185" s="4">
        <v>0.87070000000000003</v>
      </c>
      <c r="BC185" s="4">
        <v>0.67949999999999999</v>
      </c>
      <c r="BD185" s="4">
        <v>0.89070000000000005</v>
      </c>
      <c r="BE185" s="4">
        <v>0.115</v>
      </c>
      <c r="BF185" s="5">
        <v>0.61260000000000003</v>
      </c>
      <c r="BG185" s="5">
        <v>0.66149999999999998</v>
      </c>
      <c r="BH185" s="5">
        <v>0.19600000000000001</v>
      </c>
      <c r="BI185" s="5">
        <v>2.1899999999999999E-2</v>
      </c>
      <c r="BJ185" s="5">
        <v>0.84360000000000002</v>
      </c>
      <c r="BK185" s="5">
        <v>0.64749999999999996</v>
      </c>
      <c r="BL185" s="5">
        <v>0.83589999999999998</v>
      </c>
      <c r="BM185" s="5">
        <v>2.86E-2</v>
      </c>
      <c r="BN185" s="4">
        <v>0.6341</v>
      </c>
      <c r="BO185" s="4">
        <v>0.72140000000000004</v>
      </c>
      <c r="BP185" s="4">
        <v>0.15690000000000001</v>
      </c>
      <c r="BQ185" s="4">
        <v>3.9600000000000003E-2</v>
      </c>
      <c r="BR185" s="4">
        <v>0.80100000000000005</v>
      </c>
      <c r="BS185" s="4">
        <v>0.56499999999999995</v>
      </c>
      <c r="BT185" s="4">
        <v>0.71220000000000006</v>
      </c>
      <c r="BU185" s="4">
        <v>1.8800000000000001E-2</v>
      </c>
      <c r="BV185" s="5">
        <v>0.57520000000000004</v>
      </c>
      <c r="BW185" s="5">
        <v>0.57550000000000001</v>
      </c>
      <c r="BX185" s="5">
        <v>0.19919999999999999</v>
      </c>
      <c r="BY185" s="5">
        <v>1.6999999999999999E-3</v>
      </c>
      <c r="BZ185" s="5">
        <v>0.92630000000000001</v>
      </c>
      <c r="CA185" s="5">
        <v>0.77829999999999999</v>
      </c>
      <c r="CB185" s="5">
        <v>0.99039999999999995</v>
      </c>
      <c r="CC185" s="5">
        <v>0.27910000000000001</v>
      </c>
      <c r="CD185" s="4">
        <v>0.58840000000000003</v>
      </c>
      <c r="CE185" s="4">
        <v>0.60309999999999997</v>
      </c>
      <c r="CF185" s="4">
        <v>0.215</v>
      </c>
      <c r="CG185" s="4">
        <v>4.4000000000000003E-3</v>
      </c>
      <c r="CH185" s="4">
        <v>0.91569999999999996</v>
      </c>
      <c r="CI185" s="4">
        <v>0.75800000000000001</v>
      </c>
      <c r="CJ185" s="4">
        <v>0.97299999999999998</v>
      </c>
      <c r="CK185" s="4">
        <v>0.31490000000000001</v>
      </c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>
        <v>0.60429999999999995</v>
      </c>
      <c r="CU185" s="4">
        <v>0.64329999999999998</v>
      </c>
      <c r="CV185" s="4">
        <v>0.20050000000000001</v>
      </c>
      <c r="CW185" s="4">
        <v>1.4800000000000001E-2</v>
      </c>
      <c r="CX185" s="4">
        <v>0.86770000000000003</v>
      </c>
      <c r="CY185" s="4">
        <v>0.68659999999999999</v>
      </c>
      <c r="CZ185" s="4">
        <v>0.89319999999999999</v>
      </c>
      <c r="DA185" s="4">
        <v>0.11700000000000001</v>
      </c>
      <c r="DB185" s="5">
        <v>0.63519999999999999</v>
      </c>
      <c r="DC185" s="5">
        <v>0.72209999999999996</v>
      </c>
      <c r="DD185" s="5">
        <v>0.15939999999999999</v>
      </c>
      <c r="DE185" s="5">
        <v>4.02E-2</v>
      </c>
      <c r="DF185" s="5">
        <v>0.79830000000000001</v>
      </c>
      <c r="DG185" s="5">
        <v>0.56189999999999996</v>
      </c>
      <c r="DH185" s="5">
        <v>0.71009999999999995</v>
      </c>
      <c r="DI185" s="5">
        <v>1.9800000000000002E-2</v>
      </c>
      <c r="DJ185" s="4">
        <v>0.57320000000000004</v>
      </c>
      <c r="DK185" s="4">
        <v>0.57120000000000004</v>
      </c>
      <c r="DL185" s="4">
        <v>0.19620000000000001</v>
      </c>
      <c r="DM185" s="4">
        <v>1.6999999999999999E-3</v>
      </c>
      <c r="DN185" s="4">
        <v>0.92589999999999995</v>
      </c>
      <c r="DO185" s="4">
        <v>0.77939999999999998</v>
      </c>
      <c r="DP185" s="4">
        <v>0.99180000000000001</v>
      </c>
      <c r="DQ185" s="4">
        <v>0.38059999999999999</v>
      </c>
      <c r="DR185" s="5">
        <v>0.58930000000000005</v>
      </c>
      <c r="DS185" s="5">
        <v>0.60799999999999998</v>
      </c>
      <c r="DT185" s="5">
        <v>0.2215</v>
      </c>
      <c r="DU185" s="5">
        <v>4.4000000000000003E-3</v>
      </c>
      <c r="DV185" s="5">
        <v>0.91439999999999999</v>
      </c>
      <c r="DW185" s="5">
        <v>0.75560000000000005</v>
      </c>
      <c r="DX185" s="5">
        <v>0.97240000000000004</v>
      </c>
      <c r="DY185" s="5">
        <v>0.2009</v>
      </c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>
        <v>0.60340000000000005</v>
      </c>
      <c r="EI185" s="5">
        <v>0.64229999999999998</v>
      </c>
      <c r="EJ185" s="5">
        <v>0.20569999999999999</v>
      </c>
      <c r="EK185" s="5">
        <v>1.4800000000000001E-2</v>
      </c>
      <c r="EL185" s="5">
        <v>0.87019999999999997</v>
      </c>
      <c r="EM185" s="5">
        <v>0.68740000000000001</v>
      </c>
      <c r="EN185" s="5">
        <v>0.89159999999999995</v>
      </c>
      <c r="EO185" s="5">
        <v>8.7300000000000003E-2</v>
      </c>
      <c r="EP185" s="4">
        <v>0.63570000000000004</v>
      </c>
      <c r="EQ185" s="4">
        <v>0.71850000000000003</v>
      </c>
      <c r="ER185" s="4">
        <v>0.15720000000000001</v>
      </c>
      <c r="ES185" s="4">
        <v>3.9899999999999998E-2</v>
      </c>
      <c r="ET185" s="4">
        <v>0.7984</v>
      </c>
      <c r="EU185" s="4">
        <v>0.56010000000000004</v>
      </c>
      <c r="EV185" s="4">
        <v>0.71030000000000004</v>
      </c>
      <c r="EW185" s="4">
        <v>1.7000000000000001E-2</v>
      </c>
      <c r="EX185" s="5">
        <v>0.57930000000000004</v>
      </c>
      <c r="EY185" s="5">
        <v>0.58260000000000001</v>
      </c>
      <c r="EZ185" s="5">
        <v>0.19159999999999999</v>
      </c>
      <c r="FA185" s="5">
        <v>1.6999999999999999E-3</v>
      </c>
      <c r="FB185" s="5">
        <v>0.92210000000000003</v>
      </c>
      <c r="FC185" s="5">
        <v>0.7782</v>
      </c>
      <c r="FD185" s="5">
        <v>0.99029999999999996</v>
      </c>
      <c r="FE185" s="5">
        <v>0.53320000000000001</v>
      </c>
      <c r="FF185" s="4">
        <v>0.5917</v>
      </c>
      <c r="FG185" s="4">
        <v>0.6099</v>
      </c>
      <c r="FH185" s="4">
        <v>0.21490000000000001</v>
      </c>
      <c r="FI185" s="4">
        <v>4.3E-3</v>
      </c>
      <c r="FJ185" s="4">
        <v>0.9133</v>
      </c>
      <c r="FK185" s="4">
        <v>0.75539999999999996</v>
      </c>
      <c r="FL185" s="4">
        <v>0.97160000000000002</v>
      </c>
      <c r="FM185" s="4">
        <v>0.35570000000000002</v>
      </c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>
        <v>0.60350000000000004</v>
      </c>
      <c r="FW185" s="4">
        <v>0.64259999999999995</v>
      </c>
      <c r="FX185" s="4">
        <v>0.20549999999999999</v>
      </c>
      <c r="FY185" s="4">
        <v>1.47E-2</v>
      </c>
      <c r="FZ185" s="4">
        <v>0.87109999999999999</v>
      </c>
      <c r="GA185" s="4">
        <v>0.68889999999999996</v>
      </c>
      <c r="GB185" s="4">
        <v>0.89090000000000003</v>
      </c>
      <c r="GC185" s="4">
        <v>0.1169</v>
      </c>
      <c r="GD185" s="5">
        <v>0.63290000000000002</v>
      </c>
      <c r="GE185" s="5">
        <v>0.71379999999999999</v>
      </c>
      <c r="GF185" s="5">
        <v>0.1575</v>
      </c>
      <c r="GG185" s="5">
        <v>4.0300000000000002E-2</v>
      </c>
      <c r="GH185" s="5">
        <v>0.7964</v>
      </c>
      <c r="GI185" s="5">
        <v>0.55920000000000003</v>
      </c>
      <c r="GJ185" s="5">
        <v>0.71279999999999999</v>
      </c>
      <c r="GK185" s="5">
        <v>2.23E-2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>
        <v>0.60450000000000004</v>
      </c>
      <c r="HK185" s="5">
        <v>0.64419999999999999</v>
      </c>
      <c r="HL185" s="5">
        <v>0.2031</v>
      </c>
      <c r="HM185" s="5">
        <v>1.4800000000000001E-2</v>
      </c>
      <c r="HN185" s="5">
        <v>0.87039999999999995</v>
      </c>
      <c r="HO185" s="5">
        <v>0.68720000000000003</v>
      </c>
      <c r="HP185" s="5">
        <v>0.8911</v>
      </c>
      <c r="HQ185" s="5">
        <v>0.1295</v>
      </c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>
        <v>0.6038</v>
      </c>
      <c r="IY185" s="4">
        <v>0.64239999999999997</v>
      </c>
      <c r="IZ185" s="4">
        <v>0.20230000000000001</v>
      </c>
      <c r="JA185" s="4">
        <v>1.4800000000000001E-2</v>
      </c>
      <c r="JB185" s="4">
        <v>0.87039999999999995</v>
      </c>
      <c r="JC185" s="4">
        <v>0.68669999999999998</v>
      </c>
      <c r="JD185" s="4">
        <v>0.89200000000000002</v>
      </c>
      <c r="JE185" s="4">
        <v>8.8800000000000004E-2</v>
      </c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0.59954642857142848</v>
      </c>
      <c r="JO185" s="4">
        <f t="shared" si="65"/>
        <v>0.63180714285714268</v>
      </c>
      <c r="JP185" s="4">
        <f t="shared" si="66"/>
        <v>0.20300357142857142</v>
      </c>
      <c r="JQ185" s="4">
        <f t="shared" si="67"/>
        <v>1.2974999999999999E-2</v>
      </c>
      <c r="JR185" s="4">
        <f t="shared" si="68"/>
        <v>0.88306071428571431</v>
      </c>
      <c r="JS185" s="4">
        <f t="shared" si="69"/>
        <v>0.70573571428571413</v>
      </c>
      <c r="JT185" s="4">
        <f t="shared" si="70"/>
        <v>0.90789285714285728</v>
      </c>
      <c r="JU185" s="4">
        <f t="shared" si="71"/>
        <v>0.20009642857142859</v>
      </c>
      <c r="JV185" s="1" t="e" cm="1">
        <f t="array" aca="1" ref="JV185" ca="1">CONCATENATE(INDIRECT(ADDRESS(1,MATCH(_xlfn.MINIFS(B185:JM185,metrics.rec,"MAE"),B185:JM185,0)+1)), ", ", INDIRECT(ADDRESS(2,MATCH(_xlfn.MINIFS(B185:JM185,metrics.rec,"MAE"),B185:JM185,0)+1)))</f>
        <v>#NAME?</v>
      </c>
      <c r="JW185" s="1" t="e" cm="1">
        <f t="array" aca="1" ref="JW185" ca="1">CONCATENATE(INDIRECT(ADDRESS(1,MATCH(_xlfn.MINIFS(B185:JM185,metrics.rec,"MSE"),B185:JM185,0)+1)), ", ", INDIRECT(ADDRESS(2,MATCH(_xlfn.MINIFS(B185:JM185,metrics.rec,"MSE"),B185:JM185,0)+1)))</f>
        <v>#NAME?</v>
      </c>
      <c r="JX185" s="1" t="e" cm="1">
        <f t="array" aca="1" ref="JX185" ca="1">CONCATENATE(INDIRECT(ADDRESS(1,MATCH(_xlfn.MAXIFS(B185:JM185,metrics.rec,"R"),B185:JM185,0)+1)), ", ", INDIRECT(ADDRESS(2,MATCH(_xlfn.MAXIFS(B185:JM185,metrics.rec,"R"),B185:JM185,0)+1)))</f>
        <v>#NAME?</v>
      </c>
      <c r="JY185" s="1" t="e" cm="1">
        <f t="array" aca="1" ref="JY185" ca="1">CONCATENATE(INDIRECT(ADDRESS(1,MATCH(_xlfn.MAXIFS(B185:JM185,metrics.rec,"Precision"),B185:JM185,0)+1)), ", ", INDIRECT(ADDRESS(2,MATCH(_xlfn.MAXIFS(B185:JM185,metrics.rec,"Precision"),B185:JM185,0)+1)))</f>
        <v>#NAME?</v>
      </c>
      <c r="JZ185" s="1" t="e" cm="1">
        <f t="array" aca="1" ref="JZ185" ca="1">CONCATENATE(INDIRECT(ADDRESS(1,MATCH(_xlfn.MAXIFS(B185:JM185,metrics.rec,"Recall"),B185:JM185,0)+1)), ", ", INDIRECT(ADDRESS(2,MATCH(_xlfn.MAXIFS(B185:JM185,metrics.rec,"Recall"),B185:JM185,0)+1)))</f>
        <v>#NAME?</v>
      </c>
      <c r="KA185" s="1" t="e" cm="1">
        <f t="array" aca="1" ref="KA185" ca="1">CONCATENATE(INDIRECT(ADDRESS(1,MATCH(_xlfn.MAXIFS(B185:JM185,metrics.rec,"Coverage"),B185:JM185,0)+1)), ", ", INDIRECT(ADDRESS(2,MATCH(_xlfn.MAXIFS(B185:JM185,metrics.rec,"Coverage"),B185:JM185,0)+1)))</f>
        <v>#NAME?</v>
      </c>
      <c r="KB185" s="1" t="e" cm="1">
        <f t="array" aca="1" ref="KB185" ca="1">CONCATENATE(INDIRECT(ADDRESS(1,MATCH(_xlfn.MAXIFS(B185:JM185,metrics.rec,"Recatio"),B185:JM185,0)+1)), ", ", INDIRECT(ADDRESS(2,MATCH(_xlfn.MAXIFS(B185:JM185,metrics.rec,"Recatio"),B185:JM185,0)+1)))</f>
        <v>#NAME?</v>
      </c>
      <c r="KC185" s="1" t="e" cm="1">
        <f t="array" aca="1" ref="KC185" ca="1">CONCATENATE(INDIRECT(ADDRESS(1,MATCH(_xlfn.MINIFS(B185:JM185,metrics.rec,"Time"),B185:JM185,0)+1)), ", ", INDIRECT(ADDRESS(2,MATCH(_xlfn.MINIFS(B185:JM185,metrics.rec,"Time"),B185:JM185,0)+1)))</f>
        <v>#NAME?</v>
      </c>
    </row>
    <row r="186" spans="1:289" x14ac:dyDescent="0.3">
      <c r="A186" s="1" t="s">
        <v>161</v>
      </c>
      <c r="B186" s="4">
        <v>0.57820000000000005</v>
      </c>
      <c r="C186" s="4">
        <v>0.57930000000000004</v>
      </c>
      <c r="D186" s="4">
        <v>0.21160000000000001</v>
      </c>
      <c r="E186" s="4">
        <v>1.8E-3</v>
      </c>
      <c r="F186" s="4">
        <v>0.92689999999999995</v>
      </c>
      <c r="G186" s="4">
        <v>0.72970000000000002</v>
      </c>
      <c r="H186" s="4">
        <v>0.98960000000000004</v>
      </c>
      <c r="I186" s="4">
        <v>0.48530000000000001</v>
      </c>
      <c r="J186" s="5">
        <v>0.58440000000000003</v>
      </c>
      <c r="K186" s="5">
        <v>0.59619999999999995</v>
      </c>
      <c r="L186" s="5">
        <v>0.21929999999999999</v>
      </c>
      <c r="M186" s="5">
        <v>3.3E-3</v>
      </c>
      <c r="N186" s="5">
        <v>0.92149999999999999</v>
      </c>
      <c r="O186" s="5">
        <v>0.69640000000000002</v>
      </c>
      <c r="P186" s="5">
        <v>0.97940000000000005</v>
      </c>
      <c r="Q186" s="5">
        <v>0.43619999999999998</v>
      </c>
      <c r="R186" s="4">
        <v>0.58640000000000003</v>
      </c>
      <c r="S186" s="4">
        <v>0.60099999999999998</v>
      </c>
      <c r="T186" s="4">
        <v>0.22159999999999999</v>
      </c>
      <c r="U186" s="4">
        <v>5.0000000000000001E-3</v>
      </c>
      <c r="V186" s="4">
        <v>0.91139999999999999</v>
      </c>
      <c r="W186" s="4">
        <v>0.66039999999999999</v>
      </c>
      <c r="X186" s="4">
        <v>0.96799999999999997</v>
      </c>
      <c r="Y186" s="4">
        <v>0.35649999999999998</v>
      </c>
      <c r="Z186" s="5">
        <v>0.58989999999999998</v>
      </c>
      <c r="AA186" s="5">
        <v>0.61170000000000002</v>
      </c>
      <c r="AB186" s="5">
        <v>0.2175</v>
      </c>
      <c r="AC186" s="5">
        <v>7.3000000000000001E-3</v>
      </c>
      <c r="AD186" s="5">
        <v>0.90229999999999999</v>
      </c>
      <c r="AE186" s="5">
        <v>0.61240000000000006</v>
      </c>
      <c r="AF186" s="5">
        <v>0.95299999999999996</v>
      </c>
      <c r="AG186" s="5">
        <v>0.31390000000000001</v>
      </c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>
        <v>0.59350000000000003</v>
      </c>
      <c r="AQ186" s="5">
        <v>0.61750000000000005</v>
      </c>
      <c r="AR186" s="5">
        <v>0.216</v>
      </c>
      <c r="AS186" s="5">
        <v>1.5699999999999999E-2</v>
      </c>
      <c r="AT186" s="5">
        <v>0.874</v>
      </c>
      <c r="AU186" s="5">
        <v>0.47939999999999999</v>
      </c>
      <c r="AV186" s="5">
        <v>0.91679999999999995</v>
      </c>
      <c r="AW186" s="5">
        <v>0.1613</v>
      </c>
      <c r="AX186" s="4">
        <v>0.59470000000000001</v>
      </c>
      <c r="AY186" s="4">
        <v>0.62060000000000004</v>
      </c>
      <c r="AZ186" s="4">
        <v>0.20580000000000001</v>
      </c>
      <c r="BA186" s="4">
        <v>2.7099999999999999E-2</v>
      </c>
      <c r="BB186" s="4">
        <v>0.84799999999999998</v>
      </c>
      <c r="BC186" s="4">
        <v>0.36309999999999998</v>
      </c>
      <c r="BD186" s="4">
        <v>0.88090000000000002</v>
      </c>
      <c r="BE186" s="4">
        <v>0.10780000000000001</v>
      </c>
      <c r="BF186" s="5">
        <v>0.60189999999999999</v>
      </c>
      <c r="BG186" s="5">
        <v>0.63260000000000005</v>
      </c>
      <c r="BH186" s="5">
        <v>0.1958</v>
      </c>
      <c r="BI186" s="5">
        <v>5.7599999999999998E-2</v>
      </c>
      <c r="BJ186" s="5">
        <v>0.80679999999999996</v>
      </c>
      <c r="BK186" s="5">
        <v>0.2344</v>
      </c>
      <c r="BL186" s="5">
        <v>0.81779999999999997</v>
      </c>
      <c r="BM186" s="5">
        <v>2.7400000000000001E-2</v>
      </c>
      <c r="BN186" s="4">
        <v>0.62280000000000002</v>
      </c>
      <c r="BO186" s="4">
        <v>0.68779999999999997</v>
      </c>
      <c r="BP186" s="4">
        <v>0.15740000000000001</v>
      </c>
      <c r="BQ186" s="4">
        <v>0.19170000000000001</v>
      </c>
      <c r="BR186" s="4">
        <v>0.7429</v>
      </c>
      <c r="BS186" s="4">
        <v>0.10539999999999999</v>
      </c>
      <c r="BT186" s="4">
        <v>0.67969999999999997</v>
      </c>
      <c r="BU186" s="4">
        <v>1.72E-2</v>
      </c>
      <c r="BV186" s="5">
        <v>0.57189999999999996</v>
      </c>
      <c r="BW186" s="5">
        <v>0.57179999999999997</v>
      </c>
      <c r="BX186" s="5">
        <v>0.19989999999999999</v>
      </c>
      <c r="BY186" s="5">
        <v>1.8E-3</v>
      </c>
      <c r="BZ186" s="5">
        <v>0.92589999999999995</v>
      </c>
      <c r="CA186" s="5">
        <v>0.7248</v>
      </c>
      <c r="CB186" s="5">
        <v>0.98939999999999995</v>
      </c>
      <c r="CC186" s="5">
        <v>0.31380000000000002</v>
      </c>
      <c r="CD186" s="4">
        <v>0.58530000000000004</v>
      </c>
      <c r="CE186" s="4">
        <v>0.59970000000000001</v>
      </c>
      <c r="CF186" s="4">
        <v>0.21540000000000001</v>
      </c>
      <c r="CG186" s="4">
        <v>5.0000000000000001E-3</v>
      </c>
      <c r="CH186" s="4">
        <v>0.91300000000000003</v>
      </c>
      <c r="CI186" s="4">
        <v>0.65890000000000004</v>
      </c>
      <c r="CJ186" s="4">
        <v>0.97040000000000004</v>
      </c>
      <c r="CK186" s="4">
        <v>0.29480000000000001</v>
      </c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>
        <v>0.59670000000000001</v>
      </c>
      <c r="CU186" s="4">
        <v>0.62450000000000006</v>
      </c>
      <c r="CV186" s="4">
        <v>0.2014</v>
      </c>
      <c r="CW186" s="4">
        <v>2.69E-2</v>
      </c>
      <c r="CX186" s="4">
        <v>0.84650000000000003</v>
      </c>
      <c r="CY186" s="4">
        <v>0.36890000000000001</v>
      </c>
      <c r="CZ186" s="4">
        <v>0.88190000000000002</v>
      </c>
      <c r="DA186" s="4">
        <v>8.4199999999999997E-2</v>
      </c>
      <c r="DB186" s="5">
        <v>0.62309999999999999</v>
      </c>
      <c r="DC186" s="5">
        <v>0.68789999999999996</v>
      </c>
      <c r="DD186" s="5">
        <v>0.15540000000000001</v>
      </c>
      <c r="DE186" s="5">
        <v>0.19850000000000001</v>
      </c>
      <c r="DF186" s="5">
        <v>0.74</v>
      </c>
      <c r="DG186" s="5">
        <v>0.1033</v>
      </c>
      <c r="DH186" s="5">
        <v>0.67959999999999998</v>
      </c>
      <c r="DI186" s="5">
        <v>1.77E-2</v>
      </c>
      <c r="DJ186" s="4">
        <v>0.5696</v>
      </c>
      <c r="DK186" s="4">
        <v>0.56689999999999996</v>
      </c>
      <c r="DL186" s="4">
        <v>0.1983</v>
      </c>
      <c r="DM186" s="4">
        <v>1.8E-3</v>
      </c>
      <c r="DN186" s="4">
        <v>0.92430000000000001</v>
      </c>
      <c r="DO186" s="4">
        <v>0.72660000000000002</v>
      </c>
      <c r="DP186" s="4">
        <v>0.99129999999999996</v>
      </c>
      <c r="DQ186" s="4">
        <v>0.36370000000000002</v>
      </c>
      <c r="DR186" s="5">
        <v>0.58599999999999997</v>
      </c>
      <c r="DS186" s="5">
        <v>0.60409999999999997</v>
      </c>
      <c r="DT186" s="5">
        <v>0.22070000000000001</v>
      </c>
      <c r="DU186" s="5">
        <v>5.0000000000000001E-3</v>
      </c>
      <c r="DV186" s="5">
        <v>0.91159999999999997</v>
      </c>
      <c r="DW186" s="5">
        <v>0.65739999999999998</v>
      </c>
      <c r="DX186" s="5">
        <v>0.96899999999999997</v>
      </c>
      <c r="DY186" s="5">
        <v>0.19120000000000001</v>
      </c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>
        <v>0.59560000000000002</v>
      </c>
      <c r="EI186" s="5">
        <v>0.623</v>
      </c>
      <c r="EJ186" s="5">
        <v>0.20749999999999999</v>
      </c>
      <c r="EK186" s="5">
        <v>2.6700000000000002E-2</v>
      </c>
      <c r="EL186" s="5">
        <v>0.84760000000000002</v>
      </c>
      <c r="EM186" s="5">
        <v>0.3695</v>
      </c>
      <c r="EN186" s="5">
        <v>0.88039999999999996</v>
      </c>
      <c r="EO186" s="5">
        <v>8.1600000000000006E-2</v>
      </c>
      <c r="EP186" s="4">
        <v>0.62419999999999998</v>
      </c>
      <c r="EQ186" s="4">
        <v>0.68630000000000002</v>
      </c>
      <c r="ER186" s="4">
        <v>0.15529999999999999</v>
      </c>
      <c r="ES186" s="4">
        <v>0.1925</v>
      </c>
      <c r="ET186" s="4">
        <v>0.74219999999999997</v>
      </c>
      <c r="EU186" s="4">
        <v>0.1055</v>
      </c>
      <c r="EV186" s="4">
        <v>0.67959999999999998</v>
      </c>
      <c r="EW186" s="4">
        <v>1.5699999999999999E-2</v>
      </c>
      <c r="EX186" s="5">
        <v>0.57599999999999996</v>
      </c>
      <c r="EY186" s="5">
        <v>0.57950000000000002</v>
      </c>
      <c r="EZ186" s="5">
        <v>0.19239999999999999</v>
      </c>
      <c r="FA186" s="5">
        <v>1.8E-3</v>
      </c>
      <c r="FB186" s="5">
        <v>0.92090000000000005</v>
      </c>
      <c r="FC186" s="5">
        <v>0.72489999999999999</v>
      </c>
      <c r="FD186" s="5">
        <v>0.98929999999999996</v>
      </c>
      <c r="FE186" s="5">
        <v>0.58450000000000002</v>
      </c>
      <c r="FF186" s="4">
        <v>0.58799999999999997</v>
      </c>
      <c r="FG186" s="4">
        <v>0.60499999999999998</v>
      </c>
      <c r="FH186" s="4">
        <v>0.2142</v>
      </c>
      <c r="FI186" s="4">
        <v>5.0000000000000001E-3</v>
      </c>
      <c r="FJ186" s="4">
        <v>0.91059999999999997</v>
      </c>
      <c r="FK186" s="4">
        <v>0.6573</v>
      </c>
      <c r="FL186" s="4">
        <v>0.96830000000000005</v>
      </c>
      <c r="FM186" s="4">
        <v>0.32279999999999998</v>
      </c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>
        <v>0.5958</v>
      </c>
      <c r="FW186" s="4">
        <v>0.62409999999999999</v>
      </c>
      <c r="FX186" s="4">
        <v>0.20860000000000001</v>
      </c>
      <c r="FY186" s="4">
        <v>2.6700000000000002E-2</v>
      </c>
      <c r="FZ186" s="4">
        <v>0.8488</v>
      </c>
      <c r="GA186" s="4">
        <v>0.37</v>
      </c>
      <c r="GB186" s="4">
        <v>0.87960000000000005</v>
      </c>
      <c r="GC186" s="4">
        <v>0.1124</v>
      </c>
      <c r="GD186" s="5">
        <v>0.62070000000000003</v>
      </c>
      <c r="GE186" s="5">
        <v>0.67969999999999997</v>
      </c>
      <c r="GF186" s="5">
        <v>0.15679999999999999</v>
      </c>
      <c r="GG186" s="5">
        <v>0.1928</v>
      </c>
      <c r="GH186" s="5">
        <v>0.74060000000000004</v>
      </c>
      <c r="GI186" s="5">
        <v>0.106</v>
      </c>
      <c r="GJ186" s="5">
        <v>0.67979999999999996</v>
      </c>
      <c r="GK186" s="5">
        <v>2.07E-2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>
        <v>0.59699999999999998</v>
      </c>
      <c r="HK186" s="5">
        <v>0.626</v>
      </c>
      <c r="HL186" s="5">
        <v>0.2051</v>
      </c>
      <c r="HM186" s="5">
        <v>2.64E-2</v>
      </c>
      <c r="HN186" s="5">
        <v>0.84860000000000002</v>
      </c>
      <c r="HO186" s="5">
        <v>0.3735</v>
      </c>
      <c r="HP186" s="5">
        <v>0.88</v>
      </c>
      <c r="HQ186" s="5">
        <v>0.11559999999999999</v>
      </c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>
        <v>0.59640000000000004</v>
      </c>
      <c r="IY186" s="4">
        <v>0.62460000000000004</v>
      </c>
      <c r="IZ186" s="4">
        <v>0.20369999999999999</v>
      </c>
      <c r="JA186" s="4">
        <v>2.6599999999999999E-2</v>
      </c>
      <c r="JB186" s="4">
        <v>0.84819999999999995</v>
      </c>
      <c r="JC186" s="4">
        <v>0.37080000000000002</v>
      </c>
      <c r="JD186" s="4">
        <v>0.88070000000000004</v>
      </c>
      <c r="JE186" s="4">
        <v>8.4599999999999995E-2</v>
      </c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0.59358571428571416</v>
      </c>
      <c r="JO186" s="4">
        <f t="shared" si="65"/>
        <v>0.61853214285714297</v>
      </c>
      <c r="JP186" s="4">
        <f t="shared" si="66"/>
        <v>0.20316785714285709</v>
      </c>
      <c r="JQ186" s="4">
        <f t="shared" si="67"/>
        <v>3.9646428571428569E-2</v>
      </c>
      <c r="JR186" s="4">
        <f t="shared" si="68"/>
        <v>0.86605714285714286</v>
      </c>
      <c r="JS186" s="4">
        <f t="shared" si="69"/>
        <v>0.48316071428571422</v>
      </c>
      <c r="JT186" s="4">
        <f t="shared" si="70"/>
        <v>0.89796785714285721</v>
      </c>
      <c r="JU186" s="4">
        <f t="shared" si="71"/>
        <v>0.19152499999999997</v>
      </c>
      <c r="JV186" s="1" t="e" cm="1">
        <f t="array" aca="1" ref="JV186" ca="1">CONCATENATE(INDIRECT(ADDRESS(1,MATCH(_xlfn.MINIFS(B186:JM186,metrics.rec,"MAE"),B186:JM186,0)+1)), ", ", INDIRECT(ADDRESS(2,MATCH(_xlfn.MINIFS(B186:JM186,metrics.rec,"MAE"),B186:JM186,0)+1)))</f>
        <v>#NAME?</v>
      </c>
      <c r="JW186" s="1" t="e" cm="1">
        <f t="array" aca="1" ref="JW186" ca="1">CONCATENATE(INDIRECT(ADDRESS(1,MATCH(_xlfn.MINIFS(B186:JM186,metrics.rec,"MSE"),B186:JM186,0)+1)), ", ", INDIRECT(ADDRESS(2,MATCH(_xlfn.MINIFS(B186:JM186,metrics.rec,"MSE"),B186:JM186,0)+1)))</f>
        <v>#NAME?</v>
      </c>
      <c r="JX186" s="1" t="e" cm="1">
        <f t="array" aca="1" ref="JX186" ca="1">CONCATENATE(INDIRECT(ADDRESS(1,MATCH(_xlfn.MAXIFS(B186:JM186,metrics.rec,"R"),B186:JM186,0)+1)), ", ", INDIRECT(ADDRESS(2,MATCH(_xlfn.MAXIFS(B186:JM186,metrics.rec,"R"),B186:JM186,0)+1)))</f>
        <v>#NAME?</v>
      </c>
      <c r="JY186" s="1" t="e" cm="1">
        <f t="array" aca="1" ref="JY186" ca="1">CONCATENATE(INDIRECT(ADDRESS(1,MATCH(_xlfn.MAXIFS(B186:JM186,metrics.rec,"Precision"),B186:JM186,0)+1)), ", ", INDIRECT(ADDRESS(2,MATCH(_xlfn.MAXIFS(B186:JM186,metrics.rec,"Precision"),B186:JM186,0)+1)))</f>
        <v>#NAME?</v>
      </c>
      <c r="JZ186" s="1" t="e" cm="1">
        <f t="array" aca="1" ref="JZ186" ca="1">CONCATENATE(INDIRECT(ADDRESS(1,MATCH(_xlfn.MAXIFS(B186:JM186,metrics.rec,"Recall"),B186:JM186,0)+1)), ", ", INDIRECT(ADDRESS(2,MATCH(_xlfn.MAXIFS(B186:JM186,metrics.rec,"Recall"),B186:JM186,0)+1)))</f>
        <v>#NAME?</v>
      </c>
      <c r="KA186" s="1" t="e" cm="1">
        <f t="array" aca="1" ref="KA186" ca="1">CONCATENATE(INDIRECT(ADDRESS(1,MATCH(_xlfn.MAXIFS(B186:JM186,metrics.rec,"Coverage"),B186:JM186,0)+1)), ", ", INDIRECT(ADDRESS(2,MATCH(_xlfn.MAXIFS(B186:JM186,metrics.rec,"Coverage"),B186:JM186,0)+1)))</f>
        <v>#NAME?</v>
      </c>
      <c r="KB186" s="1" t="e" cm="1">
        <f t="array" aca="1" ref="KB186" ca="1">CONCATENATE(INDIRECT(ADDRESS(1,MATCH(_xlfn.MAXIFS(B186:JM186,metrics.rec,"Recatio"),B186:JM186,0)+1)), ", ", INDIRECT(ADDRESS(2,MATCH(_xlfn.MAXIFS(B186:JM186,metrics.rec,"Recatio"),B186:JM186,0)+1)))</f>
        <v>#NAME?</v>
      </c>
      <c r="KC186" s="1" t="e" cm="1">
        <f t="array" aca="1" ref="KC186" ca="1">CONCATENATE(INDIRECT(ADDRESS(1,MATCH(_xlfn.MINIFS(B186:JM186,metrics.rec,"Time"),B186:JM186,0)+1)), ", ", INDIRECT(ADDRESS(2,MATCH(_xlfn.MINIFS(B186:JM186,metrics.rec,"Time"),B186:JM186,0)+1)))</f>
        <v>#NAME?</v>
      </c>
    </row>
    <row r="187" spans="1:289" x14ac:dyDescent="0.3">
      <c r="A187" s="1" t="s">
        <v>162</v>
      </c>
      <c r="B187" s="4">
        <v>0.57240000000000002</v>
      </c>
      <c r="C187" s="4">
        <v>0.57289999999999996</v>
      </c>
      <c r="D187" s="4">
        <v>0.2261</v>
      </c>
      <c r="E187" s="4">
        <v>1.6999999999999999E-3</v>
      </c>
      <c r="F187" s="4">
        <v>0.92490000000000006</v>
      </c>
      <c r="G187" s="4">
        <v>0.78010000000000002</v>
      </c>
      <c r="H187" s="4">
        <v>0.99160000000000004</v>
      </c>
      <c r="I187" s="4">
        <v>0.52559999999999996</v>
      </c>
      <c r="J187" s="5">
        <v>0.57920000000000005</v>
      </c>
      <c r="K187" s="5">
        <v>0.58940000000000003</v>
      </c>
      <c r="L187" s="5">
        <v>0.2339</v>
      </c>
      <c r="M187" s="5">
        <v>3.0000000000000001E-3</v>
      </c>
      <c r="N187" s="5">
        <v>0.92079999999999995</v>
      </c>
      <c r="O187" s="5">
        <v>0.76549999999999996</v>
      </c>
      <c r="P187" s="5">
        <v>0.98070000000000002</v>
      </c>
      <c r="Q187" s="5">
        <v>0.45479999999999998</v>
      </c>
      <c r="R187" s="4">
        <v>0.5827</v>
      </c>
      <c r="S187" s="4">
        <v>0.5978</v>
      </c>
      <c r="T187" s="4">
        <v>0.23499999999999999</v>
      </c>
      <c r="U187" s="4">
        <v>4.4000000000000003E-3</v>
      </c>
      <c r="V187" s="4">
        <v>0.91110000000000002</v>
      </c>
      <c r="W187" s="4">
        <v>0.75229999999999997</v>
      </c>
      <c r="X187" s="4">
        <v>0.97109999999999996</v>
      </c>
      <c r="Y187" s="4">
        <v>0.36580000000000001</v>
      </c>
      <c r="Z187" s="5">
        <v>0.58750000000000002</v>
      </c>
      <c r="AA187" s="5">
        <v>0.61180000000000001</v>
      </c>
      <c r="AB187" s="5">
        <v>0.22239999999999999</v>
      </c>
      <c r="AC187" s="5">
        <v>6.1000000000000004E-3</v>
      </c>
      <c r="AD187" s="5">
        <v>0.90410000000000001</v>
      </c>
      <c r="AE187" s="5">
        <v>0.73829999999999996</v>
      </c>
      <c r="AF187" s="5">
        <v>0.95720000000000005</v>
      </c>
      <c r="AG187" s="5">
        <v>0.32519999999999999</v>
      </c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>
        <v>0.59330000000000005</v>
      </c>
      <c r="AQ187" s="5">
        <v>0.62409999999999999</v>
      </c>
      <c r="AR187" s="5">
        <v>0.21829999999999999</v>
      </c>
      <c r="AS187" s="5">
        <v>1.0699999999999999E-2</v>
      </c>
      <c r="AT187" s="5">
        <v>0.88139999999999996</v>
      </c>
      <c r="AU187" s="5">
        <v>0.70960000000000001</v>
      </c>
      <c r="AV187" s="5">
        <v>0.92559999999999998</v>
      </c>
      <c r="AW187" s="5">
        <v>0.16489999999999999</v>
      </c>
      <c r="AX187" s="4">
        <v>0.59940000000000004</v>
      </c>
      <c r="AY187" s="4">
        <v>0.63870000000000005</v>
      </c>
      <c r="AZ187" s="4">
        <v>0.1993</v>
      </c>
      <c r="BA187" s="4">
        <v>1.49E-2</v>
      </c>
      <c r="BB187" s="4">
        <v>0.86660000000000004</v>
      </c>
      <c r="BC187" s="4">
        <v>0.67800000000000005</v>
      </c>
      <c r="BD187" s="4">
        <v>0.89070000000000005</v>
      </c>
      <c r="BE187" s="4">
        <v>0.11070000000000001</v>
      </c>
      <c r="BF187" s="5">
        <v>0.61260000000000003</v>
      </c>
      <c r="BG187" s="5">
        <v>0.66779999999999995</v>
      </c>
      <c r="BH187" s="5">
        <v>0.18129999999999999</v>
      </c>
      <c r="BI187" s="5">
        <v>2.18E-2</v>
      </c>
      <c r="BJ187" s="5">
        <v>0.83760000000000001</v>
      </c>
      <c r="BK187" s="5">
        <v>0.64659999999999995</v>
      </c>
      <c r="BL187" s="5">
        <v>0.83589999999999998</v>
      </c>
      <c r="BM187" s="5">
        <v>2.7799999999999998E-2</v>
      </c>
      <c r="BN187" s="4">
        <v>0.64139999999999997</v>
      </c>
      <c r="BO187" s="4">
        <v>0.74950000000000006</v>
      </c>
      <c r="BP187" s="4">
        <v>0.1424</v>
      </c>
      <c r="BQ187" s="4">
        <v>3.9E-2</v>
      </c>
      <c r="BR187" s="4">
        <v>0.78779999999999994</v>
      </c>
      <c r="BS187" s="4">
        <v>0.56420000000000003</v>
      </c>
      <c r="BT187" s="4">
        <v>0.71220000000000006</v>
      </c>
      <c r="BU187" s="4">
        <v>1.8499999999999999E-2</v>
      </c>
      <c r="BV187" s="5">
        <v>0.56710000000000005</v>
      </c>
      <c r="BW187" s="5">
        <v>0.56540000000000001</v>
      </c>
      <c r="BX187" s="5">
        <v>0.21870000000000001</v>
      </c>
      <c r="BY187" s="5">
        <v>1.6999999999999999E-3</v>
      </c>
      <c r="BZ187" s="5">
        <v>0.92500000000000004</v>
      </c>
      <c r="CA187" s="5">
        <v>0.77459999999999996</v>
      </c>
      <c r="CB187" s="5">
        <v>0.99039999999999995</v>
      </c>
      <c r="CC187" s="5">
        <v>0.30149999999999999</v>
      </c>
      <c r="CD187" s="4">
        <v>0.58099999999999996</v>
      </c>
      <c r="CE187" s="4">
        <v>0.59570000000000001</v>
      </c>
      <c r="CF187" s="4">
        <v>0.23250000000000001</v>
      </c>
      <c r="CG187" s="4">
        <v>4.4000000000000003E-3</v>
      </c>
      <c r="CH187" s="4">
        <v>0.91259999999999997</v>
      </c>
      <c r="CI187" s="4">
        <v>0.75419999999999998</v>
      </c>
      <c r="CJ187" s="4">
        <v>0.97299999999999998</v>
      </c>
      <c r="CK187" s="4">
        <v>0.30030000000000001</v>
      </c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>
        <v>0.60129999999999995</v>
      </c>
      <c r="CU187" s="4">
        <v>0.64280000000000004</v>
      </c>
      <c r="CV187" s="4">
        <v>0.19719999999999999</v>
      </c>
      <c r="CW187" s="4">
        <v>1.4800000000000001E-2</v>
      </c>
      <c r="CX187" s="4">
        <v>0.86439999999999995</v>
      </c>
      <c r="CY187" s="4">
        <v>0.68459999999999999</v>
      </c>
      <c r="CZ187" s="4">
        <v>0.89319999999999999</v>
      </c>
      <c r="DA187" s="4">
        <v>8.5800000000000001E-2</v>
      </c>
      <c r="DB187" s="5">
        <v>0.64510000000000001</v>
      </c>
      <c r="DC187" s="5">
        <v>0.75460000000000005</v>
      </c>
      <c r="DD187" s="5">
        <v>0.13980000000000001</v>
      </c>
      <c r="DE187" s="5">
        <v>3.9699999999999999E-2</v>
      </c>
      <c r="DF187" s="5">
        <v>0.78680000000000005</v>
      </c>
      <c r="DG187" s="5">
        <v>0.56120000000000003</v>
      </c>
      <c r="DH187" s="5">
        <v>0.71009999999999995</v>
      </c>
      <c r="DI187" s="5">
        <v>1.8599999999999998E-2</v>
      </c>
      <c r="DJ187" s="4">
        <v>0.56469999999999998</v>
      </c>
      <c r="DK187" s="4">
        <v>0.56159999999999999</v>
      </c>
      <c r="DL187" s="4">
        <v>0.20979999999999999</v>
      </c>
      <c r="DM187" s="4">
        <v>1.6999999999999999E-3</v>
      </c>
      <c r="DN187" s="4">
        <v>0.92259999999999998</v>
      </c>
      <c r="DO187" s="4">
        <v>0.77590000000000003</v>
      </c>
      <c r="DP187" s="4">
        <v>0.99180000000000001</v>
      </c>
      <c r="DQ187" s="4">
        <v>0.377</v>
      </c>
      <c r="DR187" s="5">
        <v>0.58150000000000002</v>
      </c>
      <c r="DS187" s="5">
        <v>0.59909999999999997</v>
      </c>
      <c r="DT187" s="5">
        <v>0.23250000000000001</v>
      </c>
      <c r="DU187" s="5">
        <v>4.4000000000000003E-3</v>
      </c>
      <c r="DV187" s="5">
        <v>0.91149999999999998</v>
      </c>
      <c r="DW187" s="5">
        <v>0.752</v>
      </c>
      <c r="DX187" s="5">
        <v>0.97240000000000004</v>
      </c>
      <c r="DY187" s="5">
        <v>0.23230000000000001</v>
      </c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>
        <v>0.6</v>
      </c>
      <c r="EI187" s="5">
        <v>0.64100000000000001</v>
      </c>
      <c r="EJ187" s="5">
        <v>0.20100000000000001</v>
      </c>
      <c r="EK187" s="5">
        <v>1.4800000000000001E-2</v>
      </c>
      <c r="EL187" s="5">
        <v>0.8659</v>
      </c>
      <c r="EM187" s="5">
        <v>0.68559999999999999</v>
      </c>
      <c r="EN187" s="5">
        <v>0.89159999999999995</v>
      </c>
      <c r="EO187" s="5">
        <v>0.09</v>
      </c>
      <c r="EP187" s="4">
        <v>0.64459999999999995</v>
      </c>
      <c r="EQ187" s="4">
        <v>0.74980000000000002</v>
      </c>
      <c r="ER187" s="4">
        <v>0.1376</v>
      </c>
      <c r="ES187" s="4">
        <v>3.9300000000000002E-2</v>
      </c>
      <c r="ET187" s="4">
        <v>0.78559999999999997</v>
      </c>
      <c r="EU187" s="4">
        <v>0.55930000000000002</v>
      </c>
      <c r="EV187" s="4">
        <v>0.71030000000000004</v>
      </c>
      <c r="EW187" s="4">
        <v>1.6400000000000001E-2</v>
      </c>
      <c r="EX187" s="5">
        <v>0.57079999999999997</v>
      </c>
      <c r="EY187" s="5">
        <v>0.57210000000000005</v>
      </c>
      <c r="EZ187" s="5">
        <v>0.20499999999999999</v>
      </c>
      <c r="FA187" s="5">
        <v>1.6999999999999999E-3</v>
      </c>
      <c r="FB187" s="5">
        <v>0.91959999999999997</v>
      </c>
      <c r="FC187" s="5">
        <v>0.77470000000000006</v>
      </c>
      <c r="FD187" s="5">
        <v>0.99029999999999996</v>
      </c>
      <c r="FE187" s="5">
        <v>0.62639999999999996</v>
      </c>
      <c r="FF187" s="4">
        <v>0.58450000000000002</v>
      </c>
      <c r="FG187" s="4">
        <v>0.6028</v>
      </c>
      <c r="FH187" s="4">
        <v>0.22289999999999999</v>
      </c>
      <c r="FI187" s="4">
        <v>4.4000000000000003E-3</v>
      </c>
      <c r="FJ187" s="4">
        <v>0.91069999999999995</v>
      </c>
      <c r="FK187" s="4">
        <v>0.75180000000000002</v>
      </c>
      <c r="FL187" s="4">
        <v>0.97160000000000002</v>
      </c>
      <c r="FM187" s="4">
        <v>0.32319999999999999</v>
      </c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>
        <v>0.60040000000000004</v>
      </c>
      <c r="FW187" s="4">
        <v>0.64170000000000005</v>
      </c>
      <c r="FX187" s="4">
        <v>0.20230000000000001</v>
      </c>
      <c r="FY187" s="4">
        <v>1.47E-2</v>
      </c>
      <c r="FZ187" s="4">
        <v>0.86729999999999996</v>
      </c>
      <c r="GA187" s="4">
        <v>0.68700000000000006</v>
      </c>
      <c r="GB187" s="4">
        <v>0.89090000000000003</v>
      </c>
      <c r="GC187" s="4">
        <v>0.1138</v>
      </c>
      <c r="GD187" s="5">
        <v>0.64180000000000004</v>
      </c>
      <c r="GE187" s="5">
        <v>0.74360000000000004</v>
      </c>
      <c r="GF187" s="5">
        <v>0.1386</v>
      </c>
      <c r="GG187" s="5">
        <v>3.9699999999999999E-2</v>
      </c>
      <c r="GH187" s="5">
        <v>0.7843</v>
      </c>
      <c r="GI187" s="5">
        <v>0.55840000000000001</v>
      </c>
      <c r="GJ187" s="5">
        <v>0.71279999999999999</v>
      </c>
      <c r="GK187" s="5">
        <v>2.1600000000000001E-2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>
        <v>0.60140000000000005</v>
      </c>
      <c r="HK187" s="5">
        <v>0.64319999999999999</v>
      </c>
      <c r="HL187" s="5">
        <v>0.19850000000000001</v>
      </c>
      <c r="HM187" s="5">
        <v>1.47E-2</v>
      </c>
      <c r="HN187" s="5">
        <v>0.86670000000000003</v>
      </c>
      <c r="HO187" s="5">
        <v>0.68540000000000001</v>
      </c>
      <c r="HP187" s="5">
        <v>0.8911</v>
      </c>
      <c r="HQ187" s="5">
        <v>0.1038</v>
      </c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>
        <v>0.60060000000000002</v>
      </c>
      <c r="IY187" s="4">
        <v>0.64129999999999998</v>
      </c>
      <c r="IZ187" s="4">
        <v>0.1978</v>
      </c>
      <c r="JA187" s="4">
        <v>1.47E-2</v>
      </c>
      <c r="JB187" s="4">
        <v>0.86629999999999996</v>
      </c>
      <c r="JC187" s="4">
        <v>0.68489999999999995</v>
      </c>
      <c r="JD187" s="4">
        <v>0.89200000000000002</v>
      </c>
      <c r="JE187" s="4">
        <v>8.2400000000000001E-2</v>
      </c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0.59594285714285722</v>
      </c>
      <c r="JO187" s="4">
        <f t="shared" ref="JO187:JO233" si="105">AVERAGEIFS(B187:JM187,metrics.rec,"MSE")</f>
        <v>0.63169642857142871</v>
      </c>
      <c r="JP187" s="4">
        <f t="shared" ref="JP187:JP233" si="106">AVERAGEIFS(B187:JM187,metrics.rec,"R")</f>
        <v>0.2049678571428572</v>
      </c>
      <c r="JQ187" s="4">
        <f t="shared" ref="JQ187:JQ233" si="107">AVERAGEIFS(B187:JM187,metrics.rec,"Precision")</f>
        <v>1.2885714285714287E-2</v>
      </c>
      <c r="JR187" s="4">
        <f t="shared" ref="JR187:JR233" si="108">AVERAGEIFS(B187:JM187,metrics.rec,"Recall")</f>
        <v>0.87849285714285696</v>
      </c>
      <c r="JS187" s="4">
        <f t="shared" ref="JS187:JS233" si="109">AVERAGEIFS(B187:JM187,metrics.rec,"Coverage")</f>
        <v>0.70312142857142845</v>
      </c>
      <c r="JT187" s="4">
        <f t="shared" ref="JT187:JT233" si="110">AVERAGEIFS(B187:JM187,metrics.rec,"Recatio")</f>
        <v>0.90789285714285728</v>
      </c>
      <c r="JU187" s="4">
        <f t="shared" ref="JU187:JU233" si="111">AVERAGEIFS(B187:JM187,metrics.rec,"Time")</f>
        <v>0.20001428571428573</v>
      </c>
      <c r="JV187" s="1" t="e" cm="1">
        <f t="array" aca="1" ref="JV187" ca="1">CONCATENATE(INDIRECT(ADDRESS(1,MATCH(_xlfn.MINIFS(B187:JM187,metrics.rec,"MAE"),B187:JM187,0)+1)), ", ", INDIRECT(ADDRESS(2,MATCH(_xlfn.MINIFS(B187:JM187,metrics.rec,"MAE"),B187:JM187,0)+1)))</f>
        <v>#NAME?</v>
      </c>
      <c r="JW187" s="1" t="e" cm="1">
        <f t="array" aca="1" ref="JW187" ca="1">CONCATENATE(INDIRECT(ADDRESS(1,MATCH(_xlfn.MINIFS(B187:JM187,metrics.rec,"MSE"),B187:JM187,0)+1)), ", ", INDIRECT(ADDRESS(2,MATCH(_xlfn.MINIFS(B187:JM187,metrics.rec,"MSE"),B187:JM187,0)+1)))</f>
        <v>#NAME?</v>
      </c>
      <c r="JX187" s="1" t="e" cm="1">
        <f t="array" aca="1" ref="JX187" ca="1">CONCATENATE(INDIRECT(ADDRESS(1,MATCH(_xlfn.MAXIFS(B187:JM187,metrics.rec,"R"),B187:JM187,0)+1)), ", ", INDIRECT(ADDRESS(2,MATCH(_xlfn.MAXIFS(B187:JM187,metrics.rec,"R"),B187:JM187,0)+1)))</f>
        <v>#NAME?</v>
      </c>
      <c r="JY187" s="1" t="e" cm="1">
        <f t="array" aca="1" ref="JY187" ca="1">CONCATENATE(INDIRECT(ADDRESS(1,MATCH(_xlfn.MAXIFS(B187:JM187,metrics.rec,"Precision"),B187:JM187,0)+1)), ", ", INDIRECT(ADDRESS(2,MATCH(_xlfn.MAXIFS(B187:JM187,metrics.rec,"Precision"),B187:JM187,0)+1)))</f>
        <v>#NAME?</v>
      </c>
      <c r="JZ187" s="1" t="e" cm="1">
        <f t="array" aca="1" ref="JZ187" ca="1">CONCATENATE(INDIRECT(ADDRESS(1,MATCH(_xlfn.MAXIFS(B187:JM187,metrics.rec,"Recall"),B187:JM187,0)+1)), ", ", INDIRECT(ADDRESS(2,MATCH(_xlfn.MAXIFS(B187:JM187,metrics.rec,"Recall"),B187:JM187,0)+1)))</f>
        <v>#NAME?</v>
      </c>
      <c r="KA187" s="1" t="e" cm="1">
        <f t="array" aca="1" ref="KA187" ca="1">CONCATENATE(INDIRECT(ADDRESS(1,MATCH(_xlfn.MAXIFS(B187:JM187,metrics.rec,"Coverage"),B187:JM187,0)+1)), ", ", INDIRECT(ADDRESS(2,MATCH(_xlfn.MAXIFS(B187:JM187,metrics.rec,"Coverage"),B187:JM187,0)+1)))</f>
        <v>#NAME?</v>
      </c>
      <c r="KB187" s="1" t="e" cm="1">
        <f t="array" aca="1" ref="KB187" ca="1">CONCATENATE(INDIRECT(ADDRESS(1,MATCH(_xlfn.MAXIFS(B187:JM187,metrics.rec,"Recatio"),B187:JM187,0)+1)), ", ", INDIRECT(ADDRESS(2,MATCH(_xlfn.MAXIFS(B187:JM187,metrics.rec,"Recatio"),B187:JM187,0)+1)))</f>
        <v>#NAME?</v>
      </c>
      <c r="KC187" s="1" t="e" cm="1">
        <f t="array" aca="1" ref="KC187" ca="1">CONCATENATE(INDIRECT(ADDRESS(1,MATCH(_xlfn.MINIFS(B187:JM187,metrics.rec,"Time"),B187:JM187,0)+1)), ", ", INDIRECT(ADDRESS(2,MATCH(_xlfn.MINIFS(B187:JM187,metrics.rec,"Time"),B187:JM187,0)+1)))</f>
        <v>#NAME?</v>
      </c>
    </row>
    <row r="188" spans="1:289" x14ac:dyDescent="0.3">
      <c r="A188" s="1" t="s">
        <v>163</v>
      </c>
      <c r="B188" s="4">
        <v>0.57399999999999995</v>
      </c>
      <c r="C188" s="4">
        <v>0.57620000000000005</v>
      </c>
      <c r="D188" s="4">
        <v>0.2248</v>
      </c>
      <c r="E188" s="4">
        <v>1.6999999999999999E-3</v>
      </c>
      <c r="F188" s="4">
        <v>0.92600000000000005</v>
      </c>
      <c r="G188" s="4">
        <v>0.78010000000000002</v>
      </c>
      <c r="H188" s="4">
        <v>0.99160000000000004</v>
      </c>
      <c r="I188" s="4">
        <v>0.5968</v>
      </c>
      <c r="J188" s="5">
        <v>0.58069999999999999</v>
      </c>
      <c r="K188" s="5">
        <v>0.59240000000000004</v>
      </c>
      <c r="L188" s="5">
        <v>0.2316</v>
      </c>
      <c r="M188" s="5">
        <v>3.0000000000000001E-3</v>
      </c>
      <c r="N188" s="5">
        <v>0.9214</v>
      </c>
      <c r="O188" s="5">
        <v>0.76549999999999996</v>
      </c>
      <c r="P188" s="5">
        <v>0.98070000000000002</v>
      </c>
      <c r="Q188" s="5">
        <v>0.33110000000000001</v>
      </c>
      <c r="R188" s="4">
        <v>0.58360000000000001</v>
      </c>
      <c r="S188" s="4">
        <v>0.5998</v>
      </c>
      <c r="T188" s="4">
        <v>0.23569999999999999</v>
      </c>
      <c r="U188" s="4">
        <v>4.4000000000000003E-3</v>
      </c>
      <c r="V188" s="4">
        <v>0.91120000000000001</v>
      </c>
      <c r="W188" s="4">
        <v>0.75229999999999997</v>
      </c>
      <c r="X188" s="4">
        <v>0.97109999999999996</v>
      </c>
      <c r="Y188" s="4">
        <v>0.37309999999999999</v>
      </c>
      <c r="Z188" s="5">
        <v>0.58840000000000003</v>
      </c>
      <c r="AA188" s="5">
        <v>0.61370000000000002</v>
      </c>
      <c r="AB188" s="5">
        <v>0.222</v>
      </c>
      <c r="AC188" s="5">
        <v>6.1000000000000004E-3</v>
      </c>
      <c r="AD188" s="5">
        <v>0.9042</v>
      </c>
      <c r="AE188" s="5">
        <v>0.73829999999999996</v>
      </c>
      <c r="AF188" s="5">
        <v>0.95720000000000005</v>
      </c>
      <c r="AG188" s="5">
        <v>0.32279999999999998</v>
      </c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>
        <v>0.59389999999999998</v>
      </c>
      <c r="AQ188" s="5">
        <v>0.62490000000000001</v>
      </c>
      <c r="AR188" s="5">
        <v>0.21920000000000001</v>
      </c>
      <c r="AS188" s="5">
        <v>1.0699999999999999E-2</v>
      </c>
      <c r="AT188" s="5">
        <v>0.88170000000000004</v>
      </c>
      <c r="AU188" s="5">
        <v>0.70960000000000001</v>
      </c>
      <c r="AV188" s="5">
        <v>0.92559999999999998</v>
      </c>
      <c r="AW188" s="5">
        <v>0.1666</v>
      </c>
      <c r="AX188" s="4">
        <v>0.5998</v>
      </c>
      <c r="AY188" s="4">
        <v>0.63929999999999998</v>
      </c>
      <c r="AZ188" s="4">
        <v>0.19969999999999999</v>
      </c>
      <c r="BA188" s="4">
        <v>1.49E-2</v>
      </c>
      <c r="BB188" s="4">
        <v>0.8669</v>
      </c>
      <c r="BC188" s="4">
        <v>0.67800000000000005</v>
      </c>
      <c r="BD188" s="4">
        <v>0.89070000000000005</v>
      </c>
      <c r="BE188" s="4">
        <v>0.1114</v>
      </c>
      <c r="BF188" s="5">
        <v>0.6129</v>
      </c>
      <c r="BG188" s="5">
        <v>0.66790000000000005</v>
      </c>
      <c r="BH188" s="5">
        <v>0.18110000000000001</v>
      </c>
      <c r="BI188" s="5">
        <v>2.18E-2</v>
      </c>
      <c r="BJ188" s="5">
        <v>0.8377</v>
      </c>
      <c r="BK188" s="5">
        <v>0.64659999999999995</v>
      </c>
      <c r="BL188" s="5">
        <v>0.83589999999999998</v>
      </c>
      <c r="BM188" s="5">
        <v>2.7799999999999998E-2</v>
      </c>
      <c r="BN188" s="4">
        <v>0.64159999999999995</v>
      </c>
      <c r="BO188" s="4">
        <v>0.74950000000000006</v>
      </c>
      <c r="BP188" s="4">
        <v>0.14180000000000001</v>
      </c>
      <c r="BQ188" s="4">
        <v>3.9E-2</v>
      </c>
      <c r="BR188" s="4">
        <v>0.78800000000000003</v>
      </c>
      <c r="BS188" s="4">
        <v>0.56420000000000003</v>
      </c>
      <c r="BT188" s="4">
        <v>0.71220000000000006</v>
      </c>
      <c r="BU188" s="4">
        <v>1.83E-2</v>
      </c>
      <c r="BV188" s="5">
        <v>0.56850000000000001</v>
      </c>
      <c r="BW188" s="5">
        <v>0.56879999999999997</v>
      </c>
      <c r="BX188" s="5">
        <v>0.21890000000000001</v>
      </c>
      <c r="BY188" s="5">
        <v>1.6999999999999999E-3</v>
      </c>
      <c r="BZ188" s="5">
        <v>0.92510000000000003</v>
      </c>
      <c r="CA188" s="5">
        <v>0.77459999999999996</v>
      </c>
      <c r="CB188" s="5">
        <v>0.99039999999999995</v>
      </c>
      <c r="CC188" s="5">
        <v>0.29010000000000002</v>
      </c>
      <c r="CD188" s="4">
        <v>0.58220000000000005</v>
      </c>
      <c r="CE188" s="4">
        <v>0.59830000000000005</v>
      </c>
      <c r="CF188" s="4">
        <v>0.2303</v>
      </c>
      <c r="CG188" s="4">
        <v>4.4000000000000003E-3</v>
      </c>
      <c r="CH188" s="4">
        <v>0.91290000000000004</v>
      </c>
      <c r="CI188" s="4">
        <v>0.75419999999999998</v>
      </c>
      <c r="CJ188" s="4">
        <v>0.97299999999999998</v>
      </c>
      <c r="CK188" s="4">
        <v>0.30640000000000001</v>
      </c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>
        <v>0.60160000000000002</v>
      </c>
      <c r="CU188" s="4">
        <v>0.64300000000000002</v>
      </c>
      <c r="CV188" s="4">
        <v>0.1981</v>
      </c>
      <c r="CW188" s="4">
        <v>1.4800000000000001E-2</v>
      </c>
      <c r="CX188" s="4">
        <v>0.86460000000000004</v>
      </c>
      <c r="CY188" s="4">
        <v>0.68469999999999998</v>
      </c>
      <c r="CZ188" s="4">
        <v>0.89319999999999999</v>
      </c>
      <c r="DA188" s="4">
        <v>8.7400000000000005E-2</v>
      </c>
      <c r="DB188" s="5">
        <v>0.64510000000000001</v>
      </c>
      <c r="DC188" s="5">
        <v>0.75429999999999997</v>
      </c>
      <c r="DD188" s="5">
        <v>0.14019999999999999</v>
      </c>
      <c r="DE188" s="5">
        <v>3.9699999999999999E-2</v>
      </c>
      <c r="DF188" s="5">
        <v>0.78700000000000003</v>
      </c>
      <c r="DG188" s="5">
        <v>0.56120000000000003</v>
      </c>
      <c r="DH188" s="5">
        <v>0.71009999999999995</v>
      </c>
      <c r="DI188" s="5">
        <v>1.8700000000000001E-2</v>
      </c>
      <c r="DJ188" s="4">
        <v>0.56599999999999995</v>
      </c>
      <c r="DK188" s="4">
        <v>0.5645</v>
      </c>
      <c r="DL188" s="4">
        <v>0.2079</v>
      </c>
      <c r="DM188" s="4">
        <v>1.6999999999999999E-3</v>
      </c>
      <c r="DN188" s="4">
        <v>0.92320000000000002</v>
      </c>
      <c r="DO188" s="4">
        <v>0.77600000000000002</v>
      </c>
      <c r="DP188" s="4">
        <v>0.99180000000000001</v>
      </c>
      <c r="DQ188" s="4">
        <v>0.38279999999999997</v>
      </c>
      <c r="DR188" s="5">
        <v>0.58279999999999998</v>
      </c>
      <c r="DS188" s="5">
        <v>0.60189999999999999</v>
      </c>
      <c r="DT188" s="5">
        <v>0.23100000000000001</v>
      </c>
      <c r="DU188" s="5">
        <v>4.4000000000000003E-3</v>
      </c>
      <c r="DV188" s="5">
        <v>0.91180000000000005</v>
      </c>
      <c r="DW188" s="5">
        <v>0.752</v>
      </c>
      <c r="DX188" s="5">
        <v>0.97240000000000004</v>
      </c>
      <c r="DY188" s="5">
        <v>0.1996</v>
      </c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>
        <v>0.60050000000000003</v>
      </c>
      <c r="EI188" s="5">
        <v>0.64159999999999995</v>
      </c>
      <c r="EJ188" s="5">
        <v>0.2009</v>
      </c>
      <c r="EK188" s="5">
        <v>1.4800000000000001E-2</v>
      </c>
      <c r="EL188" s="5">
        <v>0.86619999999999997</v>
      </c>
      <c r="EM188" s="5">
        <v>0.68559999999999999</v>
      </c>
      <c r="EN188" s="5">
        <v>0.89159999999999995</v>
      </c>
      <c r="EO188" s="5">
        <v>8.3699999999999997E-2</v>
      </c>
      <c r="EP188" s="4">
        <v>0.64490000000000003</v>
      </c>
      <c r="EQ188" s="4">
        <v>0.74990000000000001</v>
      </c>
      <c r="ER188" s="4">
        <v>0.1371</v>
      </c>
      <c r="ES188" s="4">
        <v>3.9300000000000002E-2</v>
      </c>
      <c r="ET188" s="4">
        <v>0.78569999999999995</v>
      </c>
      <c r="EU188" s="4">
        <v>0.55930000000000002</v>
      </c>
      <c r="EV188" s="4">
        <v>0.71030000000000004</v>
      </c>
      <c r="EW188" s="4">
        <v>1.61E-2</v>
      </c>
      <c r="EX188" s="5">
        <v>0.57210000000000005</v>
      </c>
      <c r="EY188" s="5">
        <v>0.57520000000000004</v>
      </c>
      <c r="EZ188" s="5">
        <v>0.2046</v>
      </c>
      <c r="FA188" s="5">
        <v>1.6999999999999999E-3</v>
      </c>
      <c r="FB188" s="5">
        <v>0.91979999999999995</v>
      </c>
      <c r="FC188" s="5">
        <v>0.77470000000000006</v>
      </c>
      <c r="FD188" s="5">
        <v>0.99029999999999996</v>
      </c>
      <c r="FE188" s="5">
        <v>0.66259999999999997</v>
      </c>
      <c r="FF188" s="4">
        <v>0.58540000000000003</v>
      </c>
      <c r="FG188" s="4">
        <v>0.60470000000000002</v>
      </c>
      <c r="FH188" s="4">
        <v>0.22270000000000001</v>
      </c>
      <c r="FI188" s="4">
        <v>4.4000000000000003E-3</v>
      </c>
      <c r="FJ188" s="4">
        <v>0.91080000000000005</v>
      </c>
      <c r="FK188" s="4">
        <v>0.75180000000000002</v>
      </c>
      <c r="FL188" s="4">
        <v>0.97160000000000002</v>
      </c>
      <c r="FM188" s="4">
        <v>0.30559999999999998</v>
      </c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>
        <v>0.6008</v>
      </c>
      <c r="FW188" s="4">
        <v>0.64229999999999998</v>
      </c>
      <c r="FX188" s="4">
        <v>0.20130000000000001</v>
      </c>
      <c r="FY188" s="4">
        <v>1.47E-2</v>
      </c>
      <c r="FZ188" s="4">
        <v>0.86750000000000005</v>
      </c>
      <c r="GA188" s="4">
        <v>0.68700000000000006</v>
      </c>
      <c r="GB188" s="4">
        <v>0.89090000000000003</v>
      </c>
      <c r="GC188" s="4">
        <v>0.115</v>
      </c>
      <c r="GD188" s="5">
        <v>0.6421</v>
      </c>
      <c r="GE188" s="5">
        <v>0.74390000000000001</v>
      </c>
      <c r="GF188" s="5">
        <v>0.13830000000000001</v>
      </c>
      <c r="GG188" s="5">
        <v>3.9699999999999999E-2</v>
      </c>
      <c r="GH188" s="5">
        <v>0.78439999999999999</v>
      </c>
      <c r="GI188" s="5">
        <v>0.5585</v>
      </c>
      <c r="GJ188" s="5">
        <v>0.71279999999999999</v>
      </c>
      <c r="GK188" s="5">
        <v>2.1399999999999999E-2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>
        <v>0.60189999999999999</v>
      </c>
      <c r="HK188" s="5">
        <v>0.64390000000000003</v>
      </c>
      <c r="HL188" s="5">
        <v>0.19869999999999999</v>
      </c>
      <c r="HM188" s="5">
        <v>1.47E-2</v>
      </c>
      <c r="HN188" s="5">
        <v>0.8669</v>
      </c>
      <c r="HO188" s="5">
        <v>0.68540000000000001</v>
      </c>
      <c r="HP188" s="5">
        <v>0.8911</v>
      </c>
      <c r="HQ188" s="5">
        <v>0.1052</v>
      </c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>
        <v>0.60099999999999998</v>
      </c>
      <c r="IY188" s="4">
        <v>0.64190000000000003</v>
      </c>
      <c r="IZ188" s="4">
        <v>0.19819999999999999</v>
      </c>
      <c r="JA188" s="4">
        <v>1.47E-2</v>
      </c>
      <c r="JB188" s="4">
        <v>0.86650000000000005</v>
      </c>
      <c r="JC188" s="4">
        <v>0.68489999999999995</v>
      </c>
      <c r="JD188" s="4">
        <v>0.89200000000000002</v>
      </c>
      <c r="JE188" s="4">
        <v>7.8E-2</v>
      </c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0.5966785714285715</v>
      </c>
      <c r="JO188" s="4">
        <f t="shared" si="105"/>
        <v>0.63308928571428591</v>
      </c>
      <c r="JP188" s="4">
        <f t="shared" si="106"/>
        <v>0.20474285714285714</v>
      </c>
      <c r="JQ188" s="4">
        <f t="shared" si="107"/>
        <v>1.2885714285714287E-2</v>
      </c>
      <c r="JR188" s="4">
        <f t="shared" si="108"/>
        <v>0.87873928571428561</v>
      </c>
      <c r="JS188" s="4">
        <f t="shared" si="109"/>
        <v>0.70312857142857133</v>
      </c>
      <c r="JT188" s="4">
        <f t="shared" si="110"/>
        <v>0.90789285714285728</v>
      </c>
      <c r="JU188" s="4">
        <f t="shared" si="111"/>
        <v>0.19656785714285713</v>
      </c>
      <c r="JV188" s="1" t="e" cm="1">
        <f t="array" aca="1" ref="JV188" ca="1">CONCATENATE(INDIRECT(ADDRESS(1,MATCH(_xlfn.MINIFS(B188:JM188,metrics.rec,"MAE"),B188:JM188,0)+1)), ", ", INDIRECT(ADDRESS(2,MATCH(_xlfn.MINIFS(B188:JM188,metrics.rec,"MAE"),B188:JM188,0)+1)))</f>
        <v>#NAME?</v>
      </c>
      <c r="JW188" s="1" t="e" cm="1">
        <f t="array" aca="1" ref="JW188" ca="1">CONCATENATE(INDIRECT(ADDRESS(1,MATCH(_xlfn.MINIFS(B188:JM188,metrics.rec,"MSE"),B188:JM188,0)+1)), ", ", INDIRECT(ADDRESS(2,MATCH(_xlfn.MINIFS(B188:JM188,metrics.rec,"MSE"),B188:JM188,0)+1)))</f>
        <v>#NAME?</v>
      </c>
      <c r="JX188" s="1" t="e" cm="1">
        <f t="array" aca="1" ref="JX188" ca="1">CONCATENATE(INDIRECT(ADDRESS(1,MATCH(_xlfn.MAXIFS(B188:JM188,metrics.rec,"R"),B188:JM188,0)+1)), ", ", INDIRECT(ADDRESS(2,MATCH(_xlfn.MAXIFS(B188:JM188,metrics.rec,"R"),B188:JM188,0)+1)))</f>
        <v>#NAME?</v>
      </c>
      <c r="JY188" s="1" t="e" cm="1">
        <f t="array" aca="1" ref="JY188" ca="1">CONCATENATE(INDIRECT(ADDRESS(1,MATCH(_xlfn.MAXIFS(B188:JM188,metrics.rec,"Precision"),B188:JM188,0)+1)), ", ", INDIRECT(ADDRESS(2,MATCH(_xlfn.MAXIFS(B188:JM188,metrics.rec,"Precision"),B188:JM188,0)+1)))</f>
        <v>#NAME?</v>
      </c>
      <c r="JZ188" s="1" t="e" cm="1">
        <f t="array" aca="1" ref="JZ188" ca="1">CONCATENATE(INDIRECT(ADDRESS(1,MATCH(_xlfn.MAXIFS(B188:JM188,metrics.rec,"Recall"),B188:JM188,0)+1)), ", ", INDIRECT(ADDRESS(2,MATCH(_xlfn.MAXIFS(B188:JM188,metrics.rec,"Recall"),B188:JM188,0)+1)))</f>
        <v>#NAME?</v>
      </c>
      <c r="KA188" s="1" t="e" cm="1">
        <f t="array" aca="1" ref="KA188" ca="1">CONCATENATE(INDIRECT(ADDRESS(1,MATCH(_xlfn.MAXIFS(B188:JM188,metrics.rec,"Coverage"),B188:JM188,0)+1)), ", ", INDIRECT(ADDRESS(2,MATCH(_xlfn.MAXIFS(B188:JM188,metrics.rec,"Coverage"),B188:JM188,0)+1)))</f>
        <v>#NAME?</v>
      </c>
      <c r="KB188" s="1" t="e" cm="1">
        <f t="array" aca="1" ref="KB188" ca="1">CONCATENATE(INDIRECT(ADDRESS(1,MATCH(_xlfn.MAXIFS(B188:JM188,metrics.rec,"Recatio"),B188:JM188,0)+1)), ", ", INDIRECT(ADDRESS(2,MATCH(_xlfn.MAXIFS(B188:JM188,metrics.rec,"Recatio"),B188:JM188,0)+1)))</f>
        <v>#NAME?</v>
      </c>
      <c r="KC188" s="1" t="e" cm="1">
        <f t="array" aca="1" ref="KC188" ca="1">CONCATENATE(INDIRECT(ADDRESS(1,MATCH(_xlfn.MINIFS(B188:JM188,metrics.rec,"Time"),B188:JM188,0)+1)), ", ", INDIRECT(ADDRESS(2,MATCH(_xlfn.MINIFS(B188:JM188,metrics.rec,"Time"),B188:JM188,0)+1)))</f>
        <v>#NAME?</v>
      </c>
    </row>
    <row r="189" spans="1:289" x14ac:dyDescent="0.3">
      <c r="A189" s="1" t="s">
        <v>164</v>
      </c>
      <c r="B189" s="4">
        <v>0.58050000000000002</v>
      </c>
      <c r="C189" s="4">
        <v>0.58379999999999999</v>
      </c>
      <c r="D189" s="4">
        <v>0.20799999999999999</v>
      </c>
      <c r="E189" s="4">
        <v>1.6999999999999999E-3</v>
      </c>
      <c r="F189" s="4">
        <v>0.92779999999999996</v>
      </c>
      <c r="G189" s="4">
        <v>0.78390000000000004</v>
      </c>
      <c r="H189" s="4">
        <v>0.99160000000000004</v>
      </c>
      <c r="I189" s="4">
        <v>0.58740000000000003</v>
      </c>
      <c r="J189" s="5">
        <v>0.58550000000000002</v>
      </c>
      <c r="K189" s="5">
        <v>0.59599999999999997</v>
      </c>
      <c r="L189" s="5">
        <v>0.22309999999999999</v>
      </c>
      <c r="M189" s="5">
        <v>3.0000000000000001E-3</v>
      </c>
      <c r="N189" s="5">
        <v>0.92400000000000004</v>
      </c>
      <c r="O189" s="5">
        <v>0.76910000000000001</v>
      </c>
      <c r="P189" s="5">
        <v>0.98070000000000002</v>
      </c>
      <c r="Q189" s="5">
        <v>0.44890000000000002</v>
      </c>
      <c r="R189" s="4">
        <v>0.58840000000000003</v>
      </c>
      <c r="S189" s="4">
        <v>0.60450000000000004</v>
      </c>
      <c r="T189" s="4">
        <v>0.22359999999999999</v>
      </c>
      <c r="U189" s="4">
        <v>4.4000000000000003E-3</v>
      </c>
      <c r="V189" s="4">
        <v>0.91490000000000005</v>
      </c>
      <c r="W189" s="4">
        <v>0.75600000000000001</v>
      </c>
      <c r="X189" s="4">
        <v>0.97109999999999996</v>
      </c>
      <c r="Y189" s="4">
        <v>0.36720000000000003</v>
      </c>
      <c r="Z189" s="5">
        <v>0.59330000000000005</v>
      </c>
      <c r="AA189" s="5">
        <v>0.61809999999999998</v>
      </c>
      <c r="AB189" s="5">
        <v>0.21879999999999999</v>
      </c>
      <c r="AC189" s="5">
        <v>6.1000000000000004E-3</v>
      </c>
      <c r="AD189" s="5">
        <v>0.9073</v>
      </c>
      <c r="AE189" s="5">
        <v>0.7419</v>
      </c>
      <c r="AF189" s="5">
        <v>0.95720000000000005</v>
      </c>
      <c r="AG189" s="5">
        <v>0.31680000000000003</v>
      </c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>
        <v>0.59709999999999996</v>
      </c>
      <c r="AQ189" s="5">
        <v>0.62619999999999998</v>
      </c>
      <c r="AR189" s="5">
        <v>0.2155</v>
      </c>
      <c r="AS189" s="5">
        <v>1.0699999999999999E-2</v>
      </c>
      <c r="AT189" s="5">
        <v>0.8851</v>
      </c>
      <c r="AU189" s="5">
        <v>0.71220000000000006</v>
      </c>
      <c r="AV189" s="5">
        <v>0.92559999999999998</v>
      </c>
      <c r="AW189" s="5">
        <v>0.16420000000000001</v>
      </c>
      <c r="AX189" s="4">
        <v>0.60150000000000003</v>
      </c>
      <c r="AY189" s="4">
        <v>0.63829999999999998</v>
      </c>
      <c r="AZ189" s="4">
        <v>0.20569999999999999</v>
      </c>
      <c r="BA189" s="4">
        <v>1.49E-2</v>
      </c>
      <c r="BB189" s="4">
        <v>0.87080000000000002</v>
      </c>
      <c r="BC189" s="4">
        <v>0.67959999999999998</v>
      </c>
      <c r="BD189" s="4">
        <v>0.89070000000000005</v>
      </c>
      <c r="BE189" s="4">
        <v>0.1114</v>
      </c>
      <c r="BF189" s="5">
        <v>0.61180000000000001</v>
      </c>
      <c r="BG189" s="5">
        <v>0.66049999999999998</v>
      </c>
      <c r="BH189" s="5">
        <v>0.1956</v>
      </c>
      <c r="BI189" s="5">
        <v>2.1899999999999999E-2</v>
      </c>
      <c r="BJ189" s="5">
        <v>0.84370000000000001</v>
      </c>
      <c r="BK189" s="5">
        <v>0.64749999999999996</v>
      </c>
      <c r="BL189" s="5">
        <v>0.83589999999999998</v>
      </c>
      <c r="BM189" s="5">
        <v>2.8299999999999999E-2</v>
      </c>
      <c r="BN189" s="4">
        <v>0.63349999999999995</v>
      </c>
      <c r="BO189" s="4">
        <v>0.7208</v>
      </c>
      <c r="BP189" s="4">
        <v>0.1573</v>
      </c>
      <c r="BQ189" s="4">
        <v>3.9600000000000003E-2</v>
      </c>
      <c r="BR189" s="4">
        <v>0.80089999999999995</v>
      </c>
      <c r="BS189" s="4">
        <v>0.56489999999999996</v>
      </c>
      <c r="BT189" s="4">
        <v>0.71220000000000006</v>
      </c>
      <c r="BU189" s="4">
        <v>1.83E-2</v>
      </c>
      <c r="BV189" s="5">
        <v>0.5736</v>
      </c>
      <c r="BW189" s="5">
        <v>0.57310000000000005</v>
      </c>
      <c r="BX189" s="5">
        <v>0.1986</v>
      </c>
      <c r="BY189" s="5">
        <v>1.6999999999999999E-3</v>
      </c>
      <c r="BZ189" s="5">
        <v>0.92669999999999997</v>
      </c>
      <c r="CA189" s="5">
        <v>0.7782</v>
      </c>
      <c r="CB189" s="5">
        <v>0.99039999999999995</v>
      </c>
      <c r="CC189" s="5">
        <v>0.26400000000000001</v>
      </c>
      <c r="CD189" s="4">
        <v>0.58720000000000006</v>
      </c>
      <c r="CE189" s="4">
        <v>0.60119999999999996</v>
      </c>
      <c r="CF189" s="4">
        <v>0.21529999999999999</v>
      </c>
      <c r="CG189" s="4">
        <v>4.4000000000000003E-3</v>
      </c>
      <c r="CH189" s="4">
        <v>0.91600000000000004</v>
      </c>
      <c r="CI189" s="4">
        <v>0.75780000000000003</v>
      </c>
      <c r="CJ189" s="4">
        <v>0.97299999999999998</v>
      </c>
      <c r="CK189" s="4">
        <v>0.30009999999999998</v>
      </c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>
        <v>0.60360000000000003</v>
      </c>
      <c r="CU189" s="4">
        <v>0.64249999999999996</v>
      </c>
      <c r="CV189" s="4">
        <v>0.2009</v>
      </c>
      <c r="CW189" s="4">
        <v>1.4800000000000001E-2</v>
      </c>
      <c r="CX189" s="4">
        <v>0.86799999999999999</v>
      </c>
      <c r="CY189" s="4">
        <v>0.68659999999999999</v>
      </c>
      <c r="CZ189" s="4">
        <v>0.89319999999999999</v>
      </c>
      <c r="DA189" s="4">
        <v>9.7699999999999995E-2</v>
      </c>
      <c r="DB189" s="5">
        <v>0.63480000000000003</v>
      </c>
      <c r="DC189" s="5">
        <v>0.7218</v>
      </c>
      <c r="DD189" s="5">
        <v>0.15920000000000001</v>
      </c>
      <c r="DE189" s="5">
        <v>4.02E-2</v>
      </c>
      <c r="DF189" s="5">
        <v>0.79830000000000001</v>
      </c>
      <c r="DG189" s="5">
        <v>0.56189999999999996</v>
      </c>
      <c r="DH189" s="5">
        <v>0.71009999999999995</v>
      </c>
      <c r="DI189" s="5">
        <v>1.84E-2</v>
      </c>
      <c r="DJ189" s="4">
        <v>0.57199999999999995</v>
      </c>
      <c r="DK189" s="4">
        <v>0.56979999999999997</v>
      </c>
      <c r="DL189" s="4">
        <v>0.19570000000000001</v>
      </c>
      <c r="DM189" s="4">
        <v>1.6999999999999999E-3</v>
      </c>
      <c r="DN189" s="4">
        <v>0.92600000000000005</v>
      </c>
      <c r="DO189" s="4">
        <v>0.77929999999999999</v>
      </c>
      <c r="DP189" s="4">
        <v>0.99180000000000001</v>
      </c>
      <c r="DQ189" s="4">
        <v>0.36980000000000002</v>
      </c>
      <c r="DR189" s="5">
        <v>0.58789999999999998</v>
      </c>
      <c r="DS189" s="5">
        <v>0.60609999999999997</v>
      </c>
      <c r="DT189" s="5">
        <v>0.2215</v>
      </c>
      <c r="DU189" s="5">
        <v>4.4000000000000003E-3</v>
      </c>
      <c r="DV189" s="5">
        <v>0.91459999999999997</v>
      </c>
      <c r="DW189" s="5">
        <v>0.75549999999999995</v>
      </c>
      <c r="DX189" s="5">
        <v>0.97240000000000004</v>
      </c>
      <c r="DY189" s="5">
        <v>0.2021</v>
      </c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>
        <v>0.60250000000000004</v>
      </c>
      <c r="EI189" s="5">
        <v>0.64129999999999998</v>
      </c>
      <c r="EJ189" s="5">
        <v>0.2064</v>
      </c>
      <c r="EK189" s="5">
        <v>1.4800000000000001E-2</v>
      </c>
      <c r="EL189" s="5">
        <v>0.87009999999999998</v>
      </c>
      <c r="EM189" s="5">
        <v>0.68740000000000001</v>
      </c>
      <c r="EN189" s="5">
        <v>0.89159999999999995</v>
      </c>
      <c r="EO189" s="5">
        <v>8.2900000000000001E-2</v>
      </c>
      <c r="EP189" s="4">
        <v>0.63539999999999996</v>
      </c>
      <c r="EQ189" s="4">
        <v>0.71850000000000003</v>
      </c>
      <c r="ER189" s="4">
        <v>0.157</v>
      </c>
      <c r="ES189" s="4">
        <v>3.9899999999999998E-2</v>
      </c>
      <c r="ET189" s="4">
        <v>0.79830000000000001</v>
      </c>
      <c r="EU189" s="4">
        <v>0.56000000000000005</v>
      </c>
      <c r="EV189" s="4">
        <v>0.71030000000000004</v>
      </c>
      <c r="EW189" s="4">
        <v>1.6299999999999999E-2</v>
      </c>
      <c r="EX189" s="5">
        <v>0.57799999999999996</v>
      </c>
      <c r="EY189" s="5">
        <v>0.58079999999999998</v>
      </c>
      <c r="EZ189" s="5">
        <v>0.19</v>
      </c>
      <c r="FA189" s="5">
        <v>1.6999999999999999E-3</v>
      </c>
      <c r="FB189" s="5">
        <v>0.92290000000000005</v>
      </c>
      <c r="FC189" s="5">
        <v>0.77810000000000001</v>
      </c>
      <c r="FD189" s="5">
        <v>0.99029999999999996</v>
      </c>
      <c r="FE189" s="5">
        <v>0.61880000000000002</v>
      </c>
      <c r="FF189" s="4">
        <v>0.59050000000000002</v>
      </c>
      <c r="FG189" s="4">
        <v>0.60840000000000005</v>
      </c>
      <c r="FH189" s="4">
        <v>0.21510000000000001</v>
      </c>
      <c r="FI189" s="4">
        <v>4.3E-3</v>
      </c>
      <c r="FJ189" s="4">
        <v>0.91369999999999996</v>
      </c>
      <c r="FK189" s="4">
        <v>0.75529999999999997</v>
      </c>
      <c r="FL189" s="4">
        <v>0.97160000000000002</v>
      </c>
      <c r="FM189" s="4">
        <v>0.29849999999999999</v>
      </c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>
        <v>0.60270000000000001</v>
      </c>
      <c r="FW189" s="4">
        <v>0.64180000000000004</v>
      </c>
      <c r="FX189" s="4">
        <v>0.2059</v>
      </c>
      <c r="FY189" s="4">
        <v>1.47E-2</v>
      </c>
      <c r="FZ189" s="4">
        <v>0.87119999999999997</v>
      </c>
      <c r="GA189" s="4">
        <v>0.68889999999999996</v>
      </c>
      <c r="GB189" s="4">
        <v>0.89090000000000003</v>
      </c>
      <c r="GC189" s="4">
        <v>0.114</v>
      </c>
      <c r="GD189" s="5">
        <v>0.63249999999999995</v>
      </c>
      <c r="GE189" s="5">
        <v>0.71360000000000001</v>
      </c>
      <c r="GF189" s="5">
        <v>0.15659999999999999</v>
      </c>
      <c r="GG189" s="5">
        <v>4.0300000000000002E-2</v>
      </c>
      <c r="GH189" s="5">
        <v>0.79620000000000002</v>
      </c>
      <c r="GI189" s="5">
        <v>0.55920000000000003</v>
      </c>
      <c r="GJ189" s="5">
        <v>0.71279999999999999</v>
      </c>
      <c r="GK189" s="5">
        <v>2.1499999999999998E-2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>
        <v>0.60370000000000001</v>
      </c>
      <c r="HK189" s="5">
        <v>0.6431</v>
      </c>
      <c r="HL189" s="5">
        <v>0.2031</v>
      </c>
      <c r="HM189" s="5">
        <v>1.4800000000000001E-2</v>
      </c>
      <c r="HN189" s="5">
        <v>0.87050000000000005</v>
      </c>
      <c r="HO189" s="5">
        <v>0.68720000000000003</v>
      </c>
      <c r="HP189" s="5">
        <v>0.8911</v>
      </c>
      <c r="HQ189" s="5">
        <v>0.10630000000000001</v>
      </c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>
        <v>0.60289999999999999</v>
      </c>
      <c r="IY189" s="4">
        <v>0.64129999999999998</v>
      </c>
      <c r="IZ189" s="4">
        <v>0.2024</v>
      </c>
      <c r="JA189" s="4">
        <v>1.4800000000000001E-2</v>
      </c>
      <c r="JB189" s="4">
        <v>0.87050000000000005</v>
      </c>
      <c r="JC189" s="4">
        <v>0.68679999999999997</v>
      </c>
      <c r="JD189" s="4">
        <v>0.89200000000000002</v>
      </c>
      <c r="JE189" s="4">
        <v>9.2100000000000001E-2</v>
      </c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0.59856071428571433</v>
      </c>
      <c r="JO189" s="4">
        <f t="shared" si="105"/>
        <v>0.63057142857142856</v>
      </c>
      <c r="JP189" s="4">
        <f t="shared" si="106"/>
        <v>0.20284999999999997</v>
      </c>
      <c r="JQ189" s="4">
        <f t="shared" si="107"/>
        <v>1.2974999999999999E-2</v>
      </c>
      <c r="JR189" s="4">
        <f t="shared" si="108"/>
        <v>0.88323214285714269</v>
      </c>
      <c r="JS189" s="4">
        <f t="shared" si="109"/>
        <v>0.70569642857142867</v>
      </c>
      <c r="JT189" s="4">
        <f t="shared" si="110"/>
        <v>0.90789285714285728</v>
      </c>
      <c r="JU189" s="4">
        <f t="shared" si="111"/>
        <v>0.19630714285714287</v>
      </c>
      <c r="JV189" s="1" t="e" cm="1">
        <f t="array" aca="1" ref="JV189" ca="1">CONCATENATE(INDIRECT(ADDRESS(1,MATCH(_xlfn.MINIFS(B189:JM189,metrics.rec,"MAE"),B189:JM189,0)+1)), ", ", INDIRECT(ADDRESS(2,MATCH(_xlfn.MINIFS(B189:JM189,metrics.rec,"MAE"),B189:JM189,0)+1)))</f>
        <v>#NAME?</v>
      </c>
      <c r="JW189" s="1" t="e" cm="1">
        <f t="array" aca="1" ref="JW189" ca="1">CONCATENATE(INDIRECT(ADDRESS(1,MATCH(_xlfn.MINIFS(B189:JM189,metrics.rec,"MSE"),B189:JM189,0)+1)), ", ", INDIRECT(ADDRESS(2,MATCH(_xlfn.MINIFS(B189:JM189,metrics.rec,"MSE"),B189:JM189,0)+1)))</f>
        <v>#NAME?</v>
      </c>
      <c r="JX189" s="1" t="e" cm="1">
        <f t="array" aca="1" ref="JX189" ca="1">CONCATENATE(INDIRECT(ADDRESS(1,MATCH(_xlfn.MAXIFS(B189:JM189,metrics.rec,"R"),B189:JM189,0)+1)), ", ", INDIRECT(ADDRESS(2,MATCH(_xlfn.MAXIFS(B189:JM189,metrics.rec,"R"),B189:JM189,0)+1)))</f>
        <v>#NAME?</v>
      </c>
      <c r="JY189" s="1" t="e" cm="1">
        <f t="array" aca="1" ref="JY189" ca="1">CONCATENATE(INDIRECT(ADDRESS(1,MATCH(_xlfn.MAXIFS(B189:JM189,metrics.rec,"Precision"),B189:JM189,0)+1)), ", ", INDIRECT(ADDRESS(2,MATCH(_xlfn.MAXIFS(B189:JM189,metrics.rec,"Precision"),B189:JM189,0)+1)))</f>
        <v>#NAME?</v>
      </c>
      <c r="JZ189" s="1" t="e" cm="1">
        <f t="array" aca="1" ref="JZ189" ca="1">CONCATENATE(INDIRECT(ADDRESS(1,MATCH(_xlfn.MAXIFS(B189:JM189,metrics.rec,"Recall"),B189:JM189,0)+1)), ", ", INDIRECT(ADDRESS(2,MATCH(_xlfn.MAXIFS(B189:JM189,metrics.rec,"Recall"),B189:JM189,0)+1)))</f>
        <v>#NAME?</v>
      </c>
      <c r="KA189" s="1" t="e" cm="1">
        <f t="array" aca="1" ref="KA189" ca="1">CONCATENATE(INDIRECT(ADDRESS(1,MATCH(_xlfn.MAXIFS(B189:JM189,metrics.rec,"Coverage"),B189:JM189,0)+1)), ", ", INDIRECT(ADDRESS(2,MATCH(_xlfn.MAXIFS(B189:JM189,metrics.rec,"Coverage"),B189:JM189,0)+1)))</f>
        <v>#NAME?</v>
      </c>
      <c r="KB189" s="1" t="e" cm="1">
        <f t="array" aca="1" ref="KB189" ca="1">CONCATENATE(INDIRECT(ADDRESS(1,MATCH(_xlfn.MAXIFS(B189:JM189,metrics.rec,"Recatio"),B189:JM189,0)+1)), ", ", INDIRECT(ADDRESS(2,MATCH(_xlfn.MAXIFS(B189:JM189,metrics.rec,"Recatio"),B189:JM189,0)+1)))</f>
        <v>#NAME?</v>
      </c>
      <c r="KC189" s="1" t="e" cm="1">
        <f t="array" aca="1" ref="KC189" ca="1">CONCATENATE(INDIRECT(ADDRESS(1,MATCH(_xlfn.MINIFS(B189:JM189,metrics.rec,"Time"),B189:JM189,0)+1)), ", ", INDIRECT(ADDRESS(2,MATCH(_xlfn.MINIFS(B189:JM189,metrics.rec,"Time"),B189:JM189,0)+1)))</f>
        <v>#NAME?</v>
      </c>
    </row>
    <row r="190" spans="1:289" x14ac:dyDescent="0.3">
      <c r="A190" s="1" t="s">
        <v>165</v>
      </c>
      <c r="B190" s="4">
        <v>0.58220000000000005</v>
      </c>
      <c r="C190" s="4">
        <v>0.58720000000000006</v>
      </c>
      <c r="D190" s="4">
        <v>0.20380000000000001</v>
      </c>
      <c r="E190" s="4">
        <v>1.6999999999999999E-3</v>
      </c>
      <c r="F190" s="4">
        <v>0.92830000000000001</v>
      </c>
      <c r="G190" s="4">
        <v>0.78390000000000004</v>
      </c>
      <c r="H190" s="4">
        <v>0.99160000000000004</v>
      </c>
      <c r="I190" s="4">
        <v>0.56499999999999995</v>
      </c>
      <c r="J190" s="5">
        <v>0.58620000000000005</v>
      </c>
      <c r="K190" s="5">
        <v>0.59689999999999999</v>
      </c>
      <c r="L190" s="5">
        <v>0.22550000000000001</v>
      </c>
      <c r="M190" s="5">
        <v>3.0000000000000001E-3</v>
      </c>
      <c r="N190" s="5">
        <v>0.92349999999999999</v>
      </c>
      <c r="O190" s="5">
        <v>0.76919999999999999</v>
      </c>
      <c r="P190" s="5">
        <v>0.98070000000000002</v>
      </c>
      <c r="Q190" s="5">
        <v>0.45369999999999999</v>
      </c>
      <c r="R190" s="4">
        <v>0.58930000000000005</v>
      </c>
      <c r="S190" s="4">
        <v>0.60629999999999995</v>
      </c>
      <c r="T190" s="4">
        <v>0.22459999999999999</v>
      </c>
      <c r="U190" s="4">
        <v>4.4000000000000003E-3</v>
      </c>
      <c r="V190" s="4">
        <v>0.91449999999999998</v>
      </c>
      <c r="W190" s="4">
        <v>0.75600000000000001</v>
      </c>
      <c r="X190" s="4">
        <v>0.97109999999999996</v>
      </c>
      <c r="Y190" s="4">
        <v>0.40789999999999998</v>
      </c>
      <c r="Z190" s="5">
        <v>0.59430000000000005</v>
      </c>
      <c r="AA190" s="5">
        <v>0.62</v>
      </c>
      <c r="AB190" s="5">
        <v>0.2185</v>
      </c>
      <c r="AC190" s="5">
        <v>6.1000000000000004E-3</v>
      </c>
      <c r="AD190" s="5">
        <v>0.90690000000000004</v>
      </c>
      <c r="AE190" s="5">
        <v>0.7419</v>
      </c>
      <c r="AF190" s="5">
        <v>0.95720000000000005</v>
      </c>
      <c r="AG190" s="5">
        <v>0.32029999999999997</v>
      </c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>
        <v>0.59770000000000001</v>
      </c>
      <c r="AQ190" s="5">
        <v>0.62709999999999999</v>
      </c>
      <c r="AR190" s="5">
        <v>0.21560000000000001</v>
      </c>
      <c r="AS190" s="5">
        <v>1.0699999999999999E-2</v>
      </c>
      <c r="AT190" s="5">
        <v>0.88480000000000003</v>
      </c>
      <c r="AU190" s="5">
        <v>0.71220000000000006</v>
      </c>
      <c r="AV190" s="5">
        <v>0.92559999999999998</v>
      </c>
      <c r="AW190" s="5">
        <v>0.1646</v>
      </c>
      <c r="AX190" s="4">
        <v>0.60170000000000001</v>
      </c>
      <c r="AY190" s="4">
        <v>0.63859999999999995</v>
      </c>
      <c r="AZ190" s="4">
        <v>0.20619999999999999</v>
      </c>
      <c r="BA190" s="4">
        <v>1.49E-2</v>
      </c>
      <c r="BB190" s="4">
        <v>0.87060000000000004</v>
      </c>
      <c r="BC190" s="4">
        <v>0.67959999999999998</v>
      </c>
      <c r="BD190" s="4">
        <v>0.89070000000000005</v>
      </c>
      <c r="BE190" s="4">
        <v>0.1119</v>
      </c>
      <c r="BF190" s="5">
        <v>0.61229999999999996</v>
      </c>
      <c r="BG190" s="5">
        <v>0.66110000000000002</v>
      </c>
      <c r="BH190" s="5">
        <v>0.1958</v>
      </c>
      <c r="BI190" s="5">
        <v>2.1899999999999999E-2</v>
      </c>
      <c r="BJ190" s="5">
        <v>0.84360000000000002</v>
      </c>
      <c r="BK190" s="5">
        <v>0.64759999999999995</v>
      </c>
      <c r="BL190" s="5">
        <v>0.83589999999999998</v>
      </c>
      <c r="BM190" s="5">
        <v>2.7799999999999998E-2</v>
      </c>
      <c r="BN190" s="4">
        <v>0.6341</v>
      </c>
      <c r="BO190" s="4">
        <v>0.72150000000000003</v>
      </c>
      <c r="BP190" s="4">
        <v>0.15770000000000001</v>
      </c>
      <c r="BQ190" s="4">
        <v>3.9600000000000003E-2</v>
      </c>
      <c r="BR190" s="4">
        <v>0.80110000000000003</v>
      </c>
      <c r="BS190" s="4">
        <v>0.56499999999999995</v>
      </c>
      <c r="BT190" s="4">
        <v>0.71220000000000006</v>
      </c>
      <c r="BU190" s="4">
        <v>1.83E-2</v>
      </c>
      <c r="BV190" s="5">
        <v>0.57499999999999996</v>
      </c>
      <c r="BW190" s="5">
        <v>0.57579999999999998</v>
      </c>
      <c r="BX190" s="5">
        <v>0.1981</v>
      </c>
      <c r="BY190" s="5">
        <v>1.6999999999999999E-3</v>
      </c>
      <c r="BZ190" s="5">
        <v>0.92620000000000002</v>
      </c>
      <c r="CA190" s="5">
        <v>0.7782</v>
      </c>
      <c r="CB190" s="5">
        <v>0.99039999999999995</v>
      </c>
      <c r="CC190" s="5">
        <v>0.3538</v>
      </c>
      <c r="CD190" s="4">
        <v>0.58819999999999995</v>
      </c>
      <c r="CE190" s="4">
        <v>0.60319999999999996</v>
      </c>
      <c r="CF190" s="4">
        <v>0.21510000000000001</v>
      </c>
      <c r="CG190" s="4">
        <v>4.4000000000000003E-3</v>
      </c>
      <c r="CH190" s="4">
        <v>0.91579999999999995</v>
      </c>
      <c r="CI190" s="4">
        <v>0.75780000000000003</v>
      </c>
      <c r="CJ190" s="4">
        <v>0.97299999999999998</v>
      </c>
      <c r="CK190" s="4">
        <v>0.30449999999999999</v>
      </c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>
        <v>0.60419999999999996</v>
      </c>
      <c r="CU190" s="4">
        <v>0.64329999999999998</v>
      </c>
      <c r="CV190" s="4">
        <v>0.19989999999999999</v>
      </c>
      <c r="CW190" s="4">
        <v>1.4800000000000001E-2</v>
      </c>
      <c r="CX190" s="4">
        <v>0.86799999999999999</v>
      </c>
      <c r="CY190" s="4">
        <v>0.68659999999999999</v>
      </c>
      <c r="CZ190" s="4">
        <v>0.89319999999999999</v>
      </c>
      <c r="DA190" s="4">
        <v>8.77E-2</v>
      </c>
      <c r="DB190" s="5">
        <v>0.63500000000000001</v>
      </c>
      <c r="DC190" s="5">
        <v>0.7218</v>
      </c>
      <c r="DD190" s="5">
        <v>0.1598</v>
      </c>
      <c r="DE190" s="5">
        <v>4.02E-2</v>
      </c>
      <c r="DF190" s="5">
        <v>0.79820000000000002</v>
      </c>
      <c r="DG190" s="5">
        <v>0.56189999999999996</v>
      </c>
      <c r="DH190" s="5">
        <v>0.71009999999999995</v>
      </c>
      <c r="DI190" s="5">
        <v>1.84E-2</v>
      </c>
      <c r="DJ190" s="4">
        <v>0.57299999999999995</v>
      </c>
      <c r="DK190" s="4">
        <v>0.57169999999999999</v>
      </c>
      <c r="DL190" s="4">
        <v>0.19489999999999999</v>
      </c>
      <c r="DM190" s="4">
        <v>1.6999999999999999E-3</v>
      </c>
      <c r="DN190" s="4">
        <v>0.92600000000000005</v>
      </c>
      <c r="DO190" s="4">
        <v>0.77929999999999999</v>
      </c>
      <c r="DP190" s="4">
        <v>0.99180000000000001</v>
      </c>
      <c r="DQ190" s="4">
        <v>0.37790000000000001</v>
      </c>
      <c r="DR190" s="5">
        <v>0.58899999999999997</v>
      </c>
      <c r="DS190" s="5">
        <v>0.60819999999999996</v>
      </c>
      <c r="DT190" s="5">
        <v>0.2205</v>
      </c>
      <c r="DU190" s="5">
        <v>4.4000000000000003E-3</v>
      </c>
      <c r="DV190" s="5">
        <v>0.91439999999999999</v>
      </c>
      <c r="DW190" s="5">
        <v>0.75549999999999995</v>
      </c>
      <c r="DX190" s="5">
        <v>0.97240000000000004</v>
      </c>
      <c r="DY190" s="5">
        <v>0.44379999999999997</v>
      </c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>
        <v>0.60319999999999996</v>
      </c>
      <c r="EI190" s="5">
        <v>0.6421</v>
      </c>
      <c r="EJ190" s="5">
        <v>0.20580000000000001</v>
      </c>
      <c r="EK190" s="5">
        <v>1.4800000000000001E-2</v>
      </c>
      <c r="EL190" s="5">
        <v>0.87019999999999997</v>
      </c>
      <c r="EM190" s="5">
        <v>0.68740000000000001</v>
      </c>
      <c r="EN190" s="5">
        <v>0.89159999999999995</v>
      </c>
      <c r="EO190" s="5">
        <v>8.3400000000000002E-2</v>
      </c>
      <c r="EP190" s="4">
        <v>0.63570000000000004</v>
      </c>
      <c r="EQ190" s="4">
        <v>0.71850000000000003</v>
      </c>
      <c r="ER190" s="4">
        <v>0.15709999999999999</v>
      </c>
      <c r="ES190" s="4">
        <v>3.9899999999999998E-2</v>
      </c>
      <c r="ET190" s="4">
        <v>0.7984</v>
      </c>
      <c r="EU190" s="4">
        <v>0.56010000000000004</v>
      </c>
      <c r="EV190" s="4">
        <v>0.71030000000000004</v>
      </c>
      <c r="EW190" s="4">
        <v>1.7000000000000001E-2</v>
      </c>
      <c r="EX190" s="5">
        <v>0.57879999999999998</v>
      </c>
      <c r="EY190" s="5">
        <v>0.58240000000000003</v>
      </c>
      <c r="EZ190" s="5">
        <v>0.19109999999999999</v>
      </c>
      <c r="FA190" s="5">
        <v>1.6999999999999999E-3</v>
      </c>
      <c r="FB190" s="5">
        <v>0.92220000000000002</v>
      </c>
      <c r="FC190" s="5">
        <v>0.77810000000000001</v>
      </c>
      <c r="FD190" s="5">
        <v>0.99029999999999996</v>
      </c>
      <c r="FE190" s="5">
        <v>0.64949999999999997</v>
      </c>
      <c r="FF190" s="4">
        <v>0.59150000000000003</v>
      </c>
      <c r="FG190" s="4">
        <v>0.61019999999999996</v>
      </c>
      <c r="FH190" s="4">
        <v>0.21460000000000001</v>
      </c>
      <c r="FI190" s="4">
        <v>4.3E-3</v>
      </c>
      <c r="FJ190" s="4">
        <v>0.91349999999999998</v>
      </c>
      <c r="FK190" s="4">
        <v>0.75529999999999997</v>
      </c>
      <c r="FL190" s="4">
        <v>0.97160000000000002</v>
      </c>
      <c r="FM190" s="4">
        <v>0.309</v>
      </c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>
        <v>0.60319999999999996</v>
      </c>
      <c r="FW190" s="4">
        <v>0.64249999999999996</v>
      </c>
      <c r="FX190" s="4">
        <v>0.2054</v>
      </c>
      <c r="FY190" s="4">
        <v>1.47E-2</v>
      </c>
      <c r="FZ190" s="4">
        <v>0.87109999999999999</v>
      </c>
      <c r="GA190" s="4">
        <v>0.68889999999999996</v>
      </c>
      <c r="GB190" s="4">
        <v>0.89090000000000003</v>
      </c>
      <c r="GC190" s="4">
        <v>0.1119</v>
      </c>
      <c r="GD190" s="5">
        <v>0.63280000000000003</v>
      </c>
      <c r="GE190" s="5">
        <v>0.71379999999999999</v>
      </c>
      <c r="GF190" s="5">
        <v>0.15740000000000001</v>
      </c>
      <c r="GG190" s="5">
        <v>4.0300000000000002E-2</v>
      </c>
      <c r="GH190" s="5">
        <v>0.79630000000000001</v>
      </c>
      <c r="GI190" s="5">
        <v>0.55920000000000003</v>
      </c>
      <c r="GJ190" s="5">
        <v>0.71279999999999999</v>
      </c>
      <c r="GK190" s="5">
        <v>2.1499999999999998E-2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>
        <v>0.60429999999999995</v>
      </c>
      <c r="HK190" s="5">
        <v>0.64400000000000002</v>
      </c>
      <c r="HL190" s="5">
        <v>0.20330000000000001</v>
      </c>
      <c r="HM190" s="5">
        <v>1.4800000000000001E-2</v>
      </c>
      <c r="HN190" s="5">
        <v>0.87050000000000005</v>
      </c>
      <c r="HO190" s="5">
        <v>0.68730000000000002</v>
      </c>
      <c r="HP190" s="5">
        <v>0.8911</v>
      </c>
      <c r="HQ190" s="5">
        <v>0.10440000000000001</v>
      </c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>
        <v>0.60350000000000004</v>
      </c>
      <c r="IY190" s="4">
        <v>0.64219999999999999</v>
      </c>
      <c r="IZ190" s="4">
        <v>0.20219999999999999</v>
      </c>
      <c r="JA190" s="4">
        <v>1.4800000000000001E-2</v>
      </c>
      <c r="JB190" s="4">
        <v>0.87050000000000005</v>
      </c>
      <c r="JC190" s="4">
        <v>0.68679999999999997</v>
      </c>
      <c r="JD190" s="4">
        <v>0.89200000000000002</v>
      </c>
      <c r="JE190" s="4">
        <v>8.2600000000000007E-2</v>
      </c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0.59929642857142862</v>
      </c>
      <c r="JO190" s="4">
        <f t="shared" si="105"/>
        <v>0.6318071428571429</v>
      </c>
      <c r="JP190" s="4">
        <f t="shared" si="106"/>
        <v>0.20287857142857141</v>
      </c>
      <c r="JQ190" s="4">
        <f t="shared" si="107"/>
        <v>1.2974999999999999E-2</v>
      </c>
      <c r="JR190" s="4">
        <f t="shared" si="108"/>
        <v>0.88309999999999989</v>
      </c>
      <c r="JS190" s="4">
        <f t="shared" si="109"/>
        <v>0.7057107142857143</v>
      </c>
      <c r="JT190" s="4">
        <f t="shared" si="110"/>
        <v>0.90789285714285728</v>
      </c>
      <c r="JU190" s="4">
        <f t="shared" si="111"/>
        <v>0.21039285714285719</v>
      </c>
      <c r="JV190" s="1" t="e" cm="1">
        <f t="array" aca="1" ref="JV190" ca="1">CONCATENATE(INDIRECT(ADDRESS(1,MATCH(_xlfn.MINIFS(B190:JM190,metrics.rec,"MAE"),B190:JM190,0)+1)), ", ", INDIRECT(ADDRESS(2,MATCH(_xlfn.MINIFS(B190:JM190,metrics.rec,"MAE"),B190:JM190,0)+1)))</f>
        <v>#NAME?</v>
      </c>
      <c r="JW190" s="1" t="e" cm="1">
        <f t="array" aca="1" ref="JW190" ca="1">CONCATENATE(INDIRECT(ADDRESS(1,MATCH(_xlfn.MINIFS(B190:JM190,metrics.rec,"MSE"),B190:JM190,0)+1)), ", ", INDIRECT(ADDRESS(2,MATCH(_xlfn.MINIFS(B190:JM190,metrics.rec,"MSE"),B190:JM190,0)+1)))</f>
        <v>#NAME?</v>
      </c>
      <c r="JX190" s="1" t="e" cm="1">
        <f t="array" aca="1" ref="JX190" ca="1">CONCATENATE(INDIRECT(ADDRESS(1,MATCH(_xlfn.MAXIFS(B190:JM190,metrics.rec,"R"),B190:JM190,0)+1)), ", ", INDIRECT(ADDRESS(2,MATCH(_xlfn.MAXIFS(B190:JM190,metrics.rec,"R"),B190:JM190,0)+1)))</f>
        <v>#NAME?</v>
      </c>
      <c r="JY190" s="1" t="e" cm="1">
        <f t="array" aca="1" ref="JY190" ca="1">CONCATENATE(INDIRECT(ADDRESS(1,MATCH(_xlfn.MAXIFS(B190:JM190,metrics.rec,"Precision"),B190:JM190,0)+1)), ", ", INDIRECT(ADDRESS(2,MATCH(_xlfn.MAXIFS(B190:JM190,metrics.rec,"Precision"),B190:JM190,0)+1)))</f>
        <v>#NAME?</v>
      </c>
      <c r="JZ190" s="1" t="e" cm="1">
        <f t="array" aca="1" ref="JZ190" ca="1">CONCATENATE(INDIRECT(ADDRESS(1,MATCH(_xlfn.MAXIFS(B190:JM190,metrics.rec,"Recall"),B190:JM190,0)+1)), ", ", INDIRECT(ADDRESS(2,MATCH(_xlfn.MAXIFS(B190:JM190,metrics.rec,"Recall"),B190:JM190,0)+1)))</f>
        <v>#NAME?</v>
      </c>
      <c r="KA190" s="1" t="e" cm="1">
        <f t="array" aca="1" ref="KA190" ca="1">CONCATENATE(INDIRECT(ADDRESS(1,MATCH(_xlfn.MAXIFS(B190:JM190,metrics.rec,"Coverage"),B190:JM190,0)+1)), ", ", INDIRECT(ADDRESS(2,MATCH(_xlfn.MAXIFS(B190:JM190,metrics.rec,"Coverage"),B190:JM190,0)+1)))</f>
        <v>#NAME?</v>
      </c>
      <c r="KB190" s="1" t="e" cm="1">
        <f t="array" aca="1" ref="KB190" ca="1">CONCATENATE(INDIRECT(ADDRESS(1,MATCH(_xlfn.MAXIFS(B190:JM190,metrics.rec,"Recatio"),B190:JM190,0)+1)), ", ", INDIRECT(ADDRESS(2,MATCH(_xlfn.MAXIFS(B190:JM190,metrics.rec,"Recatio"),B190:JM190,0)+1)))</f>
        <v>#NAME?</v>
      </c>
      <c r="KC190" s="1" t="e" cm="1">
        <f t="array" aca="1" ref="KC190" ca="1">CONCATENATE(INDIRECT(ADDRESS(1,MATCH(_xlfn.MINIFS(B190:JM190,metrics.rec,"Time"),B190:JM190,0)+1)), ", ", INDIRECT(ADDRESS(2,MATCH(_xlfn.MINIFS(B190:JM190,metrics.rec,"Time"),B190:JM190,0)+1)))</f>
        <v>#NAME?</v>
      </c>
    </row>
    <row r="191" spans="1:289" x14ac:dyDescent="0.3">
      <c r="A191" s="1" t="s">
        <v>166</v>
      </c>
      <c r="B191" s="4">
        <v>0.57730000000000004</v>
      </c>
      <c r="C191" s="4">
        <v>0.57899999999999996</v>
      </c>
      <c r="D191" s="4">
        <v>0.21329999999999999</v>
      </c>
      <c r="E191" s="4">
        <v>1.6999999999999999E-3</v>
      </c>
      <c r="F191" s="4">
        <v>0.92769999999999997</v>
      </c>
      <c r="G191" s="4">
        <v>0.78259999999999996</v>
      </c>
      <c r="H191" s="4">
        <v>0.99160000000000004</v>
      </c>
      <c r="I191" s="4">
        <v>0.52549999999999997</v>
      </c>
      <c r="J191" s="5">
        <v>0.58309999999999995</v>
      </c>
      <c r="K191" s="5">
        <v>0.59240000000000004</v>
      </c>
      <c r="L191" s="5">
        <v>0.22720000000000001</v>
      </c>
      <c r="M191" s="5">
        <v>3.0000000000000001E-3</v>
      </c>
      <c r="N191" s="5">
        <v>0.92279999999999995</v>
      </c>
      <c r="O191" s="5">
        <v>0.76790000000000003</v>
      </c>
      <c r="P191" s="5">
        <v>0.98070000000000002</v>
      </c>
      <c r="Q191" s="5">
        <v>0.44350000000000001</v>
      </c>
      <c r="R191" s="4">
        <v>0.58630000000000004</v>
      </c>
      <c r="S191" s="4">
        <v>0.60160000000000002</v>
      </c>
      <c r="T191" s="4">
        <v>0.23039999999999999</v>
      </c>
      <c r="U191" s="4">
        <v>4.4000000000000003E-3</v>
      </c>
      <c r="V191" s="4">
        <v>0.91349999999999998</v>
      </c>
      <c r="W191" s="4">
        <v>0.75470000000000004</v>
      </c>
      <c r="X191" s="4">
        <v>0.97109999999999996</v>
      </c>
      <c r="Y191" s="4">
        <v>0.43240000000000001</v>
      </c>
      <c r="Z191" s="5">
        <v>0.59099999999999997</v>
      </c>
      <c r="AA191" s="5">
        <v>0.61470000000000002</v>
      </c>
      <c r="AB191" s="5">
        <v>0.22040000000000001</v>
      </c>
      <c r="AC191" s="5">
        <v>6.1000000000000004E-3</v>
      </c>
      <c r="AD191" s="5">
        <v>0.90600000000000003</v>
      </c>
      <c r="AE191" s="5">
        <v>0.74070000000000003</v>
      </c>
      <c r="AF191" s="5">
        <v>0.95720000000000005</v>
      </c>
      <c r="AG191" s="5">
        <v>0.30209999999999998</v>
      </c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>
        <v>0.59599999999999997</v>
      </c>
      <c r="AQ191" s="5">
        <v>0.62539999999999996</v>
      </c>
      <c r="AR191" s="5">
        <v>0.2172</v>
      </c>
      <c r="AS191" s="5">
        <v>1.0699999999999999E-2</v>
      </c>
      <c r="AT191" s="5">
        <v>0.88319999999999999</v>
      </c>
      <c r="AU191" s="5">
        <v>0.71130000000000004</v>
      </c>
      <c r="AV191" s="5">
        <v>0.92559999999999998</v>
      </c>
      <c r="AW191" s="5">
        <v>0.16259999999999999</v>
      </c>
      <c r="AX191" s="4">
        <v>0.6008</v>
      </c>
      <c r="AY191" s="4">
        <v>0.63800000000000001</v>
      </c>
      <c r="AZ191" s="4">
        <v>0.2041</v>
      </c>
      <c r="BA191" s="4">
        <v>1.49E-2</v>
      </c>
      <c r="BB191" s="4">
        <v>0.86919999999999997</v>
      </c>
      <c r="BC191" s="4">
        <v>0.67900000000000005</v>
      </c>
      <c r="BD191" s="4">
        <v>0.89070000000000005</v>
      </c>
      <c r="BE191" s="4">
        <v>0.1113</v>
      </c>
      <c r="BF191" s="5">
        <v>0.61270000000000002</v>
      </c>
      <c r="BG191" s="5">
        <v>0.66390000000000005</v>
      </c>
      <c r="BH191" s="5">
        <v>0.18920000000000001</v>
      </c>
      <c r="BI191" s="5">
        <v>2.1899999999999999E-2</v>
      </c>
      <c r="BJ191" s="5">
        <v>0.84089999999999998</v>
      </c>
      <c r="BK191" s="5">
        <v>0.6472</v>
      </c>
      <c r="BL191" s="5">
        <v>0.83589999999999998</v>
      </c>
      <c r="BM191" s="5">
        <v>2.7699999999999999E-2</v>
      </c>
      <c r="BN191" s="4">
        <v>0.6381</v>
      </c>
      <c r="BO191" s="4">
        <v>0.73609999999999998</v>
      </c>
      <c r="BP191" s="4">
        <v>0.14649999999999999</v>
      </c>
      <c r="BQ191" s="4">
        <v>3.9199999999999999E-2</v>
      </c>
      <c r="BR191" s="4">
        <v>0.79410000000000003</v>
      </c>
      <c r="BS191" s="4">
        <v>0.56459999999999999</v>
      </c>
      <c r="BT191" s="4">
        <v>0.71220000000000006</v>
      </c>
      <c r="BU191" s="4">
        <v>1.8700000000000001E-2</v>
      </c>
      <c r="BV191" s="5">
        <v>0.57099999999999995</v>
      </c>
      <c r="BW191" s="5">
        <v>0.56920000000000004</v>
      </c>
      <c r="BX191" s="5">
        <v>0.2064</v>
      </c>
      <c r="BY191" s="5">
        <v>1.6999999999999999E-3</v>
      </c>
      <c r="BZ191" s="5">
        <v>0.92630000000000001</v>
      </c>
      <c r="CA191" s="5">
        <v>0.77700000000000002</v>
      </c>
      <c r="CB191" s="5">
        <v>0.99039999999999995</v>
      </c>
      <c r="CC191" s="5">
        <v>0.26640000000000003</v>
      </c>
      <c r="CD191" s="4">
        <v>0.58479999999999999</v>
      </c>
      <c r="CE191" s="4">
        <v>0.59819999999999995</v>
      </c>
      <c r="CF191" s="4">
        <v>0.22470000000000001</v>
      </c>
      <c r="CG191" s="4">
        <v>4.4000000000000003E-3</v>
      </c>
      <c r="CH191" s="4">
        <v>0.91510000000000002</v>
      </c>
      <c r="CI191" s="4">
        <v>0.75660000000000005</v>
      </c>
      <c r="CJ191" s="4">
        <v>0.97299999999999998</v>
      </c>
      <c r="CK191" s="4">
        <v>0.30020000000000002</v>
      </c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>
        <v>0.60299999999999998</v>
      </c>
      <c r="CU191" s="4">
        <v>0.64229999999999998</v>
      </c>
      <c r="CV191" s="4">
        <v>0.19980000000000001</v>
      </c>
      <c r="CW191" s="4">
        <v>1.4800000000000001E-2</v>
      </c>
      <c r="CX191" s="4">
        <v>0.86650000000000005</v>
      </c>
      <c r="CY191" s="4">
        <v>0.68589999999999995</v>
      </c>
      <c r="CZ191" s="4">
        <v>0.89319999999999999</v>
      </c>
      <c r="DA191" s="4">
        <v>8.6599999999999996E-2</v>
      </c>
      <c r="DB191" s="5">
        <v>0.64039999999999997</v>
      </c>
      <c r="DC191" s="5">
        <v>0.73850000000000005</v>
      </c>
      <c r="DD191" s="5">
        <v>0.14749999999999999</v>
      </c>
      <c r="DE191" s="5">
        <v>3.9899999999999998E-2</v>
      </c>
      <c r="DF191" s="5">
        <v>0.79200000000000004</v>
      </c>
      <c r="DG191" s="5">
        <v>0.5615</v>
      </c>
      <c r="DH191" s="5">
        <v>0.71009999999999995</v>
      </c>
      <c r="DI191" s="5">
        <v>1.84E-2</v>
      </c>
      <c r="DJ191" s="4">
        <v>0.56920000000000004</v>
      </c>
      <c r="DK191" s="4">
        <v>0.56559999999999999</v>
      </c>
      <c r="DL191" s="4">
        <v>0.20219999999999999</v>
      </c>
      <c r="DM191" s="4">
        <v>1.6999999999999999E-3</v>
      </c>
      <c r="DN191" s="4">
        <v>0.92530000000000001</v>
      </c>
      <c r="DO191" s="4">
        <v>0.7782</v>
      </c>
      <c r="DP191" s="4">
        <v>0.99180000000000001</v>
      </c>
      <c r="DQ191" s="4">
        <v>0.3674</v>
      </c>
      <c r="DR191" s="5">
        <v>0.58540000000000003</v>
      </c>
      <c r="DS191" s="5">
        <v>0.60229999999999995</v>
      </c>
      <c r="DT191" s="5">
        <v>0.2271</v>
      </c>
      <c r="DU191" s="5">
        <v>4.4000000000000003E-3</v>
      </c>
      <c r="DV191" s="5">
        <v>0.91349999999999998</v>
      </c>
      <c r="DW191" s="5">
        <v>0.75429999999999997</v>
      </c>
      <c r="DX191" s="5">
        <v>0.97240000000000004</v>
      </c>
      <c r="DY191" s="5">
        <v>0.19009999999999999</v>
      </c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>
        <v>0.60199999999999998</v>
      </c>
      <c r="EI191" s="5">
        <v>0.64139999999999997</v>
      </c>
      <c r="EJ191" s="5">
        <v>0.2051</v>
      </c>
      <c r="EK191" s="5">
        <v>1.4800000000000001E-2</v>
      </c>
      <c r="EL191" s="5">
        <v>0.86860000000000004</v>
      </c>
      <c r="EM191" s="5">
        <v>0.68679999999999997</v>
      </c>
      <c r="EN191" s="5">
        <v>0.89159999999999995</v>
      </c>
      <c r="EO191" s="5">
        <v>8.6199999999999999E-2</v>
      </c>
      <c r="EP191" s="4">
        <v>0.64059999999999995</v>
      </c>
      <c r="EQ191" s="4">
        <v>0.73450000000000004</v>
      </c>
      <c r="ER191" s="4">
        <v>0.14560000000000001</v>
      </c>
      <c r="ES191" s="4">
        <v>3.95E-2</v>
      </c>
      <c r="ET191" s="4">
        <v>0.79149999999999998</v>
      </c>
      <c r="EU191" s="4">
        <v>0.55969999999999998</v>
      </c>
      <c r="EV191" s="4">
        <v>0.71030000000000004</v>
      </c>
      <c r="EW191" s="4">
        <v>1.8100000000000002E-2</v>
      </c>
      <c r="EX191" s="5">
        <v>0.57479999999999998</v>
      </c>
      <c r="EY191" s="5">
        <v>0.57589999999999997</v>
      </c>
      <c r="EZ191" s="5">
        <v>0.19919999999999999</v>
      </c>
      <c r="FA191" s="5">
        <v>1.6999999999999999E-3</v>
      </c>
      <c r="FB191" s="5">
        <v>0.92120000000000002</v>
      </c>
      <c r="FC191" s="5">
        <v>0.77690000000000003</v>
      </c>
      <c r="FD191" s="5">
        <v>0.99029999999999996</v>
      </c>
      <c r="FE191" s="5">
        <v>0.70089999999999997</v>
      </c>
      <c r="FF191" s="4">
        <v>0.58809999999999996</v>
      </c>
      <c r="FG191" s="4">
        <v>0.60509999999999997</v>
      </c>
      <c r="FH191" s="4">
        <v>0.22090000000000001</v>
      </c>
      <c r="FI191" s="4">
        <v>4.4000000000000003E-3</v>
      </c>
      <c r="FJ191" s="4">
        <v>0.91279999999999994</v>
      </c>
      <c r="FK191" s="4">
        <v>0.75419999999999998</v>
      </c>
      <c r="FL191" s="4">
        <v>0.97160000000000002</v>
      </c>
      <c r="FM191" s="4">
        <v>0.2964</v>
      </c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>
        <v>0.60219999999999996</v>
      </c>
      <c r="FW191" s="4">
        <v>0.64170000000000005</v>
      </c>
      <c r="FX191" s="4">
        <v>0.20569999999999999</v>
      </c>
      <c r="FY191" s="4">
        <v>1.47E-2</v>
      </c>
      <c r="FZ191" s="4">
        <v>0.86960000000000004</v>
      </c>
      <c r="GA191" s="4">
        <v>0.68820000000000003</v>
      </c>
      <c r="GB191" s="4">
        <v>0.89090000000000003</v>
      </c>
      <c r="GC191" s="4">
        <v>0.11169999999999999</v>
      </c>
      <c r="GD191" s="5">
        <v>0.63759999999999994</v>
      </c>
      <c r="GE191" s="5">
        <v>0.72889999999999999</v>
      </c>
      <c r="GF191" s="5">
        <v>0.14560000000000001</v>
      </c>
      <c r="GG191" s="5">
        <v>0.04</v>
      </c>
      <c r="GH191" s="5">
        <v>0.79</v>
      </c>
      <c r="GI191" s="5">
        <v>0.55879999999999996</v>
      </c>
      <c r="GJ191" s="5">
        <v>0.71279999999999999</v>
      </c>
      <c r="GK191" s="5">
        <v>2.1600000000000001E-2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>
        <v>0.60329999999999995</v>
      </c>
      <c r="HK191" s="5">
        <v>0.64339999999999997</v>
      </c>
      <c r="HL191" s="5">
        <v>0.2014</v>
      </c>
      <c r="HM191" s="5">
        <v>1.4800000000000001E-2</v>
      </c>
      <c r="HN191" s="5">
        <v>0.86890000000000001</v>
      </c>
      <c r="HO191" s="5">
        <v>0.68659999999999999</v>
      </c>
      <c r="HP191" s="5">
        <v>0.8911</v>
      </c>
      <c r="HQ191" s="5">
        <v>0.10440000000000001</v>
      </c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>
        <v>0.60240000000000005</v>
      </c>
      <c r="IY191" s="4">
        <v>0.64129999999999998</v>
      </c>
      <c r="IZ191" s="4">
        <v>0.20150000000000001</v>
      </c>
      <c r="JA191" s="4">
        <v>1.47E-2</v>
      </c>
      <c r="JB191" s="4">
        <v>0.86870000000000003</v>
      </c>
      <c r="JC191" s="4">
        <v>0.68610000000000004</v>
      </c>
      <c r="JD191" s="4">
        <v>0.89200000000000002</v>
      </c>
      <c r="JE191" s="4">
        <v>9.6100000000000005E-2</v>
      </c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0.59789642857142844</v>
      </c>
      <c r="JO191" s="4">
        <f t="shared" si="105"/>
        <v>0.63112142857142872</v>
      </c>
      <c r="JP191" s="4">
        <f t="shared" si="106"/>
        <v>0.20393214285714287</v>
      </c>
      <c r="JQ191" s="4">
        <f t="shared" si="107"/>
        <v>1.2924999999999997E-2</v>
      </c>
      <c r="JR191" s="4">
        <f t="shared" si="108"/>
        <v>0.88118571428571435</v>
      </c>
      <c r="JS191" s="4">
        <f t="shared" si="109"/>
        <v>0.70479285714285711</v>
      </c>
      <c r="JT191" s="4">
        <f t="shared" si="110"/>
        <v>0.90789285714285728</v>
      </c>
      <c r="JU191" s="4">
        <f t="shared" si="111"/>
        <v>0.19796785714285717</v>
      </c>
      <c r="JV191" s="1" t="e" cm="1">
        <f t="array" aca="1" ref="JV191" ca="1">CONCATENATE(INDIRECT(ADDRESS(1,MATCH(_xlfn.MINIFS(B191:JM191,metrics.rec,"MAE"),B191:JM191,0)+1)), ", ", INDIRECT(ADDRESS(2,MATCH(_xlfn.MINIFS(B191:JM191,metrics.rec,"MAE"),B191:JM191,0)+1)))</f>
        <v>#NAME?</v>
      </c>
      <c r="JW191" s="1" t="e" cm="1">
        <f t="array" aca="1" ref="JW191" ca="1">CONCATENATE(INDIRECT(ADDRESS(1,MATCH(_xlfn.MINIFS(B191:JM191,metrics.rec,"MSE"),B191:JM191,0)+1)), ", ", INDIRECT(ADDRESS(2,MATCH(_xlfn.MINIFS(B191:JM191,metrics.rec,"MSE"),B191:JM191,0)+1)))</f>
        <v>#NAME?</v>
      </c>
      <c r="JX191" s="1" t="e" cm="1">
        <f t="array" aca="1" ref="JX191" ca="1">CONCATENATE(INDIRECT(ADDRESS(1,MATCH(_xlfn.MAXIFS(B191:JM191,metrics.rec,"R"),B191:JM191,0)+1)), ", ", INDIRECT(ADDRESS(2,MATCH(_xlfn.MAXIFS(B191:JM191,metrics.rec,"R"),B191:JM191,0)+1)))</f>
        <v>#NAME?</v>
      </c>
      <c r="JY191" s="1" t="e" cm="1">
        <f t="array" aca="1" ref="JY191" ca="1">CONCATENATE(INDIRECT(ADDRESS(1,MATCH(_xlfn.MAXIFS(B191:JM191,metrics.rec,"Precision"),B191:JM191,0)+1)), ", ", INDIRECT(ADDRESS(2,MATCH(_xlfn.MAXIFS(B191:JM191,metrics.rec,"Precision"),B191:JM191,0)+1)))</f>
        <v>#NAME?</v>
      </c>
      <c r="JZ191" s="1" t="e" cm="1">
        <f t="array" aca="1" ref="JZ191" ca="1">CONCATENATE(INDIRECT(ADDRESS(1,MATCH(_xlfn.MAXIFS(B191:JM191,metrics.rec,"Recall"),B191:JM191,0)+1)), ", ", INDIRECT(ADDRESS(2,MATCH(_xlfn.MAXIFS(B191:JM191,metrics.rec,"Recall"),B191:JM191,0)+1)))</f>
        <v>#NAME?</v>
      </c>
      <c r="KA191" s="1" t="e" cm="1">
        <f t="array" aca="1" ref="KA191" ca="1">CONCATENATE(INDIRECT(ADDRESS(1,MATCH(_xlfn.MAXIFS(B191:JM191,metrics.rec,"Coverage"),B191:JM191,0)+1)), ", ", INDIRECT(ADDRESS(2,MATCH(_xlfn.MAXIFS(B191:JM191,metrics.rec,"Coverage"),B191:JM191,0)+1)))</f>
        <v>#NAME?</v>
      </c>
      <c r="KB191" s="1" t="e" cm="1">
        <f t="array" aca="1" ref="KB191" ca="1">CONCATENATE(INDIRECT(ADDRESS(1,MATCH(_xlfn.MAXIFS(B191:JM191,metrics.rec,"Recatio"),B191:JM191,0)+1)), ", ", INDIRECT(ADDRESS(2,MATCH(_xlfn.MAXIFS(B191:JM191,metrics.rec,"Recatio"),B191:JM191,0)+1)))</f>
        <v>#NAME?</v>
      </c>
      <c r="KC191" s="1" t="e" cm="1">
        <f t="array" aca="1" ref="KC191" ca="1">CONCATENATE(INDIRECT(ADDRESS(1,MATCH(_xlfn.MINIFS(B191:JM191,metrics.rec,"Time"),B191:JM191,0)+1)), ", ", INDIRECT(ADDRESS(2,MATCH(_xlfn.MINIFS(B191:JM191,metrics.rec,"Time"),B191:JM191,0)+1)))</f>
        <v>#NAME?</v>
      </c>
    </row>
    <row r="192" spans="1:289" x14ac:dyDescent="0.3">
      <c r="A192" s="1" t="s">
        <v>167</v>
      </c>
      <c r="B192" s="4">
        <v>0.57920000000000005</v>
      </c>
      <c r="C192" s="4">
        <v>0.58230000000000004</v>
      </c>
      <c r="D192" s="4">
        <v>0.21110000000000001</v>
      </c>
      <c r="E192" s="4">
        <v>1.6999999999999999E-3</v>
      </c>
      <c r="F192" s="4">
        <v>0.92820000000000003</v>
      </c>
      <c r="G192" s="4">
        <v>0.78259999999999996</v>
      </c>
      <c r="H192" s="4">
        <v>0.99160000000000004</v>
      </c>
      <c r="I192" s="4">
        <v>0.34389999999999998</v>
      </c>
      <c r="J192" s="5">
        <v>0.58389999999999997</v>
      </c>
      <c r="K192" s="5">
        <v>0.59389999999999998</v>
      </c>
      <c r="L192" s="5">
        <v>0.22720000000000001</v>
      </c>
      <c r="M192" s="5">
        <v>3.0000000000000001E-3</v>
      </c>
      <c r="N192" s="5">
        <v>0.9234</v>
      </c>
      <c r="O192" s="5">
        <v>0.76800000000000002</v>
      </c>
      <c r="P192" s="5">
        <v>0.98070000000000002</v>
      </c>
      <c r="Q192" s="5">
        <v>0.4536</v>
      </c>
      <c r="R192" s="4">
        <v>0.58720000000000006</v>
      </c>
      <c r="S192" s="4">
        <v>0.60309999999999997</v>
      </c>
      <c r="T192" s="4">
        <v>0.23180000000000001</v>
      </c>
      <c r="U192" s="4">
        <v>4.4000000000000003E-3</v>
      </c>
      <c r="V192" s="4">
        <v>0.91339999999999999</v>
      </c>
      <c r="W192" s="4">
        <v>0.75480000000000003</v>
      </c>
      <c r="X192" s="4">
        <v>0.97109999999999996</v>
      </c>
      <c r="Y192" s="4">
        <v>0.40429999999999999</v>
      </c>
      <c r="Z192" s="5">
        <v>0.59209999999999996</v>
      </c>
      <c r="AA192" s="5">
        <v>0.61680000000000001</v>
      </c>
      <c r="AB192" s="5">
        <v>0.22090000000000001</v>
      </c>
      <c r="AC192" s="5">
        <v>6.1000000000000004E-3</v>
      </c>
      <c r="AD192" s="5">
        <v>0.90580000000000005</v>
      </c>
      <c r="AE192" s="5">
        <v>0.74070000000000003</v>
      </c>
      <c r="AF192" s="5">
        <v>0.95720000000000005</v>
      </c>
      <c r="AG192" s="5">
        <v>0.2893</v>
      </c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>
        <v>0.59660000000000002</v>
      </c>
      <c r="AQ192" s="5">
        <v>0.62619999999999998</v>
      </c>
      <c r="AR192" s="5">
        <v>0.21590000000000001</v>
      </c>
      <c r="AS192" s="5">
        <v>1.0699999999999999E-2</v>
      </c>
      <c r="AT192" s="5">
        <v>0.8831</v>
      </c>
      <c r="AU192" s="5">
        <v>0.71130000000000004</v>
      </c>
      <c r="AV192" s="5">
        <v>0.92559999999999998</v>
      </c>
      <c r="AW192" s="5">
        <v>0.16539999999999999</v>
      </c>
      <c r="AX192" s="4">
        <v>0.60129999999999995</v>
      </c>
      <c r="AY192" s="4">
        <v>0.63870000000000005</v>
      </c>
      <c r="AZ192" s="4">
        <v>0.20569999999999999</v>
      </c>
      <c r="BA192" s="4">
        <v>1.49E-2</v>
      </c>
      <c r="BB192" s="4">
        <v>0.86929999999999996</v>
      </c>
      <c r="BC192" s="4">
        <v>0.67889999999999995</v>
      </c>
      <c r="BD192" s="4">
        <v>0.89070000000000005</v>
      </c>
      <c r="BE192" s="4">
        <v>0.1115</v>
      </c>
      <c r="BF192" s="5">
        <v>0.61329999999999996</v>
      </c>
      <c r="BG192" s="5">
        <v>0.66469999999999996</v>
      </c>
      <c r="BH192" s="5">
        <v>0.1903</v>
      </c>
      <c r="BI192" s="5">
        <v>2.1899999999999999E-2</v>
      </c>
      <c r="BJ192" s="5">
        <v>0.84099999999999997</v>
      </c>
      <c r="BK192" s="5">
        <v>0.64729999999999999</v>
      </c>
      <c r="BL192" s="5">
        <v>0.83589999999999998</v>
      </c>
      <c r="BM192" s="5">
        <v>2.7900000000000001E-2</v>
      </c>
      <c r="BN192" s="4">
        <v>0.63829999999999998</v>
      </c>
      <c r="BO192" s="4">
        <v>0.73599999999999999</v>
      </c>
      <c r="BP192" s="4">
        <v>0.1457</v>
      </c>
      <c r="BQ192" s="4">
        <v>3.9199999999999999E-2</v>
      </c>
      <c r="BR192" s="4">
        <v>0.79420000000000002</v>
      </c>
      <c r="BS192" s="4">
        <v>0.56459999999999999</v>
      </c>
      <c r="BT192" s="4">
        <v>0.71220000000000006</v>
      </c>
      <c r="BU192" s="4">
        <v>1.8599999999999998E-2</v>
      </c>
      <c r="BV192" s="5">
        <v>0.57220000000000004</v>
      </c>
      <c r="BW192" s="5">
        <v>0.57179999999999997</v>
      </c>
      <c r="BX192" s="5">
        <v>0.20660000000000001</v>
      </c>
      <c r="BY192" s="5">
        <v>1.6999999999999999E-3</v>
      </c>
      <c r="BZ192" s="5">
        <v>0.92589999999999995</v>
      </c>
      <c r="CA192" s="5">
        <v>0.77700000000000002</v>
      </c>
      <c r="CB192" s="5">
        <v>0.99039999999999995</v>
      </c>
      <c r="CC192" s="5">
        <v>0.2757</v>
      </c>
      <c r="CD192" s="4">
        <v>0.5857</v>
      </c>
      <c r="CE192" s="4">
        <v>0.60019999999999996</v>
      </c>
      <c r="CF192" s="4">
        <v>0.22320000000000001</v>
      </c>
      <c r="CG192" s="4">
        <v>4.4000000000000003E-3</v>
      </c>
      <c r="CH192" s="4">
        <v>0.91490000000000005</v>
      </c>
      <c r="CI192" s="4">
        <v>0.75660000000000005</v>
      </c>
      <c r="CJ192" s="4">
        <v>0.97299999999999998</v>
      </c>
      <c r="CK192" s="4">
        <v>0.30470000000000003</v>
      </c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>
        <v>0.60329999999999995</v>
      </c>
      <c r="CU192" s="4">
        <v>0.64259999999999995</v>
      </c>
      <c r="CV192" s="4">
        <v>0.20100000000000001</v>
      </c>
      <c r="CW192" s="4">
        <v>1.4800000000000001E-2</v>
      </c>
      <c r="CX192" s="4">
        <v>0.86629999999999996</v>
      </c>
      <c r="CY192" s="4">
        <v>0.68589999999999995</v>
      </c>
      <c r="CZ192" s="4">
        <v>0.89319999999999999</v>
      </c>
      <c r="DA192" s="4">
        <v>8.77E-2</v>
      </c>
      <c r="DB192" s="5">
        <v>0.64049999999999996</v>
      </c>
      <c r="DC192" s="5">
        <v>0.73829999999999996</v>
      </c>
      <c r="DD192" s="5">
        <v>0.14710000000000001</v>
      </c>
      <c r="DE192" s="5">
        <v>3.9899999999999998E-2</v>
      </c>
      <c r="DF192" s="5">
        <v>0.79200000000000004</v>
      </c>
      <c r="DG192" s="5">
        <v>0.56159999999999999</v>
      </c>
      <c r="DH192" s="5">
        <v>0.71009999999999995</v>
      </c>
      <c r="DI192" s="5">
        <v>1.84E-2</v>
      </c>
      <c r="DJ192" s="4">
        <v>0.57010000000000005</v>
      </c>
      <c r="DK192" s="4">
        <v>0.56759999999999999</v>
      </c>
      <c r="DL192" s="4">
        <v>0.20319999999999999</v>
      </c>
      <c r="DM192" s="4">
        <v>1.6999999999999999E-3</v>
      </c>
      <c r="DN192" s="4">
        <v>0.92479999999999996</v>
      </c>
      <c r="DO192" s="4">
        <v>0.7782</v>
      </c>
      <c r="DP192" s="4">
        <v>0.99180000000000001</v>
      </c>
      <c r="DQ192" s="4">
        <v>0.38119999999999998</v>
      </c>
      <c r="DR192" s="5">
        <v>0.58660000000000001</v>
      </c>
      <c r="DS192" s="5">
        <v>0.60489999999999999</v>
      </c>
      <c r="DT192" s="5">
        <v>0.22689999999999999</v>
      </c>
      <c r="DU192" s="5">
        <v>4.4000000000000003E-3</v>
      </c>
      <c r="DV192" s="5">
        <v>0.91349999999999998</v>
      </c>
      <c r="DW192" s="5">
        <v>0.75429999999999997</v>
      </c>
      <c r="DX192" s="5">
        <v>0.97240000000000004</v>
      </c>
      <c r="DY192" s="5">
        <v>0.2331</v>
      </c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>
        <v>0.60260000000000002</v>
      </c>
      <c r="EI192" s="5">
        <v>0.64219999999999999</v>
      </c>
      <c r="EJ192" s="5">
        <v>0.20480000000000001</v>
      </c>
      <c r="EK192" s="5">
        <v>1.4800000000000001E-2</v>
      </c>
      <c r="EL192" s="5">
        <v>0.86870000000000003</v>
      </c>
      <c r="EM192" s="5">
        <v>0.68679999999999997</v>
      </c>
      <c r="EN192" s="5">
        <v>0.89159999999999995</v>
      </c>
      <c r="EO192" s="5">
        <v>0.1056</v>
      </c>
      <c r="EP192" s="4">
        <v>0.64070000000000005</v>
      </c>
      <c r="EQ192" s="4">
        <v>0.73429999999999995</v>
      </c>
      <c r="ER192" s="4">
        <v>0.14549999999999999</v>
      </c>
      <c r="ES192" s="4">
        <v>3.95E-2</v>
      </c>
      <c r="ET192" s="4">
        <v>0.79139999999999999</v>
      </c>
      <c r="EU192" s="4">
        <v>0.55969999999999998</v>
      </c>
      <c r="EV192" s="4">
        <v>0.71030000000000004</v>
      </c>
      <c r="EW192" s="4">
        <v>1.8100000000000002E-2</v>
      </c>
      <c r="EX192" s="5">
        <v>0.57589999999999997</v>
      </c>
      <c r="EY192" s="5">
        <v>0.57799999999999996</v>
      </c>
      <c r="EZ192" s="5">
        <v>0.20050000000000001</v>
      </c>
      <c r="FA192" s="5">
        <v>1.6999999999999999E-3</v>
      </c>
      <c r="FB192" s="5">
        <v>0.92100000000000004</v>
      </c>
      <c r="FC192" s="5">
        <v>0.77700000000000002</v>
      </c>
      <c r="FD192" s="5">
        <v>0.99029999999999996</v>
      </c>
      <c r="FE192" s="5">
        <v>0.72570000000000001</v>
      </c>
      <c r="FF192" s="4">
        <v>0.58909999999999996</v>
      </c>
      <c r="FG192" s="4">
        <v>0.60699999999999998</v>
      </c>
      <c r="FH192" s="4">
        <v>0.221</v>
      </c>
      <c r="FI192" s="4">
        <v>4.4000000000000003E-3</v>
      </c>
      <c r="FJ192" s="4">
        <v>0.91269999999999996</v>
      </c>
      <c r="FK192" s="4">
        <v>0.75419999999999998</v>
      </c>
      <c r="FL192" s="4">
        <v>0.97160000000000002</v>
      </c>
      <c r="FM192" s="4">
        <v>0.29859999999999998</v>
      </c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>
        <v>0.60270000000000001</v>
      </c>
      <c r="FW192" s="4">
        <v>0.64239999999999997</v>
      </c>
      <c r="FX192" s="4">
        <v>0.20610000000000001</v>
      </c>
      <c r="FY192" s="4">
        <v>1.47E-2</v>
      </c>
      <c r="FZ192" s="4">
        <v>0.86970000000000003</v>
      </c>
      <c r="GA192" s="4">
        <v>0.68820000000000003</v>
      </c>
      <c r="GB192" s="4">
        <v>0.89090000000000003</v>
      </c>
      <c r="GC192" s="4">
        <v>0.1125</v>
      </c>
      <c r="GD192" s="5">
        <v>0.63780000000000003</v>
      </c>
      <c r="GE192" s="5">
        <v>0.72909999999999997</v>
      </c>
      <c r="GF192" s="5">
        <v>0.14610000000000001</v>
      </c>
      <c r="GG192" s="5">
        <v>0.04</v>
      </c>
      <c r="GH192" s="5">
        <v>0.79</v>
      </c>
      <c r="GI192" s="5">
        <v>0.55879999999999996</v>
      </c>
      <c r="GJ192" s="5">
        <v>0.71279999999999999</v>
      </c>
      <c r="GK192" s="5">
        <v>2.1700000000000001E-2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>
        <v>0.6038</v>
      </c>
      <c r="HK192" s="5">
        <v>0.64419999999999999</v>
      </c>
      <c r="HL192" s="5">
        <v>0.20150000000000001</v>
      </c>
      <c r="HM192" s="5">
        <v>1.4800000000000001E-2</v>
      </c>
      <c r="HN192" s="5">
        <v>0.86890000000000001</v>
      </c>
      <c r="HO192" s="5">
        <v>0.68659999999999999</v>
      </c>
      <c r="HP192" s="5">
        <v>0.8911</v>
      </c>
      <c r="HQ192" s="5">
        <v>0.1009</v>
      </c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>
        <v>0.60289999999999999</v>
      </c>
      <c r="IY192" s="4">
        <v>0.64200000000000002</v>
      </c>
      <c r="IZ192" s="4">
        <v>0.20150000000000001</v>
      </c>
      <c r="JA192" s="4">
        <v>1.47E-2</v>
      </c>
      <c r="JB192" s="4">
        <v>0.86880000000000002</v>
      </c>
      <c r="JC192" s="4">
        <v>0.68610000000000004</v>
      </c>
      <c r="JD192" s="4">
        <v>0.89200000000000002</v>
      </c>
      <c r="JE192" s="4">
        <v>9.11E-2</v>
      </c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0.59860357142857168</v>
      </c>
      <c r="JO192" s="4">
        <f t="shared" si="105"/>
        <v>0.63234642857142853</v>
      </c>
      <c r="JP192" s="4">
        <f t="shared" si="106"/>
        <v>0.20410000000000003</v>
      </c>
      <c r="JQ192" s="4">
        <f t="shared" si="107"/>
        <v>1.2924999999999997E-2</v>
      </c>
      <c r="JR192" s="4">
        <f t="shared" si="108"/>
        <v>0.88116428571428584</v>
      </c>
      <c r="JS192" s="4">
        <f t="shared" si="109"/>
        <v>0.70481071428571429</v>
      </c>
      <c r="JT192" s="4">
        <f t="shared" si="110"/>
        <v>0.90789285714285728</v>
      </c>
      <c r="JU192" s="4">
        <f t="shared" si="111"/>
        <v>0.19314999999999999</v>
      </c>
      <c r="JV192" s="1" t="e" cm="1">
        <f t="array" aca="1" ref="JV192" ca="1">CONCATENATE(INDIRECT(ADDRESS(1,MATCH(_xlfn.MINIFS(B192:JM192,metrics.rec,"MAE"),B192:JM192,0)+1)), ", ", INDIRECT(ADDRESS(2,MATCH(_xlfn.MINIFS(B192:JM192,metrics.rec,"MAE"),B192:JM192,0)+1)))</f>
        <v>#NAME?</v>
      </c>
      <c r="JW192" s="1" t="e" cm="1">
        <f t="array" aca="1" ref="JW192" ca="1">CONCATENATE(INDIRECT(ADDRESS(1,MATCH(_xlfn.MINIFS(B192:JM192,metrics.rec,"MSE"),B192:JM192,0)+1)), ", ", INDIRECT(ADDRESS(2,MATCH(_xlfn.MINIFS(B192:JM192,metrics.rec,"MSE"),B192:JM192,0)+1)))</f>
        <v>#NAME?</v>
      </c>
      <c r="JX192" s="1" t="e" cm="1">
        <f t="array" aca="1" ref="JX192" ca="1">CONCATENATE(INDIRECT(ADDRESS(1,MATCH(_xlfn.MAXIFS(B192:JM192,metrics.rec,"R"),B192:JM192,0)+1)), ", ", INDIRECT(ADDRESS(2,MATCH(_xlfn.MAXIFS(B192:JM192,metrics.rec,"R"),B192:JM192,0)+1)))</f>
        <v>#NAME?</v>
      </c>
      <c r="JY192" s="1" t="e" cm="1">
        <f t="array" aca="1" ref="JY192" ca="1">CONCATENATE(INDIRECT(ADDRESS(1,MATCH(_xlfn.MAXIFS(B192:JM192,metrics.rec,"Precision"),B192:JM192,0)+1)), ", ", INDIRECT(ADDRESS(2,MATCH(_xlfn.MAXIFS(B192:JM192,metrics.rec,"Precision"),B192:JM192,0)+1)))</f>
        <v>#NAME?</v>
      </c>
      <c r="JZ192" s="1" t="e" cm="1">
        <f t="array" aca="1" ref="JZ192" ca="1">CONCATENATE(INDIRECT(ADDRESS(1,MATCH(_xlfn.MAXIFS(B192:JM192,metrics.rec,"Recall"),B192:JM192,0)+1)), ", ", INDIRECT(ADDRESS(2,MATCH(_xlfn.MAXIFS(B192:JM192,metrics.rec,"Recall"),B192:JM192,0)+1)))</f>
        <v>#NAME?</v>
      </c>
      <c r="KA192" s="1" t="e" cm="1">
        <f t="array" aca="1" ref="KA192" ca="1">CONCATENATE(INDIRECT(ADDRESS(1,MATCH(_xlfn.MAXIFS(B192:JM192,metrics.rec,"Coverage"),B192:JM192,0)+1)), ", ", INDIRECT(ADDRESS(2,MATCH(_xlfn.MAXIFS(B192:JM192,metrics.rec,"Coverage"),B192:JM192,0)+1)))</f>
        <v>#NAME?</v>
      </c>
      <c r="KB192" s="1" t="e" cm="1">
        <f t="array" aca="1" ref="KB192" ca="1">CONCATENATE(INDIRECT(ADDRESS(1,MATCH(_xlfn.MAXIFS(B192:JM192,metrics.rec,"Recatio"),B192:JM192,0)+1)), ", ", INDIRECT(ADDRESS(2,MATCH(_xlfn.MAXIFS(B192:JM192,metrics.rec,"Recatio"),B192:JM192,0)+1)))</f>
        <v>#NAME?</v>
      </c>
      <c r="KC192" s="1" t="e" cm="1">
        <f t="array" aca="1" ref="KC192" ca="1">CONCATENATE(INDIRECT(ADDRESS(1,MATCH(_xlfn.MINIFS(B192:JM192,metrics.rec,"Time"),B192:JM192,0)+1)), ", ", INDIRECT(ADDRESS(2,MATCH(_xlfn.MINIFS(B192:JM192,metrics.rec,"Time"),B192:JM192,0)+1)))</f>
        <v>#NAME?</v>
      </c>
    </row>
    <row r="193" spans="1:289" x14ac:dyDescent="0.3">
      <c r="A193" s="1" t="s">
        <v>250</v>
      </c>
      <c r="B193" s="4">
        <v>0.5726</v>
      </c>
      <c r="C193" s="4">
        <v>0.56999999999999995</v>
      </c>
      <c r="D193" s="4">
        <v>0.22559999999999999</v>
      </c>
      <c r="E193" s="4">
        <v>1.8E-3</v>
      </c>
      <c r="F193" s="4">
        <v>0.92410000000000003</v>
      </c>
      <c r="G193" s="4">
        <v>0.72499999999999998</v>
      </c>
      <c r="H193" s="4">
        <v>0.98960000000000004</v>
      </c>
      <c r="I193" s="4">
        <v>0.47949999999999998</v>
      </c>
      <c r="J193" s="5">
        <v>0.57999999999999996</v>
      </c>
      <c r="K193" s="5">
        <v>0.58989999999999998</v>
      </c>
      <c r="L193" s="5">
        <v>0.22900000000000001</v>
      </c>
      <c r="M193" s="5">
        <v>3.3E-3</v>
      </c>
      <c r="N193" s="5">
        <v>0.91900000000000004</v>
      </c>
      <c r="O193" s="5">
        <v>0.69199999999999995</v>
      </c>
      <c r="P193" s="5">
        <v>0.97940000000000005</v>
      </c>
      <c r="Q193" s="5">
        <v>0.46079999999999999</v>
      </c>
      <c r="R193" s="4">
        <v>0.58230000000000004</v>
      </c>
      <c r="S193" s="4">
        <v>0.59450000000000003</v>
      </c>
      <c r="T193" s="4">
        <v>0.23519999999999999</v>
      </c>
      <c r="U193" s="4">
        <v>5.0000000000000001E-3</v>
      </c>
      <c r="V193" s="4">
        <v>0.90769999999999995</v>
      </c>
      <c r="W193" s="4">
        <v>0.65610000000000002</v>
      </c>
      <c r="X193" s="4">
        <v>0.96799999999999997</v>
      </c>
      <c r="Y193" s="4">
        <v>0.37840000000000001</v>
      </c>
      <c r="Z193" s="5">
        <v>0.58640000000000003</v>
      </c>
      <c r="AA193" s="5">
        <v>0.60680000000000001</v>
      </c>
      <c r="AB193" s="5">
        <v>0.22339999999999999</v>
      </c>
      <c r="AC193" s="5">
        <v>7.3000000000000001E-3</v>
      </c>
      <c r="AD193" s="5">
        <v>0.8992</v>
      </c>
      <c r="AE193" s="5">
        <v>0.60850000000000004</v>
      </c>
      <c r="AF193" s="5">
        <v>0.95299999999999996</v>
      </c>
      <c r="AG193" s="5">
        <v>0.26490000000000002</v>
      </c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>
        <v>0.59119999999999995</v>
      </c>
      <c r="AQ193" s="5">
        <v>0.61599999999999999</v>
      </c>
      <c r="AR193" s="5">
        <v>0.21829999999999999</v>
      </c>
      <c r="AS193" s="5">
        <v>1.5699999999999999E-2</v>
      </c>
      <c r="AT193" s="5">
        <v>0.86960000000000004</v>
      </c>
      <c r="AU193" s="5">
        <v>0.47670000000000001</v>
      </c>
      <c r="AV193" s="5">
        <v>0.91679999999999995</v>
      </c>
      <c r="AW193" s="5">
        <v>0.16120000000000001</v>
      </c>
      <c r="AX193" s="4">
        <v>0.59409999999999996</v>
      </c>
      <c r="AY193" s="4">
        <v>0.622</v>
      </c>
      <c r="AZ193" s="4">
        <v>0.2016</v>
      </c>
      <c r="BA193" s="4">
        <v>2.7099999999999999E-2</v>
      </c>
      <c r="BB193" s="4">
        <v>0.84370000000000001</v>
      </c>
      <c r="BC193" s="4">
        <v>0.36149999999999999</v>
      </c>
      <c r="BD193" s="4">
        <v>0.88100000000000001</v>
      </c>
      <c r="BE193" s="4">
        <v>0.10780000000000001</v>
      </c>
      <c r="BF193" s="5">
        <v>0.60429999999999995</v>
      </c>
      <c r="BG193" s="5">
        <v>0.64190000000000003</v>
      </c>
      <c r="BH193" s="5">
        <v>0.18179999999999999</v>
      </c>
      <c r="BI193" s="5">
        <v>5.7299999999999997E-2</v>
      </c>
      <c r="BJ193" s="5">
        <v>0.79990000000000006</v>
      </c>
      <c r="BK193" s="5">
        <v>0.2334</v>
      </c>
      <c r="BL193" s="5">
        <v>0.81779999999999997</v>
      </c>
      <c r="BM193" s="5">
        <v>2.7300000000000001E-2</v>
      </c>
      <c r="BN193" s="4">
        <v>0.63339999999999996</v>
      </c>
      <c r="BO193" s="4">
        <v>0.72299999999999998</v>
      </c>
      <c r="BP193" s="4">
        <v>0.1389</v>
      </c>
      <c r="BQ193" s="4">
        <v>0.18940000000000001</v>
      </c>
      <c r="BR193" s="4">
        <v>0.72850000000000004</v>
      </c>
      <c r="BS193" s="4">
        <v>0.1046</v>
      </c>
      <c r="BT193" s="4">
        <v>0.67969999999999997</v>
      </c>
      <c r="BU193" s="4">
        <v>1.7600000000000001E-2</v>
      </c>
      <c r="BV193" s="5">
        <v>0.5675</v>
      </c>
      <c r="BW193" s="5">
        <v>0.56420000000000003</v>
      </c>
      <c r="BX193" s="5">
        <v>0.22</v>
      </c>
      <c r="BY193" s="5">
        <v>1.8E-3</v>
      </c>
      <c r="BZ193" s="5">
        <v>0.92320000000000002</v>
      </c>
      <c r="CA193" s="5">
        <v>0.72019999999999995</v>
      </c>
      <c r="CB193" s="5">
        <v>0.98939999999999995</v>
      </c>
      <c r="CC193" s="5">
        <v>0.26200000000000001</v>
      </c>
      <c r="CD193" s="4">
        <v>0.58109999999999995</v>
      </c>
      <c r="CE193" s="4">
        <v>0.59379999999999999</v>
      </c>
      <c r="CF193" s="4">
        <v>0.2288</v>
      </c>
      <c r="CG193" s="4">
        <v>5.0000000000000001E-3</v>
      </c>
      <c r="CH193" s="4">
        <v>0.90949999999999998</v>
      </c>
      <c r="CI193" s="4">
        <v>0.65459999999999996</v>
      </c>
      <c r="CJ193" s="4">
        <v>0.97040000000000004</v>
      </c>
      <c r="CK193" s="4">
        <v>0.29920000000000002</v>
      </c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>
        <v>0.59589999999999999</v>
      </c>
      <c r="CU193" s="4">
        <v>0.62590000000000001</v>
      </c>
      <c r="CV193" s="4">
        <v>0.1983</v>
      </c>
      <c r="CW193" s="4">
        <v>2.69E-2</v>
      </c>
      <c r="CX193" s="4">
        <v>0.84250000000000003</v>
      </c>
      <c r="CY193" s="4">
        <v>0.36699999999999999</v>
      </c>
      <c r="CZ193" s="4">
        <v>0.88190000000000002</v>
      </c>
      <c r="DA193" s="4">
        <v>8.3000000000000004E-2</v>
      </c>
      <c r="DB193" s="5">
        <v>0.6361</v>
      </c>
      <c r="DC193" s="5">
        <v>0.7268</v>
      </c>
      <c r="DD193" s="5">
        <v>0.13420000000000001</v>
      </c>
      <c r="DE193" s="5">
        <v>0.19639999999999999</v>
      </c>
      <c r="DF193" s="5">
        <v>0.72719999999999996</v>
      </c>
      <c r="DG193" s="5">
        <v>0.1026</v>
      </c>
      <c r="DH193" s="5">
        <v>0.67959999999999998</v>
      </c>
      <c r="DI193" s="5">
        <v>1.78E-2</v>
      </c>
      <c r="DJ193" s="4">
        <v>0.56499999999999995</v>
      </c>
      <c r="DK193" s="4">
        <v>0.56030000000000002</v>
      </c>
      <c r="DL193" s="4">
        <v>0.2097</v>
      </c>
      <c r="DM193" s="4">
        <v>1.8E-3</v>
      </c>
      <c r="DN193" s="4">
        <v>0.92079999999999995</v>
      </c>
      <c r="DO193" s="4">
        <v>0.72230000000000005</v>
      </c>
      <c r="DP193" s="4">
        <v>0.99129999999999996</v>
      </c>
      <c r="DQ193" s="4">
        <v>0.3664</v>
      </c>
      <c r="DR193" s="5">
        <v>0.58189999999999997</v>
      </c>
      <c r="DS193" s="5">
        <v>0.59799999999999998</v>
      </c>
      <c r="DT193" s="5">
        <v>0.23089999999999999</v>
      </c>
      <c r="DU193" s="5">
        <v>5.0000000000000001E-3</v>
      </c>
      <c r="DV193" s="5">
        <v>0.90820000000000001</v>
      </c>
      <c r="DW193" s="5">
        <v>0.65329999999999999</v>
      </c>
      <c r="DX193" s="5">
        <v>0.96899999999999997</v>
      </c>
      <c r="DY193" s="5">
        <v>0.18709999999999999</v>
      </c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>
        <v>0.59450000000000003</v>
      </c>
      <c r="EI193" s="5">
        <v>0.62380000000000002</v>
      </c>
      <c r="EJ193" s="5">
        <v>0.2011</v>
      </c>
      <c r="EK193" s="5">
        <v>2.6700000000000002E-2</v>
      </c>
      <c r="EL193" s="5">
        <v>0.84330000000000005</v>
      </c>
      <c r="EM193" s="5">
        <v>0.36770000000000003</v>
      </c>
      <c r="EN193" s="5">
        <v>0.88039999999999996</v>
      </c>
      <c r="EO193" s="5">
        <v>0.08</v>
      </c>
      <c r="EP193" s="4">
        <v>0.63629999999999998</v>
      </c>
      <c r="EQ193" s="4">
        <v>0.72370000000000001</v>
      </c>
      <c r="ER193" s="4">
        <v>0.13270000000000001</v>
      </c>
      <c r="ES193" s="4">
        <v>0.1903</v>
      </c>
      <c r="ET193" s="4">
        <v>0.72850000000000004</v>
      </c>
      <c r="EU193" s="4">
        <v>0.1048</v>
      </c>
      <c r="EV193" s="4">
        <v>0.67959999999999998</v>
      </c>
      <c r="EW193" s="4">
        <v>1.7000000000000001E-2</v>
      </c>
      <c r="EX193" s="5">
        <v>0.57150000000000001</v>
      </c>
      <c r="EY193" s="5">
        <v>0.57230000000000003</v>
      </c>
      <c r="EZ193" s="5">
        <v>0.20480000000000001</v>
      </c>
      <c r="FA193" s="5">
        <v>1.8E-3</v>
      </c>
      <c r="FB193" s="5">
        <v>0.91790000000000005</v>
      </c>
      <c r="FC193" s="5">
        <v>0.72040000000000004</v>
      </c>
      <c r="FD193" s="5">
        <v>0.98929999999999996</v>
      </c>
      <c r="FE193" s="5">
        <v>0.65680000000000005</v>
      </c>
      <c r="FF193" s="4">
        <v>0.58440000000000003</v>
      </c>
      <c r="FG193" s="4">
        <v>0.60029999999999994</v>
      </c>
      <c r="FH193" s="4">
        <v>0.22220000000000001</v>
      </c>
      <c r="FI193" s="4">
        <v>5.0000000000000001E-3</v>
      </c>
      <c r="FJ193" s="4">
        <v>0.90749999999999997</v>
      </c>
      <c r="FK193" s="4">
        <v>0.65310000000000001</v>
      </c>
      <c r="FL193" s="4">
        <v>0.96830000000000005</v>
      </c>
      <c r="FM193" s="4">
        <v>0.2944</v>
      </c>
      <c r="FN193" s="5">
        <v>0.58850000000000002</v>
      </c>
      <c r="FO193" s="5">
        <v>0.6099</v>
      </c>
      <c r="FP193" s="5">
        <v>0.22800000000000001</v>
      </c>
      <c r="FQ193" s="5">
        <v>1.06E-2</v>
      </c>
      <c r="FR193" s="5">
        <v>0.88770000000000004</v>
      </c>
      <c r="FS193" s="5">
        <v>0.55289999999999995</v>
      </c>
      <c r="FT193" s="5">
        <v>0.9395</v>
      </c>
      <c r="FU193" s="5">
        <v>0.1598</v>
      </c>
      <c r="FV193" s="4">
        <v>0.59509999999999996</v>
      </c>
      <c r="FW193" s="4">
        <v>0.62539999999999996</v>
      </c>
      <c r="FX193" s="4">
        <v>0.2034</v>
      </c>
      <c r="FY193" s="4">
        <v>2.6700000000000002E-2</v>
      </c>
      <c r="FZ193" s="4">
        <v>0.84460000000000002</v>
      </c>
      <c r="GA193" s="4">
        <v>0.36809999999999998</v>
      </c>
      <c r="GB193" s="4">
        <v>0.87960000000000005</v>
      </c>
      <c r="GC193" s="4">
        <v>0.1103</v>
      </c>
      <c r="GD193" s="5">
        <v>0.63260000000000005</v>
      </c>
      <c r="GE193" s="5">
        <v>0.71579999999999999</v>
      </c>
      <c r="GF193" s="5">
        <v>0.13500000000000001</v>
      </c>
      <c r="GG193" s="5">
        <v>0.19070000000000001</v>
      </c>
      <c r="GH193" s="5">
        <v>0.72760000000000002</v>
      </c>
      <c r="GI193" s="5">
        <v>0.1053</v>
      </c>
      <c r="GJ193" s="5">
        <v>0.67979999999999996</v>
      </c>
      <c r="GK193" s="5">
        <v>2.0400000000000001E-2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>
        <v>0.5877</v>
      </c>
      <c r="HC193" s="4">
        <v>0.60940000000000005</v>
      </c>
      <c r="HD193" s="4">
        <v>0.222</v>
      </c>
      <c r="HE193" s="4">
        <v>1.0500000000000001E-2</v>
      </c>
      <c r="HF193" s="4">
        <v>0.8881</v>
      </c>
      <c r="HG193" s="4">
        <v>0.55210000000000004</v>
      </c>
      <c r="HH193" s="4">
        <v>0.93920000000000003</v>
      </c>
      <c r="HI193" s="4">
        <v>0.12470000000000001</v>
      </c>
      <c r="HJ193" s="5">
        <v>0.59609999999999996</v>
      </c>
      <c r="HK193" s="5">
        <v>0.62709999999999999</v>
      </c>
      <c r="HL193" s="5">
        <v>0.19919999999999999</v>
      </c>
      <c r="HM193" s="5">
        <v>2.64E-2</v>
      </c>
      <c r="HN193" s="5">
        <v>0.84440000000000004</v>
      </c>
      <c r="HO193" s="5">
        <v>0.37169999999999997</v>
      </c>
      <c r="HP193" s="5">
        <v>0.88</v>
      </c>
      <c r="HQ193" s="5">
        <v>0.1002</v>
      </c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>
        <v>0.59560000000000002</v>
      </c>
      <c r="IY193" s="4">
        <v>0.62560000000000004</v>
      </c>
      <c r="IZ193" s="4">
        <v>0.19889999999999999</v>
      </c>
      <c r="JA193" s="4">
        <v>2.6599999999999999E-2</v>
      </c>
      <c r="JB193" s="4">
        <v>0.84399999999999997</v>
      </c>
      <c r="JC193" s="4">
        <v>0.36899999999999999</v>
      </c>
      <c r="JD193" s="4">
        <v>0.88070000000000004</v>
      </c>
      <c r="JE193" s="4">
        <v>8.4500000000000006E-2</v>
      </c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0.59315555555555555</v>
      </c>
      <c r="JO193" s="4">
        <f t="shared" ref="JO193" si="113">AVERAGEIFS(B193:JM193,metrics.rec,"MSE")</f>
        <v>0.62171481481481483</v>
      </c>
      <c r="JP193" s="4">
        <f t="shared" ref="JP193" si="114">AVERAGEIFS(B193:JM193,metrics.rec,"R")</f>
        <v>0.20345555555555553</v>
      </c>
      <c r="JQ193" s="4">
        <f t="shared" ref="JQ193" si="115">AVERAGEIFS(B193:JM193,metrics.rec,"Precision")</f>
        <v>4.0400000000000005E-2</v>
      </c>
      <c r="JR193" s="4">
        <f t="shared" ref="JR193" si="116">AVERAGEIFS(B193:JM193,metrics.rec,"Recall")</f>
        <v>0.86004444444444439</v>
      </c>
      <c r="JS193" s="4">
        <f t="shared" ref="JS193" si="117">AVERAGEIFS(B193:JM193,metrics.rec,"Coverage")</f>
        <v>0.47758518518518506</v>
      </c>
      <c r="JT193" s="4">
        <f t="shared" ref="JT193" si="118">AVERAGEIFS(B193:JM193,metrics.rec,"Recatio")</f>
        <v>0.89644814814814822</v>
      </c>
      <c r="JU193" s="4">
        <f t="shared" ref="JU193" si="119">AVERAGEIFS(B193:JM193,metrics.rec,"Time")</f>
        <v>0.19555925925925929</v>
      </c>
      <c r="JV193" s="1" t="e" cm="1">
        <f t="array" aca="1" ref="JV193" ca="1">CONCATENATE(INDIRECT(ADDRESS(1,MATCH(_xlfn.MINIFS(B193:JM193,metrics.rec,"MAE"),B193:JM193,0)+1)), ", ", INDIRECT(ADDRESS(2,MATCH(_xlfn.MINIFS(B193:JM193,metrics.rec,"MAE"),B193:JM193,0)+1)))</f>
        <v>#NAME?</v>
      </c>
      <c r="JW193" s="1" t="e" cm="1">
        <f t="array" aca="1" ref="JW193" ca="1">CONCATENATE(INDIRECT(ADDRESS(1,MATCH(_xlfn.MINIFS(B193:JM193,metrics.rec,"MSE"),B193:JM193,0)+1)), ", ", INDIRECT(ADDRESS(2,MATCH(_xlfn.MINIFS(B193:JM193,metrics.rec,"MSE"),B193:JM193,0)+1)))</f>
        <v>#NAME?</v>
      </c>
      <c r="JX193" s="1" t="e" cm="1">
        <f t="array" aca="1" ref="JX193" ca="1">CONCATENATE(INDIRECT(ADDRESS(1,MATCH(_xlfn.MAXIFS(B193:JM193,metrics.rec,"R"),B193:JM193,0)+1)), ", ", INDIRECT(ADDRESS(2,MATCH(_xlfn.MAXIFS(B193:JM193,metrics.rec,"R"),B193:JM193,0)+1)))</f>
        <v>#NAME?</v>
      </c>
      <c r="JY193" s="1" t="e" cm="1">
        <f t="array" aca="1" ref="JY193" ca="1">CONCATENATE(INDIRECT(ADDRESS(1,MATCH(_xlfn.MAXIFS(B193:JM193,metrics.rec,"Precision"),B193:JM193,0)+1)), ", ", INDIRECT(ADDRESS(2,MATCH(_xlfn.MAXIFS(B193:JM193,metrics.rec,"Precision"),B193:JM193,0)+1)))</f>
        <v>#NAME?</v>
      </c>
      <c r="JZ193" s="1" t="e" cm="1">
        <f t="array" aca="1" ref="JZ193" ca="1">CONCATENATE(INDIRECT(ADDRESS(1,MATCH(_xlfn.MAXIFS(B193:JM193,metrics.rec,"Recall"),B193:JM193,0)+1)), ", ", INDIRECT(ADDRESS(2,MATCH(_xlfn.MAXIFS(B193:JM193,metrics.rec,"Recall"),B193:JM193,0)+1)))</f>
        <v>#NAME?</v>
      </c>
      <c r="KA193" s="1" t="e" cm="1">
        <f t="array" aca="1" ref="KA193" ca="1">CONCATENATE(INDIRECT(ADDRESS(1,MATCH(_xlfn.MAXIFS(B193:JM193,metrics.rec,"Coverage"),B193:JM193,0)+1)), ", ", INDIRECT(ADDRESS(2,MATCH(_xlfn.MAXIFS(B193:JM193,metrics.rec,"Coverage"),B193:JM193,0)+1)))</f>
        <v>#NAME?</v>
      </c>
      <c r="KB193" s="1" t="e" cm="1">
        <f t="array" aca="1" ref="KB193" ca="1">CONCATENATE(INDIRECT(ADDRESS(1,MATCH(_xlfn.MAXIFS(B193:JM193,metrics.rec,"Recatio"),B193:JM193,0)+1)), ", ", INDIRECT(ADDRESS(2,MATCH(_xlfn.MAXIFS(B193:JM193,metrics.rec,"Recatio"),B193:JM193,0)+1)))</f>
        <v>#NAME?</v>
      </c>
      <c r="KC193" s="1" t="e" cm="1">
        <f t="array" aca="1" ref="KC193" ca="1">CONCATENATE(INDIRECT(ADDRESS(1,MATCH(_xlfn.MINIFS(B193:JM193,metrics.rec,"Time"),B193:JM193,0)+1)), ", ", INDIRECT(ADDRESS(2,MATCH(_xlfn.MINIFS(B193:JM193,metrics.rec,"Time"),B193:JM193,0)+1)))</f>
        <v>#NAME?</v>
      </c>
    </row>
    <row r="194" spans="1:289" x14ac:dyDescent="0.3">
      <c r="A194" s="1" t="s">
        <v>251</v>
      </c>
      <c r="B194" s="4">
        <v>0.5756</v>
      </c>
      <c r="C194" s="4">
        <v>0.57220000000000004</v>
      </c>
      <c r="D194" s="4">
        <v>0.22</v>
      </c>
      <c r="E194" s="4">
        <v>1.8E-3</v>
      </c>
      <c r="F194" s="4">
        <v>0.92720000000000002</v>
      </c>
      <c r="G194" s="4">
        <v>0.72740000000000005</v>
      </c>
      <c r="H194" s="4">
        <v>0.98960000000000004</v>
      </c>
      <c r="I194" s="4">
        <v>0.49020000000000002</v>
      </c>
      <c r="J194" s="5">
        <v>0.58140000000000003</v>
      </c>
      <c r="K194" s="5">
        <v>0.58789999999999998</v>
      </c>
      <c r="L194" s="5">
        <v>0.22989999999999999</v>
      </c>
      <c r="M194" s="5">
        <v>3.3E-3</v>
      </c>
      <c r="N194" s="5">
        <v>0.92059999999999997</v>
      </c>
      <c r="O194" s="5">
        <v>0.69399999999999995</v>
      </c>
      <c r="P194" s="5">
        <v>0.97940000000000005</v>
      </c>
      <c r="Q194" s="5">
        <v>0.45569999999999999</v>
      </c>
      <c r="R194" s="4">
        <v>0.58430000000000004</v>
      </c>
      <c r="S194" s="4">
        <v>0.5948</v>
      </c>
      <c r="T194" s="4">
        <v>0.23419999999999999</v>
      </c>
      <c r="U194" s="4">
        <v>5.0000000000000001E-3</v>
      </c>
      <c r="V194" s="4">
        <v>0.91010000000000002</v>
      </c>
      <c r="W194" s="4">
        <v>0.65810000000000002</v>
      </c>
      <c r="X194" s="4">
        <v>0.96799999999999997</v>
      </c>
      <c r="Y194" s="4">
        <v>0.28060000000000002</v>
      </c>
      <c r="Z194" s="5">
        <v>0.58860000000000001</v>
      </c>
      <c r="AA194" s="5">
        <v>0.60729999999999995</v>
      </c>
      <c r="AB194" s="5">
        <v>0.22570000000000001</v>
      </c>
      <c r="AC194" s="5">
        <v>7.3000000000000001E-3</v>
      </c>
      <c r="AD194" s="5">
        <v>0.90129999999999999</v>
      </c>
      <c r="AE194" s="5">
        <v>0.61060000000000003</v>
      </c>
      <c r="AF194" s="5">
        <v>0.95299999999999996</v>
      </c>
      <c r="AG194" s="5">
        <v>0.2586</v>
      </c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>
        <v>0.5927</v>
      </c>
      <c r="AQ194" s="5">
        <v>0.61480000000000001</v>
      </c>
      <c r="AR194" s="5">
        <v>0.21820000000000001</v>
      </c>
      <c r="AS194" s="5">
        <v>1.5699999999999999E-2</v>
      </c>
      <c r="AT194" s="5">
        <v>0.87119999999999997</v>
      </c>
      <c r="AU194" s="5">
        <v>0.47799999999999998</v>
      </c>
      <c r="AV194" s="5">
        <v>0.91679999999999995</v>
      </c>
      <c r="AW194" s="5">
        <v>0.16</v>
      </c>
      <c r="AX194" s="4">
        <v>0.59499999999999997</v>
      </c>
      <c r="AY194" s="4">
        <v>0.62039999999999995</v>
      </c>
      <c r="AZ194" s="4">
        <v>0.20760000000000001</v>
      </c>
      <c r="BA194" s="4">
        <v>2.7099999999999999E-2</v>
      </c>
      <c r="BB194" s="4">
        <v>0.84630000000000005</v>
      </c>
      <c r="BC194" s="4">
        <v>0.36230000000000001</v>
      </c>
      <c r="BD194" s="4">
        <v>0.88090000000000002</v>
      </c>
      <c r="BE194" s="4">
        <v>0.10730000000000001</v>
      </c>
      <c r="BF194" s="5">
        <v>0.60399999999999998</v>
      </c>
      <c r="BG194" s="5">
        <v>0.63739999999999997</v>
      </c>
      <c r="BH194" s="5">
        <v>0.19020000000000001</v>
      </c>
      <c r="BI194" s="5">
        <v>5.74E-2</v>
      </c>
      <c r="BJ194" s="5">
        <v>0.80349999999999999</v>
      </c>
      <c r="BK194" s="5">
        <v>0.2339</v>
      </c>
      <c r="BL194" s="5">
        <v>0.81779999999999997</v>
      </c>
      <c r="BM194" s="5">
        <v>2.6800000000000001E-2</v>
      </c>
      <c r="BN194" s="4">
        <v>0.62939999999999996</v>
      </c>
      <c r="BO194" s="4">
        <v>0.70799999999999996</v>
      </c>
      <c r="BP194" s="4">
        <v>0.14649999999999999</v>
      </c>
      <c r="BQ194" s="4">
        <v>0.1903</v>
      </c>
      <c r="BR194" s="4">
        <v>0.73419999999999996</v>
      </c>
      <c r="BS194" s="4">
        <v>0.10489999999999999</v>
      </c>
      <c r="BT194" s="4">
        <v>0.67969999999999997</v>
      </c>
      <c r="BU194" s="4">
        <v>1.77E-2</v>
      </c>
      <c r="BV194" s="5">
        <v>0.56940000000000002</v>
      </c>
      <c r="BW194" s="5">
        <v>0.56389999999999996</v>
      </c>
      <c r="BX194" s="5">
        <v>0.21129999999999999</v>
      </c>
      <c r="BY194" s="5">
        <v>1.8E-3</v>
      </c>
      <c r="BZ194" s="5">
        <v>0.92459999999999998</v>
      </c>
      <c r="CA194" s="5">
        <v>0.72230000000000005</v>
      </c>
      <c r="CB194" s="5">
        <v>0.98939999999999995</v>
      </c>
      <c r="CC194" s="5">
        <v>0.25559999999999999</v>
      </c>
      <c r="CD194" s="4">
        <v>0.58330000000000004</v>
      </c>
      <c r="CE194" s="4">
        <v>0.59309999999999996</v>
      </c>
      <c r="CF194" s="4">
        <v>0.22639999999999999</v>
      </c>
      <c r="CG194" s="4">
        <v>5.0000000000000001E-3</v>
      </c>
      <c r="CH194" s="4">
        <v>0.91180000000000005</v>
      </c>
      <c r="CI194" s="4">
        <v>0.65669999999999995</v>
      </c>
      <c r="CJ194" s="4">
        <v>0.97040000000000004</v>
      </c>
      <c r="CK194" s="4">
        <v>0.29699999999999999</v>
      </c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>
        <v>0.5968</v>
      </c>
      <c r="CU194" s="4">
        <v>0.62419999999999998</v>
      </c>
      <c r="CV194" s="4">
        <v>0.20369999999999999</v>
      </c>
      <c r="CW194" s="4">
        <v>2.69E-2</v>
      </c>
      <c r="CX194" s="4">
        <v>0.84440000000000004</v>
      </c>
      <c r="CY194" s="4">
        <v>0.3679</v>
      </c>
      <c r="CZ194" s="4">
        <v>0.88180000000000003</v>
      </c>
      <c r="DA194" s="4">
        <v>8.9800000000000005E-2</v>
      </c>
      <c r="DB194" s="5">
        <v>0.63090000000000002</v>
      </c>
      <c r="DC194" s="5">
        <v>0.71</v>
      </c>
      <c r="DD194" s="5">
        <v>0.1414</v>
      </c>
      <c r="DE194" s="5">
        <v>0.1971</v>
      </c>
      <c r="DF194" s="5">
        <v>0.73170000000000002</v>
      </c>
      <c r="DG194" s="5">
        <v>0.10290000000000001</v>
      </c>
      <c r="DH194" s="5">
        <v>0.67959999999999998</v>
      </c>
      <c r="DI194" s="5">
        <v>1.83E-2</v>
      </c>
      <c r="DJ194" s="4">
        <v>0.56730000000000003</v>
      </c>
      <c r="DK194" s="4">
        <v>0.55969999999999998</v>
      </c>
      <c r="DL194" s="4">
        <v>0.20710000000000001</v>
      </c>
      <c r="DM194" s="4">
        <v>1.8E-3</v>
      </c>
      <c r="DN194" s="4">
        <v>0.92330000000000001</v>
      </c>
      <c r="DO194" s="4">
        <v>0.72430000000000005</v>
      </c>
      <c r="DP194" s="4">
        <v>0.99129999999999996</v>
      </c>
      <c r="DQ194" s="4">
        <v>0.3599</v>
      </c>
      <c r="DR194" s="5">
        <v>0.58409999999999995</v>
      </c>
      <c r="DS194" s="5">
        <v>0.59770000000000001</v>
      </c>
      <c r="DT194" s="5">
        <v>0.23019999999999999</v>
      </c>
      <c r="DU194" s="5">
        <v>5.0000000000000001E-3</v>
      </c>
      <c r="DV194" s="5">
        <v>0.91039999999999999</v>
      </c>
      <c r="DW194" s="5">
        <v>0.6552</v>
      </c>
      <c r="DX194" s="5">
        <v>0.96899999999999997</v>
      </c>
      <c r="DY194" s="5">
        <v>0.184</v>
      </c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>
        <v>0.5958</v>
      </c>
      <c r="EI194" s="5">
        <v>0.62280000000000002</v>
      </c>
      <c r="EJ194" s="5">
        <v>0.2077</v>
      </c>
      <c r="EK194" s="5">
        <v>2.6700000000000002E-2</v>
      </c>
      <c r="EL194" s="5">
        <v>0.84570000000000001</v>
      </c>
      <c r="EM194" s="5">
        <v>0.36859999999999998</v>
      </c>
      <c r="EN194" s="5">
        <v>0.88039999999999996</v>
      </c>
      <c r="EO194" s="5">
        <v>7.8600000000000003E-2</v>
      </c>
      <c r="EP194" s="4">
        <v>0.63160000000000005</v>
      </c>
      <c r="EQ194" s="4">
        <v>0.70709999999999995</v>
      </c>
      <c r="ER194" s="4">
        <v>0.1411</v>
      </c>
      <c r="ES194" s="4">
        <v>0.19109999999999999</v>
      </c>
      <c r="ET194" s="4">
        <v>0.73399999999999999</v>
      </c>
      <c r="EU194" s="4">
        <v>0.1051</v>
      </c>
      <c r="EV194" s="4">
        <v>0.67959999999999998</v>
      </c>
      <c r="EW194" s="4">
        <v>1.7500000000000002E-2</v>
      </c>
      <c r="EX194" s="5">
        <v>0.57369999999999999</v>
      </c>
      <c r="EY194" s="5">
        <v>0.57240000000000002</v>
      </c>
      <c r="EZ194" s="5">
        <v>0.2026</v>
      </c>
      <c r="FA194" s="5">
        <v>1.8E-3</v>
      </c>
      <c r="FB194" s="5">
        <v>0.92010000000000003</v>
      </c>
      <c r="FC194" s="5">
        <v>0.72240000000000004</v>
      </c>
      <c r="FD194" s="5">
        <v>0.98929999999999996</v>
      </c>
      <c r="FE194" s="5">
        <v>0.72260000000000002</v>
      </c>
      <c r="FF194" s="4">
        <v>0.58630000000000004</v>
      </c>
      <c r="FG194" s="4">
        <v>0.59919999999999995</v>
      </c>
      <c r="FH194" s="4">
        <v>0.22459999999999999</v>
      </c>
      <c r="FI194" s="4">
        <v>5.0000000000000001E-3</v>
      </c>
      <c r="FJ194" s="4">
        <v>0.90949999999999998</v>
      </c>
      <c r="FK194" s="4">
        <v>0.65500000000000003</v>
      </c>
      <c r="FL194" s="4">
        <v>0.96830000000000005</v>
      </c>
      <c r="FM194" s="4">
        <v>0.28339999999999999</v>
      </c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>
        <v>0.59589999999999999</v>
      </c>
      <c r="FW194" s="4">
        <v>0.62360000000000004</v>
      </c>
      <c r="FX194" s="4">
        <v>0.2102</v>
      </c>
      <c r="FY194" s="4">
        <v>2.6700000000000002E-2</v>
      </c>
      <c r="FZ194" s="4">
        <v>0.84689999999999999</v>
      </c>
      <c r="GA194" s="4">
        <v>0.36909999999999998</v>
      </c>
      <c r="GB194" s="4">
        <v>0.87960000000000005</v>
      </c>
      <c r="GC194" s="4">
        <v>0.10829999999999999</v>
      </c>
      <c r="GD194" s="5">
        <v>0.628</v>
      </c>
      <c r="GE194" s="5">
        <v>0.70020000000000004</v>
      </c>
      <c r="GF194" s="5">
        <v>0.14249999999999999</v>
      </c>
      <c r="GG194" s="5">
        <v>0.19159999999999999</v>
      </c>
      <c r="GH194" s="5">
        <v>0.73309999999999997</v>
      </c>
      <c r="GI194" s="5">
        <v>0.1056</v>
      </c>
      <c r="GJ194" s="5">
        <v>0.67979999999999996</v>
      </c>
      <c r="GK194" s="5">
        <v>2.06E-2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>
        <v>0.59719999999999995</v>
      </c>
      <c r="HK194" s="5">
        <v>0.62570000000000003</v>
      </c>
      <c r="HL194" s="5">
        <v>0.2039</v>
      </c>
      <c r="HM194" s="5">
        <v>2.64E-2</v>
      </c>
      <c r="HN194" s="5">
        <v>0.84670000000000001</v>
      </c>
      <c r="HO194" s="5">
        <v>0.37259999999999999</v>
      </c>
      <c r="HP194" s="5">
        <v>0.88</v>
      </c>
      <c r="HQ194" s="5">
        <v>0.1003</v>
      </c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>
        <v>0.59650000000000003</v>
      </c>
      <c r="IY194" s="4">
        <v>0.624</v>
      </c>
      <c r="IZ194" s="4">
        <v>0.20419999999999999</v>
      </c>
      <c r="JA194" s="4">
        <v>2.6599999999999999E-2</v>
      </c>
      <c r="JB194" s="4">
        <v>0.84640000000000004</v>
      </c>
      <c r="JC194" s="4">
        <v>0.36990000000000001</v>
      </c>
      <c r="JD194" s="4">
        <v>0.88070000000000004</v>
      </c>
      <c r="JE194" s="4">
        <v>0.1031</v>
      </c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0.59368571428571426</v>
      </c>
      <c r="JO194" s="4">
        <f t="shared" ref="JO194" si="121">AVERAGEIFS(B194:JM194,metrics.rec,"MSE")</f>
        <v>0.61824999999999986</v>
      </c>
      <c r="JP194" s="4">
        <f t="shared" ref="JP194" si="122">AVERAGEIFS(B194:JM194,metrics.rec,"R")</f>
        <v>0.20629642857142858</v>
      </c>
      <c r="JQ194" s="4">
        <f t="shared" ref="JQ194" si="123">AVERAGEIFS(B194:JM194,metrics.rec,"Precision")</f>
        <v>3.9453571428571428E-2</v>
      </c>
      <c r="JR194" s="4">
        <f t="shared" ref="JR194" si="124">AVERAGEIFS(B194:JM194,metrics.rec,"Recall")</f>
        <v>0.8637071428571429</v>
      </c>
      <c r="JS194" s="4">
        <f t="shared" ref="JS194" si="125">AVERAGEIFS(B194:JM194,metrics.rec,"Coverage")</f>
        <v>0.48165714285714284</v>
      </c>
      <c r="JT194" s="4">
        <f t="shared" ref="JT194" si="126">AVERAGEIFS(B194:JM194,metrics.rec,"Recatio")</f>
        <v>0.89796428571428577</v>
      </c>
      <c r="JU194" s="4">
        <f t="shared" ref="JU194" si="127">AVERAGEIFS(B194:JM194,metrics.rec,"Time")</f>
        <v>0.18556428571428571</v>
      </c>
      <c r="JV194" s="1" t="e" cm="1">
        <f t="array" aca="1" ref="JV194" ca="1">CONCATENATE(INDIRECT(ADDRESS(1,MATCH(_xlfn.MINIFS(B194:JM194,metrics.rec,"MAE"),B194:JM194,0)+1)), ", ", INDIRECT(ADDRESS(2,MATCH(_xlfn.MINIFS(B194:JM194,metrics.rec,"MAE"),B194:JM194,0)+1)))</f>
        <v>#NAME?</v>
      </c>
      <c r="JW194" s="1" t="e" cm="1">
        <f t="array" aca="1" ref="JW194" ca="1">CONCATENATE(INDIRECT(ADDRESS(1,MATCH(_xlfn.MINIFS(B194:JM194,metrics.rec,"MSE"),B194:JM194,0)+1)), ", ", INDIRECT(ADDRESS(2,MATCH(_xlfn.MINIFS(B194:JM194,metrics.rec,"MSE"),B194:JM194,0)+1)))</f>
        <v>#NAME?</v>
      </c>
      <c r="JX194" s="1" t="e" cm="1">
        <f t="array" aca="1" ref="JX194" ca="1">CONCATENATE(INDIRECT(ADDRESS(1,MATCH(_xlfn.MAXIFS(B194:JM194,metrics.rec,"R"),B194:JM194,0)+1)), ", ", INDIRECT(ADDRESS(2,MATCH(_xlfn.MAXIFS(B194:JM194,metrics.rec,"R"),B194:JM194,0)+1)))</f>
        <v>#NAME?</v>
      </c>
      <c r="JY194" s="1" t="e" cm="1">
        <f t="array" aca="1" ref="JY194" ca="1">CONCATENATE(INDIRECT(ADDRESS(1,MATCH(_xlfn.MAXIFS(B194:JM194,metrics.rec,"Precision"),B194:JM194,0)+1)), ", ", INDIRECT(ADDRESS(2,MATCH(_xlfn.MAXIFS(B194:JM194,metrics.rec,"Precision"),B194:JM194,0)+1)))</f>
        <v>#NAME?</v>
      </c>
      <c r="JZ194" s="1" t="e" cm="1">
        <f t="array" aca="1" ref="JZ194" ca="1">CONCATENATE(INDIRECT(ADDRESS(1,MATCH(_xlfn.MAXIFS(B194:JM194,metrics.rec,"Recall"),B194:JM194,0)+1)), ", ", INDIRECT(ADDRESS(2,MATCH(_xlfn.MAXIFS(B194:JM194,metrics.rec,"Recall"),B194:JM194,0)+1)))</f>
        <v>#NAME?</v>
      </c>
      <c r="KA194" s="1" t="e" cm="1">
        <f t="array" aca="1" ref="KA194" ca="1">CONCATENATE(INDIRECT(ADDRESS(1,MATCH(_xlfn.MAXIFS(B194:JM194,metrics.rec,"Coverage"),B194:JM194,0)+1)), ", ", INDIRECT(ADDRESS(2,MATCH(_xlfn.MAXIFS(B194:JM194,metrics.rec,"Coverage"),B194:JM194,0)+1)))</f>
        <v>#NAME?</v>
      </c>
      <c r="KB194" s="1" t="e" cm="1">
        <f t="array" aca="1" ref="KB194" ca="1">CONCATENATE(INDIRECT(ADDRESS(1,MATCH(_xlfn.MAXIFS(B194:JM194,metrics.rec,"Recatio"),B194:JM194,0)+1)), ", ", INDIRECT(ADDRESS(2,MATCH(_xlfn.MAXIFS(B194:JM194,metrics.rec,"Recatio"),B194:JM194,0)+1)))</f>
        <v>#NAME?</v>
      </c>
      <c r="KC194" s="1" t="e" cm="1">
        <f t="array" aca="1" ref="KC194" ca="1">CONCATENATE(INDIRECT(ADDRESS(1,MATCH(_xlfn.MINIFS(B194:JM194,metrics.rec,"Time"),B194:JM194,0)+1)), ", ", INDIRECT(ADDRESS(2,MATCH(_xlfn.MINIFS(B194:JM194,metrics.rec,"Time"),B194:JM194,0)+1)))</f>
        <v>#NAME?</v>
      </c>
    </row>
    <row r="195" spans="1:289" x14ac:dyDescent="0.3">
      <c r="A195" s="1" t="s">
        <v>168</v>
      </c>
      <c r="B195" s="4">
        <v>0.57010000000000005</v>
      </c>
      <c r="C195" s="4">
        <v>0.56420000000000003</v>
      </c>
      <c r="D195" s="4">
        <v>0.22120000000000001</v>
      </c>
      <c r="E195" s="4">
        <v>2.8E-3</v>
      </c>
      <c r="F195" s="4">
        <v>0.8952</v>
      </c>
      <c r="G195" s="4">
        <v>0.45119999999999999</v>
      </c>
      <c r="H195" s="4">
        <v>0.99080000000000001</v>
      </c>
      <c r="I195" s="4">
        <v>0.49530000000000002</v>
      </c>
      <c r="J195" s="5">
        <v>0.57689999999999997</v>
      </c>
      <c r="K195" s="5">
        <v>0.5806</v>
      </c>
      <c r="L195" s="5">
        <v>0.2331</v>
      </c>
      <c r="M195" s="5">
        <v>5.3E-3</v>
      </c>
      <c r="N195" s="5">
        <v>0.89070000000000005</v>
      </c>
      <c r="O195" s="5">
        <v>0.41160000000000002</v>
      </c>
      <c r="P195" s="5">
        <v>0.98029999999999995</v>
      </c>
      <c r="Q195" s="5">
        <v>0.46949999999999997</v>
      </c>
      <c r="R195" s="4">
        <v>0.57769999999999999</v>
      </c>
      <c r="S195" s="4">
        <v>0.58160000000000001</v>
      </c>
      <c r="T195" s="4">
        <v>0.23980000000000001</v>
      </c>
      <c r="U195" s="4">
        <v>8.6E-3</v>
      </c>
      <c r="V195" s="4">
        <v>0.88060000000000005</v>
      </c>
      <c r="W195" s="4">
        <v>0.37019999999999997</v>
      </c>
      <c r="X195" s="4">
        <v>0.96940000000000004</v>
      </c>
      <c r="Y195" s="4">
        <v>0.37959999999999999</v>
      </c>
      <c r="Z195" s="5">
        <v>0.58140000000000003</v>
      </c>
      <c r="AA195" s="5">
        <v>0.59450000000000003</v>
      </c>
      <c r="AB195" s="5">
        <v>0.23430000000000001</v>
      </c>
      <c r="AC195" s="5">
        <v>1.29E-2</v>
      </c>
      <c r="AD195" s="5">
        <v>0.87229999999999996</v>
      </c>
      <c r="AE195" s="5">
        <v>0.33460000000000001</v>
      </c>
      <c r="AF195" s="5">
        <v>0.95520000000000005</v>
      </c>
      <c r="AG195" s="5">
        <v>0.25829999999999997</v>
      </c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>
        <v>0.58740000000000003</v>
      </c>
      <c r="AQ195" s="5">
        <v>0.60370000000000001</v>
      </c>
      <c r="AR195" s="5">
        <v>0.21060000000000001</v>
      </c>
      <c r="AS195" s="5">
        <v>3.04E-2</v>
      </c>
      <c r="AT195" s="5">
        <v>0.84560000000000002</v>
      </c>
      <c r="AU195" s="5">
        <v>0.24</v>
      </c>
      <c r="AV195" s="5">
        <v>0.91969999999999996</v>
      </c>
      <c r="AW195" s="5">
        <v>0.16059999999999999</v>
      </c>
      <c r="AX195" s="4">
        <v>0.59440000000000004</v>
      </c>
      <c r="AY195" s="4">
        <v>0.6179</v>
      </c>
      <c r="AZ195" s="4">
        <v>0.1895</v>
      </c>
      <c r="BA195" s="4">
        <v>5.1299999999999998E-2</v>
      </c>
      <c r="BB195" s="4">
        <v>0.82420000000000004</v>
      </c>
      <c r="BC195" s="4">
        <v>0.18640000000000001</v>
      </c>
      <c r="BD195" s="4">
        <v>0.88500000000000001</v>
      </c>
      <c r="BE195" s="4">
        <v>0.1094</v>
      </c>
      <c r="BF195" s="5">
        <v>0.61780000000000002</v>
      </c>
      <c r="BG195" s="5">
        <v>0.66010000000000002</v>
      </c>
      <c r="BH195" s="5">
        <v>0.14580000000000001</v>
      </c>
      <c r="BI195" s="5">
        <v>0.1067</v>
      </c>
      <c r="BJ195" s="5">
        <v>0.78910000000000002</v>
      </c>
      <c r="BK195" s="5">
        <v>0.1239</v>
      </c>
      <c r="BL195" s="5">
        <v>0.82499999999999996</v>
      </c>
      <c r="BM195" s="5">
        <v>2.69E-2</v>
      </c>
      <c r="BN195" s="4">
        <v>0.69420000000000004</v>
      </c>
      <c r="BO195" s="4">
        <v>0.82720000000000005</v>
      </c>
      <c r="BP195" s="4">
        <v>8.7400000000000005E-2</v>
      </c>
      <c r="BQ195" s="4">
        <v>0.29670000000000002</v>
      </c>
      <c r="BR195" s="4">
        <v>0.7379</v>
      </c>
      <c r="BS195" s="4">
        <v>6.8000000000000005E-2</v>
      </c>
      <c r="BT195" s="4">
        <v>0.68600000000000005</v>
      </c>
      <c r="BU195" s="4">
        <v>1.7999999999999999E-2</v>
      </c>
      <c r="BV195" s="5">
        <v>0.56469999999999998</v>
      </c>
      <c r="BW195" s="5">
        <v>0.55740000000000001</v>
      </c>
      <c r="BX195" s="5">
        <v>0.2266</v>
      </c>
      <c r="BY195" s="5">
        <v>2.8E-3</v>
      </c>
      <c r="BZ195" s="5">
        <v>0.89459999999999995</v>
      </c>
      <c r="CA195" s="5">
        <v>0.4466</v>
      </c>
      <c r="CB195" s="5">
        <v>0.99</v>
      </c>
      <c r="CC195" s="5">
        <v>0.25219999999999998</v>
      </c>
      <c r="CD195" s="4">
        <v>0.57550000000000001</v>
      </c>
      <c r="CE195" s="4">
        <v>0.57720000000000005</v>
      </c>
      <c r="CF195" s="4">
        <v>0.2329</v>
      </c>
      <c r="CG195" s="4">
        <v>8.5000000000000006E-3</v>
      </c>
      <c r="CH195" s="4">
        <v>0.88190000000000002</v>
      </c>
      <c r="CI195" s="4">
        <v>0.37330000000000002</v>
      </c>
      <c r="CJ195" s="4">
        <v>0.97219999999999995</v>
      </c>
      <c r="CK195" s="4">
        <v>0.29189999999999999</v>
      </c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>
        <v>0.59540000000000004</v>
      </c>
      <c r="CU195" s="4">
        <v>0.61970000000000003</v>
      </c>
      <c r="CV195" s="4">
        <v>0.19020000000000001</v>
      </c>
      <c r="CW195" s="4">
        <v>5.1799999999999999E-2</v>
      </c>
      <c r="CX195" s="4">
        <v>0.8226</v>
      </c>
      <c r="CY195" s="4">
        <v>0.18640000000000001</v>
      </c>
      <c r="CZ195" s="4">
        <v>0.88629999999999998</v>
      </c>
      <c r="DA195" s="4">
        <v>9.9500000000000005E-2</v>
      </c>
      <c r="DB195" s="5">
        <v>0.69010000000000005</v>
      </c>
      <c r="DC195" s="5">
        <v>0.81640000000000001</v>
      </c>
      <c r="DD195" s="5">
        <v>8.8599999999999998E-2</v>
      </c>
      <c r="DE195" s="5">
        <v>0.30520000000000003</v>
      </c>
      <c r="DF195" s="5">
        <v>0.7369</v>
      </c>
      <c r="DG195" s="5">
        <v>6.7100000000000007E-2</v>
      </c>
      <c r="DH195" s="5">
        <v>0.68679999999999997</v>
      </c>
      <c r="DI195" s="5">
        <v>1.7999999999999999E-2</v>
      </c>
      <c r="DJ195" s="4">
        <v>0.56069999999999998</v>
      </c>
      <c r="DK195" s="4">
        <v>0.54810000000000003</v>
      </c>
      <c r="DL195" s="4">
        <v>0.21970000000000001</v>
      </c>
      <c r="DM195" s="4">
        <v>2.8E-3</v>
      </c>
      <c r="DN195" s="4">
        <v>0.8962</v>
      </c>
      <c r="DO195" s="4">
        <v>0.4486</v>
      </c>
      <c r="DP195" s="4">
        <v>0.99160000000000004</v>
      </c>
      <c r="DQ195" s="4">
        <v>0.36459999999999998</v>
      </c>
      <c r="DR195" s="5">
        <v>0.57650000000000001</v>
      </c>
      <c r="DS195" s="5">
        <v>0.58440000000000003</v>
      </c>
      <c r="DT195" s="5">
        <v>0.23569999999999999</v>
      </c>
      <c r="DU195" s="5">
        <v>8.5000000000000006E-3</v>
      </c>
      <c r="DV195" s="5">
        <v>0.88080000000000003</v>
      </c>
      <c r="DW195" s="5">
        <v>0.37390000000000001</v>
      </c>
      <c r="DX195" s="5">
        <v>0.97070000000000001</v>
      </c>
      <c r="DY195" s="5">
        <v>0.1812</v>
      </c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>
        <v>0.59430000000000005</v>
      </c>
      <c r="EI195" s="5">
        <v>0.61709999999999998</v>
      </c>
      <c r="EJ195" s="5">
        <v>0.19070000000000001</v>
      </c>
      <c r="EK195" s="5">
        <v>5.1499999999999997E-2</v>
      </c>
      <c r="EL195" s="5">
        <v>0.82279999999999998</v>
      </c>
      <c r="EM195" s="5">
        <v>0.18640000000000001</v>
      </c>
      <c r="EN195" s="5">
        <v>0.88470000000000004</v>
      </c>
      <c r="EO195" s="5">
        <v>7.9299999999999995E-2</v>
      </c>
      <c r="EP195" s="4">
        <v>0.69099999999999995</v>
      </c>
      <c r="EQ195" s="4">
        <v>0.81630000000000003</v>
      </c>
      <c r="ER195" s="4">
        <v>9.6799999999999997E-2</v>
      </c>
      <c r="ES195" s="4">
        <v>0.30309999999999998</v>
      </c>
      <c r="ET195" s="4">
        <v>0.73809999999999998</v>
      </c>
      <c r="EU195" s="4">
        <v>6.6699999999999995E-2</v>
      </c>
      <c r="EV195" s="4">
        <v>0.68630000000000002</v>
      </c>
      <c r="EW195" s="4">
        <v>1.6799999999999999E-2</v>
      </c>
      <c r="EX195" s="5">
        <v>0.56420000000000003</v>
      </c>
      <c r="EY195" s="5">
        <v>0.55400000000000005</v>
      </c>
      <c r="EZ195" s="5">
        <v>0.21429999999999999</v>
      </c>
      <c r="FA195" s="5">
        <v>2.8E-3</v>
      </c>
      <c r="FB195" s="5">
        <v>0.89180000000000004</v>
      </c>
      <c r="FC195" s="5">
        <v>0.44700000000000001</v>
      </c>
      <c r="FD195" s="5">
        <v>0.99019999999999997</v>
      </c>
      <c r="FE195" s="5">
        <v>0.6351</v>
      </c>
      <c r="FF195" s="4">
        <v>0.57899999999999996</v>
      </c>
      <c r="FG195" s="4">
        <v>0.58479999999999999</v>
      </c>
      <c r="FH195" s="4">
        <v>0.2329</v>
      </c>
      <c r="FI195" s="4">
        <v>8.5000000000000006E-3</v>
      </c>
      <c r="FJ195" s="4">
        <v>0.879</v>
      </c>
      <c r="FK195" s="4">
        <v>0.37109999999999999</v>
      </c>
      <c r="FL195" s="4">
        <v>0.97030000000000005</v>
      </c>
      <c r="FM195" s="4">
        <v>0.28220000000000001</v>
      </c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>
        <v>0.59409999999999996</v>
      </c>
      <c r="FW195" s="4">
        <v>0.61750000000000005</v>
      </c>
      <c r="FX195" s="4">
        <v>0.1865</v>
      </c>
      <c r="FY195" s="4">
        <v>5.2400000000000002E-2</v>
      </c>
      <c r="FZ195" s="4">
        <v>0.82269999999999999</v>
      </c>
      <c r="GA195" s="4">
        <v>0.1827</v>
      </c>
      <c r="GB195" s="4">
        <v>0.88419999999999999</v>
      </c>
      <c r="GC195" s="4">
        <v>0.1095</v>
      </c>
      <c r="GD195" s="5">
        <v>0.68820000000000003</v>
      </c>
      <c r="GE195" s="5">
        <v>0.8105</v>
      </c>
      <c r="GF195" s="5">
        <v>9.2399999999999996E-2</v>
      </c>
      <c r="GG195" s="5">
        <v>0.30170000000000002</v>
      </c>
      <c r="GH195" s="5">
        <v>0.73680000000000001</v>
      </c>
      <c r="GI195" s="5">
        <v>6.7599999999999993E-2</v>
      </c>
      <c r="GJ195" s="5">
        <v>0.6865</v>
      </c>
      <c r="GK195" s="5">
        <v>2.0799999999999999E-2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>
        <v>0.59499999999999997</v>
      </c>
      <c r="HK195" s="5">
        <v>0.61890000000000001</v>
      </c>
      <c r="HL195" s="5">
        <v>0.18720000000000001</v>
      </c>
      <c r="HM195" s="5">
        <v>5.1900000000000002E-2</v>
      </c>
      <c r="HN195" s="5">
        <v>0.82340000000000002</v>
      </c>
      <c r="HO195" s="5">
        <v>0.1847</v>
      </c>
      <c r="HP195" s="5">
        <v>0.88380000000000003</v>
      </c>
      <c r="HQ195" s="5">
        <v>9.7500000000000003E-2</v>
      </c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>
        <v>0.59509999999999996</v>
      </c>
      <c r="IY195" s="4">
        <v>0.61880000000000002</v>
      </c>
      <c r="IZ195" s="4">
        <v>0.18559999999999999</v>
      </c>
      <c r="JA195" s="4">
        <v>5.21E-2</v>
      </c>
      <c r="JB195" s="4">
        <v>0.8226</v>
      </c>
      <c r="JC195" s="4">
        <v>0.1837</v>
      </c>
      <c r="JD195" s="4">
        <v>0.88490000000000002</v>
      </c>
      <c r="JE195" s="4">
        <v>8.2299999999999998E-2</v>
      </c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0.59852500000000008</v>
      </c>
      <c r="JO195" s="4">
        <f t="shared" si="105"/>
        <v>0.62617857142857147</v>
      </c>
      <c r="JP195" s="4">
        <f t="shared" si="106"/>
        <v>0.19615714285714284</v>
      </c>
      <c r="JQ195" s="4">
        <f t="shared" si="107"/>
        <v>6.5535714285714294E-2</v>
      </c>
      <c r="JR195" s="4">
        <f t="shared" si="108"/>
        <v>0.84116785714285736</v>
      </c>
      <c r="JS195" s="4">
        <f t="shared" si="109"/>
        <v>0.2683464285714286</v>
      </c>
      <c r="JT195" s="4">
        <f t="shared" si="110"/>
        <v>0.90128571428571447</v>
      </c>
      <c r="JU195" s="4">
        <f t="shared" si="111"/>
        <v>0.18740357142857142</v>
      </c>
      <c r="JV195" s="1" t="e" cm="1">
        <f t="array" aca="1" ref="JV195" ca="1">CONCATENATE(INDIRECT(ADDRESS(1,MATCH(_xlfn.MINIFS(B195:JM195,metrics.rec,"MAE"),B195:JM195,0)+1)), ", ", INDIRECT(ADDRESS(2,MATCH(_xlfn.MINIFS(B195:JM195,metrics.rec,"MAE"),B195:JM195,0)+1)))</f>
        <v>#NAME?</v>
      </c>
      <c r="JW195" s="1" t="e" cm="1">
        <f t="array" aca="1" ref="JW195" ca="1">CONCATENATE(INDIRECT(ADDRESS(1,MATCH(_xlfn.MINIFS(B195:JM195,metrics.rec,"MSE"),B195:JM195,0)+1)), ", ", INDIRECT(ADDRESS(2,MATCH(_xlfn.MINIFS(B195:JM195,metrics.rec,"MSE"),B195:JM195,0)+1)))</f>
        <v>#NAME?</v>
      </c>
      <c r="JX195" s="1" t="e" cm="1">
        <f t="array" aca="1" ref="JX195" ca="1">CONCATENATE(INDIRECT(ADDRESS(1,MATCH(_xlfn.MAXIFS(B195:JM195,metrics.rec,"R"),B195:JM195,0)+1)), ", ", INDIRECT(ADDRESS(2,MATCH(_xlfn.MAXIFS(B195:JM195,metrics.rec,"R"),B195:JM195,0)+1)))</f>
        <v>#NAME?</v>
      </c>
      <c r="JY195" s="1" t="e" cm="1">
        <f t="array" aca="1" ref="JY195" ca="1">CONCATENATE(INDIRECT(ADDRESS(1,MATCH(_xlfn.MAXIFS(B195:JM195,metrics.rec,"Precision"),B195:JM195,0)+1)), ", ", INDIRECT(ADDRESS(2,MATCH(_xlfn.MAXIFS(B195:JM195,metrics.rec,"Precision"),B195:JM195,0)+1)))</f>
        <v>#NAME?</v>
      </c>
      <c r="JZ195" s="1" t="e" cm="1">
        <f t="array" aca="1" ref="JZ195" ca="1">CONCATENATE(INDIRECT(ADDRESS(1,MATCH(_xlfn.MAXIFS(B195:JM195,metrics.rec,"Recall"),B195:JM195,0)+1)), ", ", INDIRECT(ADDRESS(2,MATCH(_xlfn.MAXIFS(B195:JM195,metrics.rec,"Recall"),B195:JM195,0)+1)))</f>
        <v>#NAME?</v>
      </c>
      <c r="KA195" s="1" t="e" cm="1">
        <f t="array" aca="1" ref="KA195" ca="1">CONCATENATE(INDIRECT(ADDRESS(1,MATCH(_xlfn.MAXIFS(B195:JM195,metrics.rec,"Coverage"),B195:JM195,0)+1)), ", ", INDIRECT(ADDRESS(2,MATCH(_xlfn.MAXIFS(B195:JM195,metrics.rec,"Coverage"),B195:JM195,0)+1)))</f>
        <v>#NAME?</v>
      </c>
      <c r="KB195" s="1" t="e" cm="1">
        <f t="array" aca="1" ref="KB195" ca="1">CONCATENATE(INDIRECT(ADDRESS(1,MATCH(_xlfn.MAXIFS(B195:JM195,metrics.rec,"Recatio"),B195:JM195,0)+1)), ", ", INDIRECT(ADDRESS(2,MATCH(_xlfn.MAXIFS(B195:JM195,metrics.rec,"Recatio"),B195:JM195,0)+1)))</f>
        <v>#NAME?</v>
      </c>
      <c r="KC195" s="1" t="e" cm="1">
        <f t="array" aca="1" ref="KC195" ca="1">CONCATENATE(INDIRECT(ADDRESS(1,MATCH(_xlfn.MINIFS(B195:JM195,metrics.rec,"Time"),B195:JM195,0)+1)), ", ", INDIRECT(ADDRESS(2,MATCH(_xlfn.MINIFS(B195:JM195,metrics.rec,"Time"),B195:JM195,0)+1)))</f>
        <v>#NAME?</v>
      </c>
    </row>
    <row r="196" spans="1:289" x14ac:dyDescent="0.3">
      <c r="A196" s="1" t="s">
        <v>252</v>
      </c>
      <c r="B196" s="4">
        <v>0.57410000000000005</v>
      </c>
      <c r="C196" s="4">
        <v>0.57369999999999999</v>
      </c>
      <c r="D196" s="4">
        <v>0.23019999999999999</v>
      </c>
      <c r="E196" s="4">
        <v>1.6999999999999999E-3</v>
      </c>
      <c r="F196" s="4">
        <v>0.92500000000000004</v>
      </c>
      <c r="G196" s="4">
        <v>0.77800000000000002</v>
      </c>
      <c r="H196" s="4">
        <v>0.99160000000000004</v>
      </c>
      <c r="I196" s="4">
        <v>0.51990000000000003</v>
      </c>
      <c r="J196" s="5">
        <v>0.5806</v>
      </c>
      <c r="K196" s="5">
        <v>0.58979999999999999</v>
      </c>
      <c r="L196" s="5">
        <v>0.23050000000000001</v>
      </c>
      <c r="M196" s="5">
        <v>3.0000000000000001E-3</v>
      </c>
      <c r="N196" s="5">
        <v>0.92079999999999995</v>
      </c>
      <c r="O196" s="5">
        <v>0.76349999999999996</v>
      </c>
      <c r="P196" s="5">
        <v>0.98070000000000002</v>
      </c>
      <c r="Q196" s="5">
        <v>0.48809999999999998</v>
      </c>
      <c r="R196" s="4">
        <v>0.58379999999999999</v>
      </c>
      <c r="S196" s="4">
        <v>0.59860000000000002</v>
      </c>
      <c r="T196" s="4">
        <v>0.2341</v>
      </c>
      <c r="U196" s="4">
        <v>4.4000000000000003E-3</v>
      </c>
      <c r="V196" s="4">
        <v>0.91010000000000002</v>
      </c>
      <c r="W196" s="4">
        <v>0.75070000000000003</v>
      </c>
      <c r="X196" s="4">
        <v>0.97109999999999996</v>
      </c>
      <c r="Y196" s="4">
        <v>0.39660000000000001</v>
      </c>
      <c r="Z196" s="5">
        <v>0.58840000000000003</v>
      </c>
      <c r="AA196" s="5">
        <v>0.61199999999999999</v>
      </c>
      <c r="AB196" s="5">
        <v>0.22220000000000001</v>
      </c>
      <c r="AC196" s="5">
        <v>6.1000000000000004E-3</v>
      </c>
      <c r="AD196" s="5">
        <v>0.90269999999999995</v>
      </c>
      <c r="AE196" s="5">
        <v>0.73709999999999998</v>
      </c>
      <c r="AF196" s="5">
        <v>0.95720000000000005</v>
      </c>
      <c r="AG196" s="5">
        <v>0.28199999999999997</v>
      </c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>
        <v>0.59460000000000002</v>
      </c>
      <c r="AQ196" s="5">
        <v>0.62580000000000002</v>
      </c>
      <c r="AR196" s="5">
        <v>0.21299999999999999</v>
      </c>
      <c r="AS196" s="5">
        <v>1.0699999999999999E-2</v>
      </c>
      <c r="AT196" s="5">
        <v>0.87980000000000003</v>
      </c>
      <c r="AU196" s="5">
        <v>0.70899999999999996</v>
      </c>
      <c r="AV196" s="5">
        <v>0.92559999999999998</v>
      </c>
      <c r="AW196" s="5">
        <v>0.1711</v>
      </c>
      <c r="AX196" s="4">
        <v>0.60070000000000001</v>
      </c>
      <c r="AY196" s="4">
        <v>0.64139999999999997</v>
      </c>
      <c r="AZ196" s="4">
        <v>0.19359999999999999</v>
      </c>
      <c r="BA196" s="4">
        <v>1.4800000000000001E-2</v>
      </c>
      <c r="BB196" s="4">
        <v>0.86509999999999998</v>
      </c>
      <c r="BC196" s="4">
        <v>0.67759999999999998</v>
      </c>
      <c r="BD196" s="4">
        <v>0.89070000000000005</v>
      </c>
      <c r="BE196" s="4">
        <v>0.11559999999999999</v>
      </c>
      <c r="BF196" s="5">
        <v>0.61550000000000005</v>
      </c>
      <c r="BG196" s="5">
        <v>0.67490000000000006</v>
      </c>
      <c r="BH196" s="5">
        <v>0.17230000000000001</v>
      </c>
      <c r="BI196" s="5">
        <v>2.1700000000000001E-2</v>
      </c>
      <c r="BJ196" s="5">
        <v>0.83450000000000002</v>
      </c>
      <c r="BK196" s="5">
        <v>0.64649999999999996</v>
      </c>
      <c r="BL196" s="5">
        <v>0.83589999999999998</v>
      </c>
      <c r="BM196" s="5">
        <v>2.8799999999999999E-2</v>
      </c>
      <c r="BN196" s="4">
        <v>0.64649999999999996</v>
      </c>
      <c r="BO196" s="4">
        <v>0.76359999999999995</v>
      </c>
      <c r="BP196" s="4">
        <v>0.13669999999999999</v>
      </c>
      <c r="BQ196" s="4">
        <v>3.8800000000000001E-2</v>
      </c>
      <c r="BR196" s="4">
        <v>0.7833</v>
      </c>
      <c r="BS196" s="4">
        <v>0.56399999999999995</v>
      </c>
      <c r="BT196" s="4">
        <v>0.71220000000000006</v>
      </c>
      <c r="BU196" s="4">
        <v>1.9E-2</v>
      </c>
      <c r="BV196" s="5">
        <v>0.56850000000000001</v>
      </c>
      <c r="BW196" s="5">
        <v>0.56610000000000005</v>
      </c>
      <c r="BX196" s="5">
        <v>0.2195</v>
      </c>
      <c r="BY196" s="5">
        <v>1.6999999999999999E-3</v>
      </c>
      <c r="BZ196" s="5">
        <v>0.92349999999999999</v>
      </c>
      <c r="CA196" s="5">
        <v>0.77229999999999999</v>
      </c>
      <c r="CB196" s="5">
        <v>0.99039999999999995</v>
      </c>
      <c r="CC196" s="5">
        <v>0.27239999999999998</v>
      </c>
      <c r="CD196" s="4">
        <v>0.58230000000000004</v>
      </c>
      <c r="CE196" s="4">
        <v>0.5958</v>
      </c>
      <c r="CF196" s="4">
        <v>0.23050000000000001</v>
      </c>
      <c r="CG196" s="4">
        <v>4.4000000000000003E-3</v>
      </c>
      <c r="CH196" s="4">
        <v>0.91190000000000004</v>
      </c>
      <c r="CI196" s="4">
        <v>0.75270000000000004</v>
      </c>
      <c r="CJ196" s="4">
        <v>0.97299999999999998</v>
      </c>
      <c r="CK196" s="4">
        <v>0.30009999999999998</v>
      </c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>
        <v>0.60260000000000002</v>
      </c>
      <c r="CU196" s="4">
        <v>0.64529999999999998</v>
      </c>
      <c r="CV196" s="4">
        <v>0.1908</v>
      </c>
      <c r="CW196" s="4">
        <v>1.4800000000000001E-2</v>
      </c>
      <c r="CX196" s="4">
        <v>0.86309999999999998</v>
      </c>
      <c r="CY196" s="4">
        <v>0.68440000000000001</v>
      </c>
      <c r="CZ196" s="4">
        <v>0.89319999999999999</v>
      </c>
      <c r="DA196" s="4">
        <v>8.8300000000000003E-2</v>
      </c>
      <c r="DB196" s="5">
        <v>0.65039999999999998</v>
      </c>
      <c r="DC196" s="5">
        <v>0.76880000000000004</v>
      </c>
      <c r="DD196" s="5">
        <v>0.1348</v>
      </c>
      <c r="DE196" s="5">
        <v>3.95E-2</v>
      </c>
      <c r="DF196" s="5">
        <v>0.78269999999999995</v>
      </c>
      <c r="DG196" s="5">
        <v>0.56100000000000005</v>
      </c>
      <c r="DH196" s="5">
        <v>0.71009999999999995</v>
      </c>
      <c r="DI196" s="5">
        <v>1.9300000000000001E-2</v>
      </c>
      <c r="DJ196" s="4">
        <v>0.56599999999999995</v>
      </c>
      <c r="DK196" s="4">
        <v>0.56159999999999999</v>
      </c>
      <c r="DL196" s="4">
        <v>0.2104</v>
      </c>
      <c r="DM196" s="4">
        <v>1.6999999999999999E-3</v>
      </c>
      <c r="DN196" s="4">
        <v>0.92210000000000003</v>
      </c>
      <c r="DO196" s="4">
        <v>0.77380000000000004</v>
      </c>
      <c r="DP196" s="4">
        <v>0.99180000000000001</v>
      </c>
      <c r="DQ196" s="4">
        <v>0.38750000000000001</v>
      </c>
      <c r="DR196" s="5">
        <v>0.58299999999999996</v>
      </c>
      <c r="DS196" s="5">
        <v>0.5998</v>
      </c>
      <c r="DT196" s="5">
        <v>0.23180000000000001</v>
      </c>
      <c r="DU196" s="5">
        <v>4.4000000000000003E-3</v>
      </c>
      <c r="DV196" s="5">
        <v>0.91080000000000005</v>
      </c>
      <c r="DW196" s="5">
        <v>0.75039999999999996</v>
      </c>
      <c r="DX196" s="5">
        <v>0.97240000000000004</v>
      </c>
      <c r="DY196" s="5">
        <v>0.19139999999999999</v>
      </c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>
        <v>0.60129999999999995</v>
      </c>
      <c r="EI196" s="5">
        <v>0.64370000000000005</v>
      </c>
      <c r="EJ196" s="5">
        <v>0.1973</v>
      </c>
      <c r="EK196" s="5">
        <v>1.47E-2</v>
      </c>
      <c r="EL196" s="5">
        <v>0.86450000000000005</v>
      </c>
      <c r="EM196" s="5">
        <v>0.68530000000000002</v>
      </c>
      <c r="EN196" s="5">
        <v>0.89159999999999995</v>
      </c>
      <c r="EO196" s="5">
        <v>8.2100000000000006E-2</v>
      </c>
      <c r="EP196" s="4">
        <v>0.64990000000000003</v>
      </c>
      <c r="EQ196" s="4">
        <v>0.76419999999999999</v>
      </c>
      <c r="ER196" s="4">
        <v>0.13189999999999999</v>
      </c>
      <c r="ES196" s="4">
        <v>3.9100000000000003E-2</v>
      </c>
      <c r="ET196" s="4">
        <v>0.78120000000000001</v>
      </c>
      <c r="EU196" s="4">
        <v>0.55910000000000004</v>
      </c>
      <c r="EV196" s="4">
        <v>0.71030000000000004</v>
      </c>
      <c r="EW196" s="4">
        <v>1.84E-2</v>
      </c>
      <c r="EX196" s="5">
        <v>0.57220000000000004</v>
      </c>
      <c r="EY196" s="5">
        <v>0.57269999999999999</v>
      </c>
      <c r="EZ196" s="5">
        <v>0.2044</v>
      </c>
      <c r="FA196" s="5">
        <v>1.6999999999999999E-3</v>
      </c>
      <c r="FB196" s="5">
        <v>0.91859999999999997</v>
      </c>
      <c r="FC196" s="5">
        <v>0.77249999999999996</v>
      </c>
      <c r="FD196" s="5">
        <v>0.99029999999999996</v>
      </c>
      <c r="FE196" s="5">
        <v>0.72540000000000004</v>
      </c>
      <c r="FF196" s="4">
        <v>0.58589999999999998</v>
      </c>
      <c r="FG196" s="4">
        <v>0.60340000000000005</v>
      </c>
      <c r="FH196" s="4">
        <v>0.22439999999999999</v>
      </c>
      <c r="FI196" s="4">
        <v>4.4000000000000003E-3</v>
      </c>
      <c r="FJ196" s="4">
        <v>0.90990000000000004</v>
      </c>
      <c r="FK196" s="4">
        <v>0.75019999999999998</v>
      </c>
      <c r="FL196" s="4">
        <v>0.97160000000000002</v>
      </c>
      <c r="FM196" s="4">
        <v>0.30530000000000002</v>
      </c>
      <c r="FN196" s="5">
        <v>0.59109999999999996</v>
      </c>
      <c r="FO196" s="5">
        <v>0.61619999999999997</v>
      </c>
      <c r="FP196" s="5">
        <v>0.2271</v>
      </c>
      <c r="FQ196" s="5">
        <v>8.0999999999999996E-3</v>
      </c>
      <c r="FR196" s="5">
        <v>0.89500000000000002</v>
      </c>
      <c r="FS196" s="5">
        <v>0.72540000000000004</v>
      </c>
      <c r="FT196" s="5">
        <v>0.94479999999999997</v>
      </c>
      <c r="FU196" s="5">
        <v>0.1653</v>
      </c>
      <c r="FV196" s="4">
        <v>0.60170000000000001</v>
      </c>
      <c r="FW196" s="4">
        <v>0.64419999999999999</v>
      </c>
      <c r="FX196" s="4">
        <v>0.1966</v>
      </c>
      <c r="FY196" s="4">
        <v>1.47E-2</v>
      </c>
      <c r="FZ196" s="4">
        <v>0.86599999999999999</v>
      </c>
      <c r="GA196" s="4">
        <v>0.68669999999999998</v>
      </c>
      <c r="GB196" s="4">
        <v>0.89090000000000003</v>
      </c>
      <c r="GC196" s="4">
        <v>0.113</v>
      </c>
      <c r="GD196" s="5">
        <v>0.64690000000000003</v>
      </c>
      <c r="GE196" s="5">
        <v>0.75700000000000001</v>
      </c>
      <c r="GF196" s="5">
        <v>0.1343</v>
      </c>
      <c r="GG196" s="5">
        <v>3.95E-2</v>
      </c>
      <c r="GH196" s="5">
        <v>0.7802</v>
      </c>
      <c r="GI196" s="5">
        <v>0.55830000000000002</v>
      </c>
      <c r="GJ196" s="5">
        <v>0.71279999999999999</v>
      </c>
      <c r="GK196" s="5">
        <v>2.2499999999999999E-2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>
        <v>0.59030000000000005</v>
      </c>
      <c r="HC196" s="4">
        <v>0.61580000000000001</v>
      </c>
      <c r="HD196" s="4">
        <v>0.22189999999999999</v>
      </c>
      <c r="HE196" s="4">
        <v>8.0999999999999996E-3</v>
      </c>
      <c r="HF196" s="4">
        <v>0.89529999999999998</v>
      </c>
      <c r="HG196" s="4">
        <v>0.72560000000000002</v>
      </c>
      <c r="HH196" s="4">
        <v>0.94530000000000003</v>
      </c>
      <c r="HI196" s="4">
        <v>0.13750000000000001</v>
      </c>
      <c r="HJ196" s="5">
        <v>0.60289999999999999</v>
      </c>
      <c r="HK196" s="5">
        <v>0.6462</v>
      </c>
      <c r="HL196" s="5">
        <v>0.19389999999999999</v>
      </c>
      <c r="HM196" s="5">
        <v>1.47E-2</v>
      </c>
      <c r="HN196" s="5">
        <v>0.86529999999999996</v>
      </c>
      <c r="HO196" s="5">
        <v>0.68510000000000004</v>
      </c>
      <c r="HP196" s="5">
        <v>0.8911</v>
      </c>
      <c r="HQ196" s="5">
        <v>0.111</v>
      </c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>
        <v>0.60209999999999997</v>
      </c>
      <c r="IY196" s="4">
        <v>0.64419999999999999</v>
      </c>
      <c r="IZ196" s="4">
        <v>0.193</v>
      </c>
      <c r="JA196" s="4">
        <v>1.47E-2</v>
      </c>
      <c r="JB196" s="4">
        <v>0.8649</v>
      </c>
      <c r="JC196" s="4">
        <v>0.68459999999999999</v>
      </c>
      <c r="JD196" s="4">
        <v>0.89200000000000002</v>
      </c>
      <c r="JE196" s="4">
        <v>9.8500000000000004E-2</v>
      </c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0.59813703703703702</v>
      </c>
      <c r="JO196" s="4">
        <f t="shared" si="105"/>
        <v>0.63567777777777779</v>
      </c>
      <c r="JP196" s="4">
        <f t="shared" si="106"/>
        <v>0.20172222222222219</v>
      </c>
      <c r="JQ196" s="4">
        <f t="shared" si="107"/>
        <v>1.3022222222222221E-2</v>
      </c>
      <c r="JR196" s="4">
        <f t="shared" si="108"/>
        <v>0.87633703703703691</v>
      </c>
      <c r="JS196" s="4">
        <f t="shared" si="109"/>
        <v>0.70128888888888874</v>
      </c>
      <c r="JT196" s="4">
        <f t="shared" si="110"/>
        <v>0.90651851851851861</v>
      </c>
      <c r="JU196" s="4">
        <f t="shared" si="111"/>
        <v>0.2073740740740741</v>
      </c>
      <c r="JV196" s="1" t="e" cm="1">
        <f t="array" aca="1" ref="JV196" ca="1">CONCATENATE(INDIRECT(ADDRESS(1,MATCH(_xlfn.MINIFS(B196:JM196,metrics.rec,"MAE"),B196:JM196,0)+1)), ", ", INDIRECT(ADDRESS(2,MATCH(_xlfn.MINIFS(B196:JM196,metrics.rec,"MAE"),B196:JM196,0)+1)))</f>
        <v>#NAME?</v>
      </c>
      <c r="JW196" s="1" t="e" cm="1">
        <f t="array" aca="1" ref="JW196" ca="1">CONCATENATE(INDIRECT(ADDRESS(1,MATCH(_xlfn.MINIFS(B196:JM196,metrics.rec,"MSE"),B196:JM196,0)+1)), ", ", INDIRECT(ADDRESS(2,MATCH(_xlfn.MINIFS(B196:JM196,metrics.rec,"MSE"),B196:JM196,0)+1)))</f>
        <v>#NAME?</v>
      </c>
      <c r="JX196" s="1" t="e" cm="1">
        <f t="array" aca="1" ref="JX196" ca="1">CONCATENATE(INDIRECT(ADDRESS(1,MATCH(_xlfn.MAXIFS(B196:JM196,metrics.rec,"R"),B196:JM196,0)+1)), ", ", INDIRECT(ADDRESS(2,MATCH(_xlfn.MAXIFS(B196:JM196,metrics.rec,"R"),B196:JM196,0)+1)))</f>
        <v>#NAME?</v>
      </c>
      <c r="JY196" s="1" t="e" cm="1">
        <f t="array" aca="1" ref="JY196" ca="1">CONCATENATE(INDIRECT(ADDRESS(1,MATCH(_xlfn.MAXIFS(B196:JM196,metrics.rec,"Precision"),B196:JM196,0)+1)), ", ", INDIRECT(ADDRESS(2,MATCH(_xlfn.MAXIFS(B196:JM196,metrics.rec,"Precision"),B196:JM196,0)+1)))</f>
        <v>#NAME?</v>
      </c>
      <c r="JZ196" s="1" t="e" cm="1">
        <f t="array" aca="1" ref="JZ196" ca="1">CONCATENATE(INDIRECT(ADDRESS(1,MATCH(_xlfn.MAXIFS(B196:JM196,metrics.rec,"Recall"),B196:JM196,0)+1)), ", ", INDIRECT(ADDRESS(2,MATCH(_xlfn.MAXIFS(B196:JM196,metrics.rec,"Recall"),B196:JM196,0)+1)))</f>
        <v>#NAME?</v>
      </c>
      <c r="KA196" s="1" t="e" cm="1">
        <f t="array" aca="1" ref="KA196" ca="1">CONCATENATE(INDIRECT(ADDRESS(1,MATCH(_xlfn.MAXIFS(B196:JM196,metrics.rec,"Coverage"),B196:JM196,0)+1)), ", ", INDIRECT(ADDRESS(2,MATCH(_xlfn.MAXIFS(B196:JM196,metrics.rec,"Coverage"),B196:JM196,0)+1)))</f>
        <v>#NAME?</v>
      </c>
      <c r="KB196" s="1" t="e" cm="1">
        <f t="array" aca="1" ref="KB196" ca="1">CONCATENATE(INDIRECT(ADDRESS(1,MATCH(_xlfn.MAXIFS(B196:JM196,metrics.rec,"Recatio"),B196:JM196,0)+1)), ", ", INDIRECT(ADDRESS(2,MATCH(_xlfn.MAXIFS(B196:JM196,metrics.rec,"Recatio"),B196:JM196,0)+1)))</f>
        <v>#NAME?</v>
      </c>
      <c r="KC196" s="1" t="e" cm="1">
        <f t="array" aca="1" ref="KC196" ca="1">CONCATENATE(INDIRECT(ADDRESS(1,MATCH(_xlfn.MINIFS(B196:JM196,metrics.rec,"Time"),B196:JM196,0)+1)), ", ", INDIRECT(ADDRESS(2,MATCH(_xlfn.MINIFS(B196:JM196,metrics.rec,"Time"),B196:JM196,0)+1)))</f>
        <v>#NAME?</v>
      </c>
    </row>
    <row r="197" spans="1:289" x14ac:dyDescent="0.3">
      <c r="A197" s="1" t="s">
        <v>256</v>
      </c>
      <c r="B197" s="4">
        <v>0.57599999999999996</v>
      </c>
      <c r="C197" s="4">
        <v>0.5736</v>
      </c>
      <c r="D197" s="4">
        <v>0.21110000000000001</v>
      </c>
      <c r="E197" s="4">
        <v>1.8E-3</v>
      </c>
      <c r="F197" s="4">
        <v>0.92689999999999995</v>
      </c>
      <c r="G197" s="4">
        <v>0.72950000000000004</v>
      </c>
      <c r="H197" s="4">
        <v>0.98960000000000004</v>
      </c>
      <c r="I197" s="4">
        <v>0.49540000000000001</v>
      </c>
      <c r="J197" s="5">
        <v>0.58279999999999998</v>
      </c>
      <c r="K197" s="5">
        <v>0.59179999999999999</v>
      </c>
      <c r="L197" s="5">
        <v>0.21929999999999999</v>
      </c>
      <c r="M197" s="5">
        <v>3.3E-3</v>
      </c>
      <c r="N197" s="5">
        <v>0.92120000000000002</v>
      </c>
      <c r="O197" s="5">
        <v>0.69599999999999995</v>
      </c>
      <c r="P197" s="5">
        <v>0.97940000000000005</v>
      </c>
      <c r="Q197" s="5">
        <v>0.47760000000000002</v>
      </c>
      <c r="R197" s="4">
        <v>0.58499999999999996</v>
      </c>
      <c r="S197" s="4">
        <v>0.59719999999999995</v>
      </c>
      <c r="T197" s="4">
        <v>0.22509999999999999</v>
      </c>
      <c r="U197" s="4">
        <v>5.0000000000000001E-3</v>
      </c>
      <c r="V197" s="4">
        <v>0.91120000000000001</v>
      </c>
      <c r="W197" s="4">
        <v>0.66</v>
      </c>
      <c r="X197" s="4">
        <v>0.96799999999999997</v>
      </c>
      <c r="Y197" s="4">
        <v>0.378</v>
      </c>
      <c r="Z197" s="5">
        <v>0.58860000000000001</v>
      </c>
      <c r="AA197" s="5">
        <v>0.60850000000000004</v>
      </c>
      <c r="AB197" s="5">
        <v>0.21840000000000001</v>
      </c>
      <c r="AC197" s="5">
        <v>7.3000000000000001E-3</v>
      </c>
      <c r="AD197" s="5">
        <v>0.90159999999999996</v>
      </c>
      <c r="AE197" s="5">
        <v>0.61219999999999997</v>
      </c>
      <c r="AF197" s="5">
        <v>0.95299999999999996</v>
      </c>
      <c r="AG197" s="5">
        <v>0.27079999999999999</v>
      </c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>
        <v>0.59240000000000004</v>
      </c>
      <c r="AQ197" s="5">
        <v>0.61499999999999999</v>
      </c>
      <c r="AR197" s="5">
        <v>0.2157</v>
      </c>
      <c r="AS197" s="5">
        <v>1.5699999999999999E-2</v>
      </c>
      <c r="AT197" s="5">
        <v>0.87380000000000002</v>
      </c>
      <c r="AU197" s="5">
        <v>0.47910000000000003</v>
      </c>
      <c r="AV197" s="5">
        <v>0.91679999999999995</v>
      </c>
      <c r="AW197" s="5">
        <v>0.16009999999999999</v>
      </c>
      <c r="AX197" s="4">
        <v>0.59399999999999997</v>
      </c>
      <c r="AY197" s="4">
        <v>0.61899999999999999</v>
      </c>
      <c r="AZ197" s="4">
        <v>0.20649999999999999</v>
      </c>
      <c r="BA197" s="4">
        <v>2.7099999999999999E-2</v>
      </c>
      <c r="BB197" s="4">
        <v>0.84770000000000001</v>
      </c>
      <c r="BC197" s="4">
        <v>0.36299999999999999</v>
      </c>
      <c r="BD197" s="4">
        <v>0.88090000000000002</v>
      </c>
      <c r="BE197" s="4">
        <v>0.10929999999999999</v>
      </c>
      <c r="BF197" s="5">
        <v>0.60150000000000003</v>
      </c>
      <c r="BG197" s="5">
        <v>0.63170000000000004</v>
      </c>
      <c r="BH197" s="5">
        <v>0.1973</v>
      </c>
      <c r="BI197" s="5">
        <v>5.7599999999999998E-2</v>
      </c>
      <c r="BJ197" s="5">
        <v>0.80659999999999998</v>
      </c>
      <c r="BK197" s="5">
        <v>0.23430000000000001</v>
      </c>
      <c r="BL197" s="5">
        <v>0.81779999999999997</v>
      </c>
      <c r="BM197" s="5">
        <v>2.6700000000000002E-2</v>
      </c>
      <c r="BN197" s="4">
        <v>0.62280000000000002</v>
      </c>
      <c r="BO197" s="4">
        <v>0.68799999999999994</v>
      </c>
      <c r="BP197" s="4">
        <v>0.15679999999999999</v>
      </c>
      <c r="BQ197" s="4">
        <v>0.19159999999999999</v>
      </c>
      <c r="BR197" s="4">
        <v>0.74219999999999997</v>
      </c>
      <c r="BS197" s="4">
        <v>0.10539999999999999</v>
      </c>
      <c r="BT197" s="4">
        <v>0.67969999999999997</v>
      </c>
      <c r="BU197" s="4">
        <v>1.7600000000000001E-2</v>
      </c>
      <c r="BV197" s="5">
        <v>0.56999999999999995</v>
      </c>
      <c r="BW197" s="5">
        <v>0.56640000000000001</v>
      </c>
      <c r="BX197" s="5">
        <v>0.2011</v>
      </c>
      <c r="BY197" s="5">
        <v>1.8E-3</v>
      </c>
      <c r="BZ197" s="5">
        <v>0.92520000000000002</v>
      </c>
      <c r="CA197" s="5">
        <v>0.72440000000000004</v>
      </c>
      <c r="CB197" s="5">
        <v>0.98939999999999995</v>
      </c>
      <c r="CC197" s="5">
        <v>0.2555</v>
      </c>
      <c r="CD197" s="4">
        <v>0.5837</v>
      </c>
      <c r="CE197" s="4">
        <v>0.59530000000000005</v>
      </c>
      <c r="CF197" s="4">
        <v>0.21829999999999999</v>
      </c>
      <c r="CG197" s="4">
        <v>5.0000000000000001E-3</v>
      </c>
      <c r="CH197" s="4">
        <v>0.91249999999999998</v>
      </c>
      <c r="CI197" s="4">
        <v>0.65859999999999996</v>
      </c>
      <c r="CJ197" s="4">
        <v>0.97040000000000004</v>
      </c>
      <c r="CK197" s="4">
        <v>0.2873</v>
      </c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>
        <v>0.59609999999999996</v>
      </c>
      <c r="CU197" s="4">
        <v>0.62309999999999999</v>
      </c>
      <c r="CV197" s="4">
        <v>0.2016</v>
      </c>
      <c r="CW197" s="4">
        <v>2.69E-2</v>
      </c>
      <c r="CX197" s="4">
        <v>0.84650000000000003</v>
      </c>
      <c r="CY197" s="4">
        <v>0.36859999999999998</v>
      </c>
      <c r="CZ197" s="4">
        <v>0.88190000000000002</v>
      </c>
      <c r="DA197" s="4">
        <v>0.1003</v>
      </c>
      <c r="DB197" s="5">
        <v>0.62350000000000005</v>
      </c>
      <c r="DC197" s="5">
        <v>0.68920000000000003</v>
      </c>
      <c r="DD197" s="5">
        <v>0.15329999999999999</v>
      </c>
      <c r="DE197" s="5">
        <v>0.19839999999999999</v>
      </c>
      <c r="DF197" s="5">
        <v>0.73939999999999995</v>
      </c>
      <c r="DG197" s="5">
        <v>0.1033</v>
      </c>
      <c r="DH197" s="5">
        <v>0.67959999999999998</v>
      </c>
      <c r="DI197" s="5">
        <v>1.7600000000000001E-2</v>
      </c>
      <c r="DJ197" s="4">
        <v>0.56820000000000004</v>
      </c>
      <c r="DK197" s="4">
        <v>0.56269999999999998</v>
      </c>
      <c r="DL197" s="4">
        <v>0.20039999999999999</v>
      </c>
      <c r="DM197" s="4">
        <v>1.8E-3</v>
      </c>
      <c r="DN197" s="4">
        <v>0.92430000000000001</v>
      </c>
      <c r="DO197" s="4">
        <v>0.72629999999999995</v>
      </c>
      <c r="DP197" s="4">
        <v>0.99129999999999996</v>
      </c>
      <c r="DQ197" s="4">
        <v>0.41320000000000001</v>
      </c>
      <c r="DR197" s="5">
        <v>0.58430000000000004</v>
      </c>
      <c r="DS197" s="5">
        <v>0.59950000000000003</v>
      </c>
      <c r="DT197" s="5">
        <v>0.22239999999999999</v>
      </c>
      <c r="DU197" s="5">
        <v>5.0000000000000001E-3</v>
      </c>
      <c r="DV197" s="5">
        <v>0.91110000000000002</v>
      </c>
      <c r="DW197" s="5">
        <v>0.65710000000000002</v>
      </c>
      <c r="DX197" s="5">
        <v>0.96899999999999997</v>
      </c>
      <c r="DY197" s="5">
        <v>0.1822</v>
      </c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>
        <v>0.59499999999999997</v>
      </c>
      <c r="EI197" s="5">
        <v>0.62150000000000005</v>
      </c>
      <c r="EJ197" s="5">
        <v>0.20730000000000001</v>
      </c>
      <c r="EK197" s="5">
        <v>2.6700000000000002E-2</v>
      </c>
      <c r="EL197" s="5">
        <v>0.84730000000000005</v>
      </c>
      <c r="EM197" s="5">
        <v>0.36930000000000002</v>
      </c>
      <c r="EN197" s="5">
        <v>0.88039999999999996</v>
      </c>
      <c r="EO197" s="5">
        <v>8.9899999999999994E-2</v>
      </c>
      <c r="EP197" s="4">
        <v>0.62439999999999996</v>
      </c>
      <c r="EQ197" s="4">
        <v>0.68710000000000004</v>
      </c>
      <c r="ER197" s="4">
        <v>0.1537</v>
      </c>
      <c r="ES197" s="4">
        <v>0.19239999999999999</v>
      </c>
      <c r="ET197" s="4">
        <v>0.74150000000000005</v>
      </c>
      <c r="EU197" s="4">
        <v>0.1055</v>
      </c>
      <c r="EV197" s="4">
        <v>0.67959999999999998</v>
      </c>
      <c r="EW197" s="4">
        <v>1.6E-2</v>
      </c>
      <c r="EX197" s="5">
        <v>0.57389999999999997</v>
      </c>
      <c r="EY197" s="5">
        <v>0.57379999999999998</v>
      </c>
      <c r="EZ197" s="5">
        <v>0.19489999999999999</v>
      </c>
      <c r="FA197" s="5">
        <v>1.8E-3</v>
      </c>
      <c r="FB197" s="5">
        <v>0.92049999999999998</v>
      </c>
      <c r="FC197" s="5">
        <v>0.72460000000000002</v>
      </c>
      <c r="FD197" s="5">
        <v>0.98929999999999996</v>
      </c>
      <c r="FE197" s="5">
        <v>0.76970000000000005</v>
      </c>
      <c r="FF197" s="4">
        <v>0.58640000000000003</v>
      </c>
      <c r="FG197" s="4">
        <v>0.6008</v>
      </c>
      <c r="FH197" s="4">
        <v>0.21540000000000001</v>
      </c>
      <c r="FI197" s="4">
        <v>5.0000000000000001E-3</v>
      </c>
      <c r="FJ197" s="4">
        <v>0.9103</v>
      </c>
      <c r="FK197" s="4">
        <v>0.65690000000000004</v>
      </c>
      <c r="FL197" s="4">
        <v>0.96830000000000005</v>
      </c>
      <c r="FM197" s="4">
        <v>0.28010000000000002</v>
      </c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>
        <v>0.59509999999999996</v>
      </c>
      <c r="FW197" s="4">
        <v>0.62250000000000005</v>
      </c>
      <c r="FX197" s="4">
        <v>0.20979999999999999</v>
      </c>
      <c r="FY197" s="4">
        <v>2.6700000000000002E-2</v>
      </c>
      <c r="FZ197" s="4">
        <v>0.84860000000000002</v>
      </c>
      <c r="GA197" s="4">
        <v>0.36980000000000002</v>
      </c>
      <c r="GB197" s="4">
        <v>0.87960000000000005</v>
      </c>
      <c r="GC197" s="4">
        <v>0.1065</v>
      </c>
      <c r="GD197" s="5">
        <v>0.621</v>
      </c>
      <c r="GE197" s="5">
        <v>0.68079999999999996</v>
      </c>
      <c r="GF197" s="5">
        <v>0.155</v>
      </c>
      <c r="GG197" s="5">
        <v>0.19270000000000001</v>
      </c>
      <c r="GH197" s="5">
        <v>0.73970000000000002</v>
      </c>
      <c r="GI197" s="5">
        <v>0.10589999999999999</v>
      </c>
      <c r="GJ197" s="5">
        <v>0.67979999999999996</v>
      </c>
      <c r="GK197" s="5">
        <v>2.0500000000000001E-2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>
        <v>0.59630000000000005</v>
      </c>
      <c r="HK197" s="5">
        <v>0.62429999999999997</v>
      </c>
      <c r="HL197" s="5">
        <v>0.2054</v>
      </c>
      <c r="HM197" s="5">
        <v>2.64E-2</v>
      </c>
      <c r="HN197" s="5">
        <v>0.84850000000000003</v>
      </c>
      <c r="HO197" s="5">
        <v>0.37330000000000002</v>
      </c>
      <c r="HP197" s="5">
        <v>0.88</v>
      </c>
      <c r="HQ197" s="5">
        <v>9.8100000000000007E-2</v>
      </c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>
        <v>0.59570000000000001</v>
      </c>
      <c r="IY197" s="4">
        <v>0.62290000000000001</v>
      </c>
      <c r="IZ197" s="4">
        <v>0.2046</v>
      </c>
      <c r="JA197" s="4">
        <v>2.6599999999999999E-2</v>
      </c>
      <c r="JB197" s="4">
        <v>0.84799999999999998</v>
      </c>
      <c r="JC197" s="4">
        <v>0.37059999999999998</v>
      </c>
      <c r="JD197" s="4">
        <v>0.88070000000000004</v>
      </c>
      <c r="JE197" s="4">
        <v>0.16639999999999999</v>
      </c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0.59257142857142853</v>
      </c>
      <c r="JO197" s="4">
        <f t="shared" ref="JO197" si="129">AVERAGEIFS(B197:JM197,metrics.rec,"MSE")</f>
        <v>0.61588928571428592</v>
      </c>
      <c r="JP197" s="4">
        <f t="shared" ref="JP197" si="130">AVERAGEIFS(B197:JM197,metrics.rec,"R")</f>
        <v>0.2038571428571429</v>
      </c>
      <c r="JQ197" s="4">
        <f t="shared" ref="JQ197" si="131">AVERAGEIFS(B197:JM197,metrics.rec,"Precision")</f>
        <v>3.9632142857142852E-2</v>
      </c>
      <c r="JR197" s="4">
        <f t="shared" ref="JR197" si="132">AVERAGEIFS(B197:JM197,metrics.rec,"Recall")</f>
        <v>0.86572857142857151</v>
      </c>
      <c r="JS197" s="4">
        <f t="shared" ref="JS197" si="133">AVERAGEIFS(B197:JM197,metrics.rec,"Coverage")</f>
        <v>0.48292142857142861</v>
      </c>
      <c r="JT197" s="4">
        <f t="shared" ref="JT197" si="134">AVERAGEIFS(B197:JM197,metrics.rec,"Recatio")</f>
        <v>0.89796785714285721</v>
      </c>
      <c r="JU197" s="4">
        <f t="shared" ref="JU197" si="135">AVERAGEIFS(B197:JM197,metrics.rec,"Time")</f>
        <v>0.20064642857142853</v>
      </c>
      <c r="JV197" s="1" t="e" cm="1">
        <f t="array" aca="1" ref="JV197" ca="1">CONCATENATE(INDIRECT(ADDRESS(1,MATCH(_xlfn.MINIFS(B197:JM197,metrics.rec,"MAE"),B197:JM197,0)+1)), ", ", INDIRECT(ADDRESS(2,MATCH(_xlfn.MINIFS(B197:JM197,metrics.rec,"MAE"),B197:JM197,0)+1)))</f>
        <v>#NAME?</v>
      </c>
      <c r="JW197" s="1" t="e" cm="1">
        <f t="array" aca="1" ref="JW197" ca="1">CONCATENATE(INDIRECT(ADDRESS(1,MATCH(_xlfn.MINIFS(B197:JM197,metrics.rec,"MSE"),B197:JM197,0)+1)), ", ", INDIRECT(ADDRESS(2,MATCH(_xlfn.MINIFS(B197:JM197,metrics.rec,"MSE"),B197:JM197,0)+1)))</f>
        <v>#NAME?</v>
      </c>
      <c r="JX197" s="1" t="e" cm="1">
        <f t="array" aca="1" ref="JX197" ca="1">CONCATENATE(INDIRECT(ADDRESS(1,MATCH(_xlfn.MAXIFS(B197:JM197,metrics.rec,"R"),B197:JM197,0)+1)), ", ", INDIRECT(ADDRESS(2,MATCH(_xlfn.MAXIFS(B197:JM197,metrics.rec,"R"),B197:JM197,0)+1)))</f>
        <v>#NAME?</v>
      </c>
      <c r="JY197" s="1" t="e" cm="1">
        <f t="array" aca="1" ref="JY197" ca="1">CONCATENATE(INDIRECT(ADDRESS(1,MATCH(_xlfn.MAXIFS(B197:JM197,metrics.rec,"Precision"),B197:JM197,0)+1)), ", ", INDIRECT(ADDRESS(2,MATCH(_xlfn.MAXIFS(B197:JM197,metrics.rec,"Precision"),B197:JM197,0)+1)))</f>
        <v>#NAME?</v>
      </c>
      <c r="JZ197" s="1" t="e" cm="1">
        <f t="array" aca="1" ref="JZ197" ca="1">CONCATENATE(INDIRECT(ADDRESS(1,MATCH(_xlfn.MAXIFS(B197:JM197,metrics.rec,"Recall"),B197:JM197,0)+1)), ", ", INDIRECT(ADDRESS(2,MATCH(_xlfn.MAXIFS(B197:JM197,metrics.rec,"Recall"),B197:JM197,0)+1)))</f>
        <v>#NAME?</v>
      </c>
      <c r="KA197" s="1" t="e" cm="1">
        <f t="array" aca="1" ref="KA197" ca="1">CONCATENATE(INDIRECT(ADDRESS(1,MATCH(_xlfn.MAXIFS(B197:JM197,metrics.rec,"Coverage"),B197:JM197,0)+1)), ", ", INDIRECT(ADDRESS(2,MATCH(_xlfn.MAXIFS(B197:JM197,metrics.rec,"Coverage"),B197:JM197,0)+1)))</f>
        <v>#NAME?</v>
      </c>
      <c r="KB197" s="1" t="e" cm="1">
        <f t="array" aca="1" ref="KB197" ca="1">CONCATENATE(INDIRECT(ADDRESS(1,MATCH(_xlfn.MAXIFS(B197:JM197,metrics.rec,"Recatio"),B197:JM197,0)+1)), ", ", INDIRECT(ADDRESS(2,MATCH(_xlfn.MAXIFS(B197:JM197,metrics.rec,"Recatio"),B197:JM197,0)+1)))</f>
        <v>#NAME?</v>
      </c>
      <c r="KC197" s="1" t="e" cm="1">
        <f t="array" aca="1" ref="KC197" ca="1">CONCATENATE(INDIRECT(ADDRESS(1,MATCH(_xlfn.MINIFS(B197:JM197,metrics.rec,"Time"),B197:JM197,0)+1)), ", ", INDIRECT(ADDRESS(2,MATCH(_xlfn.MINIFS(B197:JM197,metrics.rec,"Time"),B197:JM197,0)+1)))</f>
        <v>#NAME?</v>
      </c>
    </row>
    <row r="198" spans="1:289" x14ac:dyDescent="0.3">
      <c r="A198" s="1" t="s">
        <v>169</v>
      </c>
      <c r="B198" s="4">
        <v>0.57440000000000002</v>
      </c>
      <c r="C198" s="4">
        <v>0.56399999999999995</v>
      </c>
      <c r="D198" s="4">
        <v>0.18360000000000001</v>
      </c>
      <c r="E198" s="4">
        <v>2.6200000000000001E-2</v>
      </c>
      <c r="F198" s="4">
        <v>0.87080000000000002</v>
      </c>
      <c r="G198" s="4">
        <v>4.7600000000000003E-2</v>
      </c>
      <c r="H198" s="4">
        <v>0.99119999999999997</v>
      </c>
      <c r="I198" s="4">
        <v>2.3978000000000002</v>
      </c>
      <c r="J198" s="5">
        <v>0.58340000000000003</v>
      </c>
      <c r="K198" s="5">
        <v>0.58909999999999996</v>
      </c>
      <c r="L198" s="5">
        <v>0.19439999999999999</v>
      </c>
      <c r="M198" s="5">
        <v>4.4200000000000003E-2</v>
      </c>
      <c r="N198" s="5">
        <v>0.86319999999999997</v>
      </c>
      <c r="O198" s="5">
        <v>4.8099999999999997E-2</v>
      </c>
      <c r="P198" s="5">
        <v>0.98050000000000004</v>
      </c>
      <c r="Q198" s="5">
        <v>2.113</v>
      </c>
      <c r="R198" s="4">
        <v>0.58589999999999998</v>
      </c>
      <c r="S198" s="4">
        <v>0.59009999999999996</v>
      </c>
      <c r="T198" s="4">
        <v>0.2006</v>
      </c>
      <c r="U198" s="4">
        <v>6.0699999999999997E-2</v>
      </c>
      <c r="V198" s="4">
        <v>0.85350000000000004</v>
      </c>
      <c r="W198" s="4">
        <v>5.0700000000000002E-2</v>
      </c>
      <c r="X198" s="4">
        <v>0.97019999999999995</v>
      </c>
      <c r="Y198" s="4">
        <v>2.0175000000000001</v>
      </c>
      <c r="Z198" s="5">
        <v>0.58919999999999995</v>
      </c>
      <c r="AA198" s="5">
        <v>0.59919999999999995</v>
      </c>
      <c r="AB198" s="5">
        <v>0.18759999999999999</v>
      </c>
      <c r="AC198" s="5">
        <v>8.1299999999999997E-2</v>
      </c>
      <c r="AD198" s="5">
        <v>0.84309999999999996</v>
      </c>
      <c r="AE198" s="5">
        <v>5.1400000000000001E-2</v>
      </c>
      <c r="AF198" s="5">
        <v>0.95609999999999995</v>
      </c>
      <c r="AG198" s="5">
        <v>1.4466000000000001</v>
      </c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>
        <v>0.59789999999999999</v>
      </c>
      <c r="AQ198" s="5">
        <v>0.61280000000000001</v>
      </c>
      <c r="AR198" s="5">
        <v>0.15529999999999999</v>
      </c>
      <c r="AS198" s="5">
        <v>0.1273</v>
      </c>
      <c r="AT198" s="5">
        <v>0.81799999999999995</v>
      </c>
      <c r="AU198" s="5">
        <v>5.5500000000000001E-2</v>
      </c>
      <c r="AV198" s="5">
        <v>0.9234</v>
      </c>
      <c r="AW198" s="5">
        <v>1.1516</v>
      </c>
      <c r="AX198" s="4">
        <v>0.60329999999999995</v>
      </c>
      <c r="AY198" s="4">
        <v>0.62480000000000002</v>
      </c>
      <c r="AZ198" s="4">
        <v>0.1356</v>
      </c>
      <c r="BA198" s="4">
        <v>0.1605</v>
      </c>
      <c r="BB198" s="4">
        <v>0.79769999999999996</v>
      </c>
      <c r="BC198" s="4">
        <v>5.7799999999999997E-2</v>
      </c>
      <c r="BD198" s="4">
        <v>0.8881</v>
      </c>
      <c r="BE198" s="4">
        <v>0.90080000000000005</v>
      </c>
      <c r="BF198" s="5">
        <v>0.61909999999999998</v>
      </c>
      <c r="BG198" s="5">
        <v>0.65500000000000003</v>
      </c>
      <c r="BH198" s="5">
        <v>0.1045</v>
      </c>
      <c r="BI198" s="5">
        <v>0.1961</v>
      </c>
      <c r="BJ198" s="5">
        <v>0.76729999999999998</v>
      </c>
      <c r="BK198" s="5">
        <v>6.5699999999999995E-2</v>
      </c>
      <c r="BL198" s="5">
        <v>0.82950000000000002</v>
      </c>
      <c r="BM198" s="5">
        <v>0.21060000000000001</v>
      </c>
      <c r="BN198" s="4">
        <v>0.65649999999999997</v>
      </c>
      <c r="BO198" s="4">
        <v>0.74850000000000005</v>
      </c>
      <c r="BP198" s="4">
        <v>5.4600000000000003E-2</v>
      </c>
      <c r="BQ198" s="4">
        <v>0.2238</v>
      </c>
      <c r="BR198" s="4">
        <v>0.71409999999999996</v>
      </c>
      <c r="BS198" s="4">
        <v>8.8300000000000003E-2</v>
      </c>
      <c r="BT198" s="4">
        <v>0.69969999999999999</v>
      </c>
      <c r="BU198" s="4">
        <v>0.23780000000000001</v>
      </c>
      <c r="BV198" s="5">
        <v>0.56920000000000004</v>
      </c>
      <c r="BW198" s="5">
        <v>0.56030000000000002</v>
      </c>
      <c r="BX198" s="5">
        <v>0.1943</v>
      </c>
      <c r="BY198" s="5">
        <v>2.6100000000000002E-2</v>
      </c>
      <c r="BZ198" s="5">
        <v>0.87060000000000004</v>
      </c>
      <c r="CA198" s="5">
        <v>4.7500000000000001E-2</v>
      </c>
      <c r="CB198" s="5">
        <v>0.99029999999999996</v>
      </c>
      <c r="CC198" s="5">
        <v>1.1855</v>
      </c>
      <c r="CD198" s="4">
        <v>0.58250000000000002</v>
      </c>
      <c r="CE198" s="4">
        <v>0.58320000000000005</v>
      </c>
      <c r="CF198" s="4">
        <v>0.1845</v>
      </c>
      <c r="CG198" s="4">
        <v>6.1400000000000003E-2</v>
      </c>
      <c r="CH198" s="4">
        <v>0.85340000000000005</v>
      </c>
      <c r="CI198" s="4">
        <v>0.05</v>
      </c>
      <c r="CJ198" s="4">
        <v>0.97230000000000005</v>
      </c>
      <c r="CK198" s="4">
        <v>1.2558</v>
      </c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>
        <v>0.60389999999999999</v>
      </c>
      <c r="CU198" s="4">
        <v>0.625</v>
      </c>
      <c r="CV198" s="4">
        <v>0.1343</v>
      </c>
      <c r="CW198" s="4">
        <v>0.16</v>
      </c>
      <c r="CX198" s="4">
        <v>0.79430000000000001</v>
      </c>
      <c r="CY198" s="4">
        <v>5.8200000000000002E-2</v>
      </c>
      <c r="CZ198" s="4">
        <v>0.8901</v>
      </c>
      <c r="DA198" s="4">
        <v>0.76370000000000005</v>
      </c>
      <c r="DB198" s="5">
        <v>0.65529999999999999</v>
      </c>
      <c r="DC198" s="5">
        <v>0.74429999999999996</v>
      </c>
      <c r="DD198" s="5">
        <v>6.3299999999999995E-2</v>
      </c>
      <c r="DE198" s="5">
        <v>0.23089999999999999</v>
      </c>
      <c r="DF198" s="5">
        <v>0.71179999999999999</v>
      </c>
      <c r="DG198" s="5">
        <v>8.6699999999999999E-2</v>
      </c>
      <c r="DH198" s="5">
        <v>0.70009999999999994</v>
      </c>
      <c r="DI198" s="5">
        <v>0.2576</v>
      </c>
      <c r="DJ198" s="4">
        <v>0.56879999999999997</v>
      </c>
      <c r="DK198" s="4">
        <v>0.5595</v>
      </c>
      <c r="DL198" s="4">
        <v>0.1799</v>
      </c>
      <c r="DM198" s="4">
        <v>2.63E-2</v>
      </c>
      <c r="DN198" s="4">
        <v>0.86809999999999998</v>
      </c>
      <c r="DO198" s="4">
        <v>4.7E-2</v>
      </c>
      <c r="DP198" s="4">
        <v>0.99170000000000003</v>
      </c>
      <c r="DQ198" s="4">
        <v>2.0226999999999999</v>
      </c>
      <c r="DR198" s="5">
        <v>0.58550000000000002</v>
      </c>
      <c r="DS198" s="5">
        <v>0.59389999999999998</v>
      </c>
      <c r="DT198" s="5">
        <v>0.19309999999999999</v>
      </c>
      <c r="DU198" s="5">
        <v>6.0600000000000001E-2</v>
      </c>
      <c r="DV198" s="5">
        <v>0.85319999999999996</v>
      </c>
      <c r="DW198" s="5">
        <v>5.0700000000000002E-2</v>
      </c>
      <c r="DX198" s="5">
        <v>0.97140000000000004</v>
      </c>
      <c r="DY198" s="5">
        <v>0.99229999999999996</v>
      </c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>
        <v>0.60419999999999996</v>
      </c>
      <c r="EI198" s="5">
        <v>0.62549999999999994</v>
      </c>
      <c r="EJ198" s="5">
        <v>0.13619999999999999</v>
      </c>
      <c r="EK198" s="5">
        <v>0.15890000000000001</v>
      </c>
      <c r="EL198" s="5">
        <v>0.79579999999999995</v>
      </c>
      <c r="EM198" s="5">
        <v>5.8500000000000003E-2</v>
      </c>
      <c r="EN198" s="5">
        <v>0.88729999999999998</v>
      </c>
      <c r="EO198" s="5">
        <v>0.70479999999999998</v>
      </c>
      <c r="EP198" s="4">
        <v>0.65639999999999998</v>
      </c>
      <c r="EQ198" s="4">
        <v>0.74439999999999995</v>
      </c>
      <c r="ER198" s="4">
        <v>6.4100000000000004E-2</v>
      </c>
      <c r="ES198" s="4">
        <v>0.22789999999999999</v>
      </c>
      <c r="ET198" s="4">
        <v>0.71209999999999996</v>
      </c>
      <c r="EU198" s="4">
        <v>8.6800000000000002E-2</v>
      </c>
      <c r="EV198" s="4">
        <v>0.6996</v>
      </c>
      <c r="EW198" s="4">
        <v>0.19639999999999999</v>
      </c>
      <c r="EX198" s="5">
        <v>0.57350000000000001</v>
      </c>
      <c r="EY198" s="5">
        <v>0.56789999999999996</v>
      </c>
      <c r="EZ198" s="5">
        <v>0.17810000000000001</v>
      </c>
      <c r="FA198" s="5">
        <v>2.5899999999999999E-2</v>
      </c>
      <c r="FB198" s="5">
        <v>0.86480000000000001</v>
      </c>
      <c r="FC198" s="5">
        <v>4.7500000000000001E-2</v>
      </c>
      <c r="FD198" s="5">
        <v>0.99</v>
      </c>
      <c r="FE198" s="5">
        <v>1.9533</v>
      </c>
      <c r="FF198" s="4">
        <v>0.5857</v>
      </c>
      <c r="FG198" s="4">
        <v>0.59089999999999998</v>
      </c>
      <c r="FH198" s="4">
        <v>0.1915</v>
      </c>
      <c r="FI198" s="4">
        <v>6.1100000000000002E-2</v>
      </c>
      <c r="FJ198" s="4">
        <v>0.85309999999999997</v>
      </c>
      <c r="FK198" s="4">
        <v>5.0200000000000002E-2</v>
      </c>
      <c r="FL198" s="4">
        <v>0.97089999999999999</v>
      </c>
      <c r="FM198" s="4">
        <v>1.8680000000000001</v>
      </c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>
        <v>0.60440000000000005</v>
      </c>
      <c r="FW198" s="4">
        <v>0.62839999999999996</v>
      </c>
      <c r="FX198" s="4">
        <v>0.13500000000000001</v>
      </c>
      <c r="FY198" s="4">
        <v>0.1588</v>
      </c>
      <c r="FZ198" s="4">
        <v>0.79669999999999996</v>
      </c>
      <c r="GA198" s="4">
        <v>5.8400000000000001E-2</v>
      </c>
      <c r="GB198" s="4">
        <v>0.88729999999999998</v>
      </c>
      <c r="GC198" s="4">
        <v>0.74870000000000003</v>
      </c>
      <c r="GD198" s="5">
        <v>0.65469999999999995</v>
      </c>
      <c r="GE198" s="5">
        <v>0.74109999999999998</v>
      </c>
      <c r="GF198" s="5">
        <v>6.2199999999999998E-2</v>
      </c>
      <c r="GG198" s="5">
        <v>0.22919999999999999</v>
      </c>
      <c r="GH198" s="5">
        <v>0.71009999999999995</v>
      </c>
      <c r="GI198" s="5">
        <v>8.6999999999999994E-2</v>
      </c>
      <c r="GJ198" s="5">
        <v>0.70120000000000005</v>
      </c>
      <c r="GK198" s="5">
        <v>0.30409999999999998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>
        <v>0.60440000000000005</v>
      </c>
      <c r="HK198" s="5">
        <v>0.627</v>
      </c>
      <c r="HL198" s="5">
        <v>0.13500000000000001</v>
      </c>
      <c r="HM198" s="5">
        <v>0.15920000000000001</v>
      </c>
      <c r="HN198" s="5">
        <v>0.79590000000000005</v>
      </c>
      <c r="HO198" s="5">
        <v>5.8200000000000002E-2</v>
      </c>
      <c r="HP198" s="5">
        <v>0.88770000000000004</v>
      </c>
      <c r="HQ198" s="5">
        <v>0.87270000000000003</v>
      </c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>
        <v>0.60440000000000005</v>
      </c>
      <c r="IY198" s="4">
        <v>0.62649999999999995</v>
      </c>
      <c r="IZ198" s="4">
        <v>0.1343</v>
      </c>
      <c r="JA198" s="4">
        <v>0.15840000000000001</v>
      </c>
      <c r="JB198" s="4">
        <v>0.79590000000000005</v>
      </c>
      <c r="JC198" s="4">
        <v>5.8500000000000003E-2</v>
      </c>
      <c r="JD198" s="4">
        <v>0.88859999999999995</v>
      </c>
      <c r="JE198" s="4">
        <v>0.92010000000000003</v>
      </c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0.6004250000000001</v>
      </c>
      <c r="JO198" s="4">
        <f t="shared" si="105"/>
        <v>0.62175714285714279</v>
      </c>
      <c r="JP198" s="4">
        <f t="shared" si="106"/>
        <v>0.15142499999999998</v>
      </c>
      <c r="JQ198" s="4">
        <f t="shared" si="107"/>
        <v>0.1171392857142857</v>
      </c>
      <c r="JR198" s="4">
        <f t="shared" si="108"/>
        <v>0.81397142857142846</v>
      </c>
      <c r="JS198" s="4">
        <f t="shared" si="109"/>
        <v>5.8407407407407415E-2</v>
      </c>
      <c r="JT198" s="4">
        <f t="shared" si="110"/>
        <v>0.90467857142857144</v>
      </c>
      <c r="JU198" s="4">
        <f t="shared" si="111"/>
        <v>1.0569142857142855</v>
      </c>
      <c r="JV198" s="1" t="e" cm="1">
        <f t="array" aca="1" ref="JV198" ca="1">CONCATENATE(INDIRECT(ADDRESS(1,MATCH(_xlfn.MINIFS(B198:JM198,metrics.rec,"MAE"),B198:JM198,0)+1)), ", ", INDIRECT(ADDRESS(2,MATCH(_xlfn.MINIFS(B198:JM198,metrics.rec,"MAE"),B198:JM198,0)+1)))</f>
        <v>#NAME?</v>
      </c>
      <c r="JW198" s="1" t="e" cm="1">
        <f t="array" aca="1" ref="JW198" ca="1">CONCATENATE(INDIRECT(ADDRESS(1,MATCH(_xlfn.MINIFS(B198:JM198,metrics.rec,"MSE"),B198:JM198,0)+1)), ", ", INDIRECT(ADDRESS(2,MATCH(_xlfn.MINIFS(B198:JM198,metrics.rec,"MSE"),B198:JM198,0)+1)))</f>
        <v>#NAME?</v>
      </c>
      <c r="JX198" s="1" t="e" cm="1">
        <f t="array" aca="1" ref="JX198" ca="1">CONCATENATE(INDIRECT(ADDRESS(1,MATCH(_xlfn.MAXIFS(B198:JM198,metrics.rec,"R"),B198:JM198,0)+1)), ", ", INDIRECT(ADDRESS(2,MATCH(_xlfn.MAXIFS(B198:JM198,metrics.rec,"R"),B198:JM198,0)+1)))</f>
        <v>#NAME?</v>
      </c>
      <c r="JY198" s="1" t="e" cm="1">
        <f t="array" aca="1" ref="JY198" ca="1">CONCATENATE(INDIRECT(ADDRESS(1,MATCH(_xlfn.MAXIFS(B198:JM198,metrics.rec,"Precision"),B198:JM198,0)+1)), ", ", INDIRECT(ADDRESS(2,MATCH(_xlfn.MAXIFS(B198:JM198,metrics.rec,"Precision"),B198:JM198,0)+1)))</f>
        <v>#NAME?</v>
      </c>
      <c r="JZ198" s="1" t="e" cm="1">
        <f t="array" aca="1" ref="JZ198" ca="1">CONCATENATE(INDIRECT(ADDRESS(1,MATCH(_xlfn.MAXIFS(B198:JM198,metrics.rec,"Recall"),B198:JM198,0)+1)), ", ", INDIRECT(ADDRESS(2,MATCH(_xlfn.MAXIFS(B198:JM198,metrics.rec,"Recall"),B198:JM198,0)+1)))</f>
        <v>#NAME?</v>
      </c>
      <c r="KA198" s="1" t="e" cm="1">
        <f t="array" aca="1" ref="KA198" ca="1">CONCATENATE(INDIRECT(ADDRESS(1,MATCH(_xlfn.MAXIFS(B198:JM198,metrics.rec,"Coverage"),B198:JM198,0)+1)), ", ", INDIRECT(ADDRESS(2,MATCH(_xlfn.MAXIFS(B198:JM198,metrics.rec,"Coverage"),B198:JM198,0)+1)))</f>
        <v>#NAME?</v>
      </c>
      <c r="KB198" s="1" t="e" cm="1">
        <f t="array" aca="1" ref="KB198" ca="1">CONCATENATE(INDIRECT(ADDRESS(1,MATCH(_xlfn.MAXIFS(B198:JM198,metrics.rec,"Recatio"),B198:JM198,0)+1)), ", ", INDIRECT(ADDRESS(2,MATCH(_xlfn.MAXIFS(B198:JM198,metrics.rec,"Recatio"),B198:JM198,0)+1)))</f>
        <v>#NAME?</v>
      </c>
      <c r="KC198" s="1" t="e" cm="1">
        <f t="array" aca="1" ref="KC198" ca="1">CONCATENATE(INDIRECT(ADDRESS(1,MATCH(_xlfn.MINIFS(B198:JM198,metrics.rec,"Time"),B198:JM198,0)+1)), ", ", INDIRECT(ADDRESS(2,MATCH(_xlfn.MINIFS(B198:JM198,metrics.rec,"Time"),B198:JM198,0)+1)))</f>
        <v>#NAME?</v>
      </c>
    </row>
    <row r="199" spans="1:289" x14ac:dyDescent="0.3">
      <c r="A199" s="1" t="s">
        <v>170</v>
      </c>
      <c r="B199" s="4">
        <v>0.57050000000000001</v>
      </c>
      <c r="C199" s="4">
        <v>0.55969999999999998</v>
      </c>
      <c r="D199" s="4">
        <v>0.21490000000000001</v>
      </c>
      <c r="E199" s="4">
        <v>1.6799999999999999E-2</v>
      </c>
      <c r="F199" s="4">
        <v>0.88260000000000005</v>
      </c>
      <c r="G199" s="4">
        <v>7.5300000000000006E-2</v>
      </c>
      <c r="H199" s="4">
        <v>0.99060000000000004</v>
      </c>
      <c r="I199" s="4">
        <v>2.4921000000000002</v>
      </c>
      <c r="J199" s="5">
        <v>0.58220000000000005</v>
      </c>
      <c r="K199" s="5">
        <v>0.5887</v>
      </c>
      <c r="L199" s="5">
        <v>0.20069999999999999</v>
      </c>
      <c r="M199" s="5">
        <v>2.8400000000000002E-2</v>
      </c>
      <c r="N199" s="5">
        <v>0.87409999999999999</v>
      </c>
      <c r="O199" s="5">
        <v>7.5600000000000001E-2</v>
      </c>
      <c r="P199" s="5">
        <v>0.98029999999999995</v>
      </c>
      <c r="Q199" s="5">
        <v>1.9448000000000001</v>
      </c>
      <c r="R199" s="4">
        <v>0.5847</v>
      </c>
      <c r="S199" s="4">
        <v>0.58950000000000002</v>
      </c>
      <c r="T199" s="4">
        <v>0.20469999999999999</v>
      </c>
      <c r="U199" s="4">
        <v>4.1300000000000003E-2</v>
      </c>
      <c r="V199" s="4">
        <v>0.86550000000000005</v>
      </c>
      <c r="W199" s="4">
        <v>7.5499999999999998E-2</v>
      </c>
      <c r="X199" s="4">
        <v>0.96909999999999996</v>
      </c>
      <c r="Y199" s="4">
        <v>2.0609999999999999</v>
      </c>
      <c r="Z199" s="5">
        <v>0.58889999999999998</v>
      </c>
      <c r="AA199" s="5">
        <v>0.60170000000000001</v>
      </c>
      <c r="AB199" s="5">
        <v>0.19009999999999999</v>
      </c>
      <c r="AC199" s="5">
        <v>5.5300000000000002E-2</v>
      </c>
      <c r="AD199" s="5">
        <v>0.85550000000000004</v>
      </c>
      <c r="AE199" s="5">
        <v>7.6499999999999999E-2</v>
      </c>
      <c r="AF199" s="5">
        <v>0.95469999999999999</v>
      </c>
      <c r="AG199" s="5">
        <v>1.4216</v>
      </c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>
        <v>0.59809999999999997</v>
      </c>
      <c r="AQ199" s="5">
        <v>0.6169</v>
      </c>
      <c r="AR199" s="5">
        <v>0.15679999999999999</v>
      </c>
      <c r="AS199" s="5">
        <v>9.2499999999999999E-2</v>
      </c>
      <c r="AT199" s="5">
        <v>0.82579999999999998</v>
      </c>
      <c r="AU199" s="5">
        <v>7.7100000000000002E-2</v>
      </c>
      <c r="AV199" s="5">
        <v>0.91990000000000005</v>
      </c>
      <c r="AW199" s="5">
        <v>1.0048999999999999</v>
      </c>
      <c r="AX199" s="4">
        <v>0.60199999999999998</v>
      </c>
      <c r="AY199" s="4">
        <v>0.62450000000000006</v>
      </c>
      <c r="AZ199" s="4">
        <v>0.13619999999999999</v>
      </c>
      <c r="BA199" s="4">
        <v>0.1193</v>
      </c>
      <c r="BB199" s="4">
        <v>0.8024</v>
      </c>
      <c r="BC199" s="4">
        <v>7.8100000000000003E-2</v>
      </c>
      <c r="BD199" s="4">
        <v>0.88349999999999995</v>
      </c>
      <c r="BE199" s="4">
        <v>0.7369</v>
      </c>
      <c r="BF199" s="5">
        <v>0.61850000000000005</v>
      </c>
      <c r="BG199" s="5">
        <v>0.65610000000000002</v>
      </c>
      <c r="BH199" s="5">
        <v>0.10730000000000001</v>
      </c>
      <c r="BI199" s="5">
        <v>0.16250000000000001</v>
      </c>
      <c r="BJ199" s="5">
        <v>0.76700000000000002</v>
      </c>
      <c r="BK199" s="5">
        <v>7.9000000000000001E-2</v>
      </c>
      <c r="BL199" s="5">
        <v>0.82289999999999996</v>
      </c>
      <c r="BM199" s="5">
        <v>0.16339999999999999</v>
      </c>
      <c r="BN199" s="4">
        <v>0.6552</v>
      </c>
      <c r="BO199" s="4">
        <v>0.74860000000000004</v>
      </c>
      <c r="BP199" s="4">
        <v>5.96E-2</v>
      </c>
      <c r="BQ199" s="4">
        <v>0.246</v>
      </c>
      <c r="BR199" s="4">
        <v>0.70169999999999999</v>
      </c>
      <c r="BS199" s="4">
        <v>7.7700000000000005E-2</v>
      </c>
      <c r="BT199" s="4">
        <v>0.68149999999999999</v>
      </c>
      <c r="BU199" s="4">
        <v>0.16750000000000001</v>
      </c>
      <c r="BV199" s="5">
        <v>0.56810000000000005</v>
      </c>
      <c r="BW199" s="5">
        <v>0.56020000000000003</v>
      </c>
      <c r="BX199" s="5">
        <v>0.19939999999999999</v>
      </c>
      <c r="BY199" s="5">
        <v>1.67E-2</v>
      </c>
      <c r="BZ199" s="5">
        <v>0.88109999999999999</v>
      </c>
      <c r="CA199" s="5">
        <v>7.4800000000000005E-2</v>
      </c>
      <c r="CB199" s="5">
        <v>0.99</v>
      </c>
      <c r="CC199" s="5">
        <v>1.2309000000000001</v>
      </c>
      <c r="CD199" s="4">
        <v>0.58289999999999997</v>
      </c>
      <c r="CE199" s="4">
        <v>0.58730000000000004</v>
      </c>
      <c r="CF199" s="4">
        <v>0.18959999999999999</v>
      </c>
      <c r="CG199" s="4">
        <v>4.1300000000000003E-2</v>
      </c>
      <c r="CH199" s="4">
        <v>0.86529999999999996</v>
      </c>
      <c r="CI199" s="4">
        <v>7.5399999999999995E-2</v>
      </c>
      <c r="CJ199" s="4">
        <v>0.97150000000000003</v>
      </c>
      <c r="CK199" s="4">
        <v>1.2362</v>
      </c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>
        <v>0.60299999999999998</v>
      </c>
      <c r="CU199" s="4">
        <v>0.62619999999999998</v>
      </c>
      <c r="CV199" s="4">
        <v>0.1396</v>
      </c>
      <c r="CW199" s="4">
        <v>0.121</v>
      </c>
      <c r="CX199" s="4">
        <v>0.79959999999999998</v>
      </c>
      <c r="CY199" s="4">
        <v>7.7399999999999997E-2</v>
      </c>
      <c r="CZ199" s="4">
        <v>0.88600000000000001</v>
      </c>
      <c r="DA199" s="4">
        <v>0.63629999999999998</v>
      </c>
      <c r="DB199" s="5">
        <v>0.65439999999999998</v>
      </c>
      <c r="DC199" s="5">
        <v>0.74690000000000001</v>
      </c>
      <c r="DD199" s="5">
        <v>6.08E-2</v>
      </c>
      <c r="DE199" s="5">
        <v>0.25180000000000002</v>
      </c>
      <c r="DF199" s="5">
        <v>0.69840000000000002</v>
      </c>
      <c r="DG199" s="5">
        <v>7.6999999999999999E-2</v>
      </c>
      <c r="DH199" s="5">
        <v>0.68469999999999998</v>
      </c>
      <c r="DI199" s="5">
        <v>0.2475</v>
      </c>
      <c r="DJ199" s="4">
        <v>0.56730000000000003</v>
      </c>
      <c r="DK199" s="4">
        <v>0.55869999999999997</v>
      </c>
      <c r="DL199" s="4">
        <v>0.18579999999999999</v>
      </c>
      <c r="DM199" s="4">
        <v>1.67E-2</v>
      </c>
      <c r="DN199" s="4">
        <v>0.87939999999999996</v>
      </c>
      <c r="DO199" s="4">
        <v>7.4800000000000005E-2</v>
      </c>
      <c r="DP199" s="4">
        <v>0.99119999999999997</v>
      </c>
      <c r="DQ199" s="4">
        <v>1.8873</v>
      </c>
      <c r="DR199" s="5">
        <v>0.58499999999999996</v>
      </c>
      <c r="DS199" s="5">
        <v>0.59540000000000004</v>
      </c>
      <c r="DT199" s="5">
        <v>0.19439999999999999</v>
      </c>
      <c r="DU199" s="5">
        <v>4.0599999999999997E-2</v>
      </c>
      <c r="DV199" s="5">
        <v>0.86470000000000002</v>
      </c>
      <c r="DW199" s="5">
        <v>7.6600000000000001E-2</v>
      </c>
      <c r="DX199" s="5">
        <v>0.97</v>
      </c>
      <c r="DY199" s="5">
        <v>1.1272</v>
      </c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>
        <v>0.60389999999999999</v>
      </c>
      <c r="EI199" s="5">
        <v>0.62829999999999997</v>
      </c>
      <c r="EJ199" s="5">
        <v>0.13689999999999999</v>
      </c>
      <c r="EK199" s="5">
        <v>0.11990000000000001</v>
      </c>
      <c r="EL199" s="5">
        <v>0.80149999999999999</v>
      </c>
      <c r="EM199" s="5">
        <v>7.8E-2</v>
      </c>
      <c r="EN199" s="5">
        <v>0.88280000000000003</v>
      </c>
      <c r="EO199" s="5">
        <v>0.5423</v>
      </c>
      <c r="EP199" s="4">
        <v>0.65539999999999998</v>
      </c>
      <c r="EQ199" s="4">
        <v>0.74650000000000005</v>
      </c>
      <c r="ER199" s="4">
        <v>6.0499999999999998E-2</v>
      </c>
      <c r="ES199" s="4">
        <v>0.2482</v>
      </c>
      <c r="ET199" s="4">
        <v>0.69989999999999997</v>
      </c>
      <c r="EU199" s="4">
        <v>7.7299999999999994E-2</v>
      </c>
      <c r="EV199" s="4">
        <v>0.68379999999999996</v>
      </c>
      <c r="EW199" s="4">
        <v>0.13289999999999999</v>
      </c>
      <c r="EX199" s="5">
        <v>0.57169999999999999</v>
      </c>
      <c r="EY199" s="5">
        <v>0.56530000000000002</v>
      </c>
      <c r="EZ199" s="5">
        <v>0.18559999999999999</v>
      </c>
      <c r="FA199" s="5">
        <v>1.6500000000000001E-2</v>
      </c>
      <c r="FB199" s="5">
        <v>0.87560000000000004</v>
      </c>
      <c r="FC199" s="5">
        <v>7.5300000000000006E-2</v>
      </c>
      <c r="FD199" s="5">
        <v>0.98960000000000004</v>
      </c>
      <c r="FE199" s="5">
        <v>1.8225</v>
      </c>
      <c r="FF199" s="4">
        <v>0.58499999999999996</v>
      </c>
      <c r="FG199" s="4">
        <v>0.59109999999999996</v>
      </c>
      <c r="FH199" s="4">
        <v>0.1938</v>
      </c>
      <c r="FI199" s="4">
        <v>4.0800000000000003E-2</v>
      </c>
      <c r="FJ199" s="4">
        <v>0.86529999999999996</v>
      </c>
      <c r="FK199" s="4">
        <v>7.6300000000000007E-2</v>
      </c>
      <c r="FL199" s="4">
        <v>0.96960000000000002</v>
      </c>
      <c r="FM199" s="4">
        <v>1.7327999999999999</v>
      </c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>
        <v>0.60419999999999996</v>
      </c>
      <c r="FW199" s="4">
        <v>0.63060000000000005</v>
      </c>
      <c r="FX199" s="4">
        <v>0.13469999999999999</v>
      </c>
      <c r="FY199" s="4">
        <v>0.1196</v>
      </c>
      <c r="FZ199" s="4">
        <v>0.80249999999999999</v>
      </c>
      <c r="GA199" s="4">
        <v>7.8100000000000003E-2</v>
      </c>
      <c r="GB199" s="4">
        <v>0.88280000000000003</v>
      </c>
      <c r="GC199" s="4">
        <v>0.59540000000000004</v>
      </c>
      <c r="GD199" s="5">
        <v>0.65229999999999999</v>
      </c>
      <c r="GE199" s="5">
        <v>0.74009999999999998</v>
      </c>
      <c r="GF199" s="5">
        <v>6.6100000000000006E-2</v>
      </c>
      <c r="GG199" s="5">
        <v>0.2482</v>
      </c>
      <c r="GH199" s="5">
        <v>0.69789999999999996</v>
      </c>
      <c r="GI199" s="5">
        <v>7.7700000000000005E-2</v>
      </c>
      <c r="GJ199" s="5">
        <v>0.68330000000000002</v>
      </c>
      <c r="GK199" s="5">
        <v>0.20269999999999999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>
        <v>0.60389999999999999</v>
      </c>
      <c r="HK199" s="5">
        <v>0.62909999999999999</v>
      </c>
      <c r="HL199" s="5">
        <v>0.13539999999999999</v>
      </c>
      <c r="HM199" s="5">
        <v>0.1202</v>
      </c>
      <c r="HN199" s="5">
        <v>0.80210000000000004</v>
      </c>
      <c r="HO199" s="5">
        <v>7.7600000000000002E-2</v>
      </c>
      <c r="HP199" s="5">
        <v>0.88260000000000005</v>
      </c>
      <c r="HQ199" s="5">
        <v>0.70889999999999997</v>
      </c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>
        <v>0.60370000000000001</v>
      </c>
      <c r="IY199" s="4">
        <v>0.62819999999999998</v>
      </c>
      <c r="IZ199" s="4">
        <v>0.1358</v>
      </c>
      <c r="JA199" s="4">
        <v>0.1201</v>
      </c>
      <c r="JB199" s="4">
        <v>0.80189999999999995</v>
      </c>
      <c r="JC199" s="4">
        <v>7.7600000000000002E-2</v>
      </c>
      <c r="JD199" s="4">
        <v>0.88349999999999995</v>
      </c>
      <c r="JE199" s="4">
        <v>0.74580000000000002</v>
      </c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0.59962499999999996</v>
      </c>
      <c r="JO199" s="4">
        <f t="shared" si="105"/>
        <v>0.62286428571428565</v>
      </c>
      <c r="JP199" s="4">
        <f t="shared" si="106"/>
        <v>0.15467857142857142</v>
      </c>
      <c r="JQ199" s="4">
        <f t="shared" si="107"/>
        <v>9.7032142857142872E-2</v>
      </c>
      <c r="JR199" s="4">
        <f t="shared" si="108"/>
        <v>0.82002857142857122</v>
      </c>
      <c r="JS199" s="4">
        <f t="shared" si="109"/>
        <v>7.6733333333333334E-2</v>
      </c>
      <c r="JT199" s="4">
        <f t="shared" si="110"/>
        <v>0.90016428571428553</v>
      </c>
      <c r="JU199" s="4">
        <f t="shared" si="111"/>
        <v>1.0076607142857144</v>
      </c>
      <c r="JV199" s="1" t="e" cm="1">
        <f t="array" aca="1" ref="JV199" ca="1">CONCATENATE(INDIRECT(ADDRESS(1,MATCH(_xlfn.MINIFS(B199:JM199,metrics.rec,"MAE"),B199:JM199,0)+1)), ", ", INDIRECT(ADDRESS(2,MATCH(_xlfn.MINIFS(B199:JM199,metrics.rec,"MAE"),B199:JM199,0)+1)))</f>
        <v>#NAME?</v>
      </c>
      <c r="JW199" s="1" t="e" cm="1">
        <f t="array" aca="1" ref="JW199" ca="1">CONCATENATE(INDIRECT(ADDRESS(1,MATCH(_xlfn.MINIFS(B199:JM199,metrics.rec,"MSE"),B199:JM199,0)+1)), ", ", INDIRECT(ADDRESS(2,MATCH(_xlfn.MINIFS(B199:JM199,metrics.rec,"MSE"),B199:JM199,0)+1)))</f>
        <v>#NAME?</v>
      </c>
      <c r="JX199" s="1" t="e" cm="1">
        <f t="array" aca="1" ref="JX199" ca="1">CONCATENATE(INDIRECT(ADDRESS(1,MATCH(_xlfn.MAXIFS(B199:JM199,metrics.rec,"R"),B199:JM199,0)+1)), ", ", INDIRECT(ADDRESS(2,MATCH(_xlfn.MAXIFS(B199:JM199,metrics.rec,"R"),B199:JM199,0)+1)))</f>
        <v>#NAME?</v>
      </c>
      <c r="JY199" s="1" t="e" cm="1">
        <f t="array" aca="1" ref="JY199" ca="1">CONCATENATE(INDIRECT(ADDRESS(1,MATCH(_xlfn.MAXIFS(B199:JM199,metrics.rec,"Precision"),B199:JM199,0)+1)), ", ", INDIRECT(ADDRESS(2,MATCH(_xlfn.MAXIFS(B199:JM199,metrics.rec,"Precision"),B199:JM199,0)+1)))</f>
        <v>#NAME?</v>
      </c>
      <c r="JZ199" s="1" t="e" cm="1">
        <f t="array" aca="1" ref="JZ199" ca="1">CONCATENATE(INDIRECT(ADDRESS(1,MATCH(_xlfn.MAXIFS(B199:JM199,metrics.rec,"Recall"),B199:JM199,0)+1)), ", ", INDIRECT(ADDRESS(2,MATCH(_xlfn.MAXIFS(B199:JM199,metrics.rec,"Recall"),B199:JM199,0)+1)))</f>
        <v>#NAME?</v>
      </c>
      <c r="KA199" s="1" t="e" cm="1">
        <f t="array" aca="1" ref="KA199" ca="1">CONCATENATE(INDIRECT(ADDRESS(1,MATCH(_xlfn.MAXIFS(B199:JM199,metrics.rec,"Coverage"),B199:JM199,0)+1)), ", ", INDIRECT(ADDRESS(2,MATCH(_xlfn.MAXIFS(B199:JM199,metrics.rec,"Coverage"),B199:JM199,0)+1)))</f>
        <v>#NAME?</v>
      </c>
      <c r="KB199" s="1" t="e" cm="1">
        <f t="array" aca="1" ref="KB199" ca="1">CONCATENATE(INDIRECT(ADDRESS(1,MATCH(_xlfn.MAXIFS(B199:JM199,metrics.rec,"Recatio"),B199:JM199,0)+1)), ", ", INDIRECT(ADDRESS(2,MATCH(_xlfn.MAXIFS(B199:JM199,metrics.rec,"Recatio"),B199:JM199,0)+1)))</f>
        <v>#NAME?</v>
      </c>
      <c r="KC199" s="1" t="e" cm="1">
        <f t="array" aca="1" ref="KC199" ca="1">CONCATENATE(INDIRECT(ADDRESS(1,MATCH(_xlfn.MINIFS(B199:JM199,metrics.rec,"Time"),B199:JM199,0)+1)), ", ", INDIRECT(ADDRESS(2,MATCH(_xlfn.MINIFS(B199:JM199,metrics.rec,"Time"),B199:JM199,0)+1)))</f>
        <v>#NAME?</v>
      </c>
    </row>
    <row r="200" spans="1:289" x14ac:dyDescent="0.3">
      <c r="A200" s="1" t="s">
        <v>171</v>
      </c>
      <c r="B200" s="4">
        <v>0.5726</v>
      </c>
      <c r="C200" s="4">
        <v>0.56459999999999999</v>
      </c>
      <c r="D200" s="4">
        <v>0.2077</v>
      </c>
      <c r="E200" s="4">
        <v>1.37E-2</v>
      </c>
      <c r="F200" s="4">
        <v>0.8891</v>
      </c>
      <c r="G200" s="4">
        <v>9.3299999999999994E-2</v>
      </c>
      <c r="H200" s="4">
        <v>0.99099999999999999</v>
      </c>
      <c r="I200" s="4">
        <v>2.2136999999999998</v>
      </c>
      <c r="J200" s="5">
        <v>0.5827</v>
      </c>
      <c r="K200" s="5">
        <v>0.58879999999999999</v>
      </c>
      <c r="L200" s="5">
        <v>0.20599999999999999</v>
      </c>
      <c r="M200" s="5">
        <v>2.3400000000000001E-2</v>
      </c>
      <c r="N200" s="5">
        <v>0.88180000000000003</v>
      </c>
      <c r="O200" s="5">
        <v>9.2600000000000002E-2</v>
      </c>
      <c r="P200" s="5">
        <v>0.98029999999999995</v>
      </c>
      <c r="Q200" s="5">
        <v>1.9149</v>
      </c>
      <c r="R200" s="4">
        <v>0.5857</v>
      </c>
      <c r="S200" s="4">
        <v>0.59179999999999999</v>
      </c>
      <c r="T200" s="4">
        <v>0.21510000000000001</v>
      </c>
      <c r="U200" s="4">
        <v>3.5099999999999999E-2</v>
      </c>
      <c r="V200" s="4">
        <v>0.87060000000000004</v>
      </c>
      <c r="W200" s="4">
        <v>8.9599999999999999E-2</v>
      </c>
      <c r="X200" s="4">
        <v>0.97019999999999995</v>
      </c>
      <c r="Y200" s="4">
        <v>1.9408000000000001</v>
      </c>
      <c r="Z200" s="5">
        <v>0.58879999999999999</v>
      </c>
      <c r="AA200" s="5">
        <v>0.60219999999999996</v>
      </c>
      <c r="AB200" s="5">
        <v>0.19409999999999999</v>
      </c>
      <c r="AC200" s="5">
        <v>4.7E-2</v>
      </c>
      <c r="AD200" s="5">
        <v>0.86199999999999999</v>
      </c>
      <c r="AE200" s="5">
        <v>9.0899999999999995E-2</v>
      </c>
      <c r="AF200" s="5">
        <v>0.9556</v>
      </c>
      <c r="AG200" s="5">
        <v>1.4536</v>
      </c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>
        <v>0.59650000000000003</v>
      </c>
      <c r="AQ200" s="5">
        <v>0.61240000000000006</v>
      </c>
      <c r="AR200" s="5">
        <v>0.1651</v>
      </c>
      <c r="AS200" s="5">
        <v>8.0799999999999997E-2</v>
      </c>
      <c r="AT200" s="5">
        <v>0.83240000000000003</v>
      </c>
      <c r="AU200" s="5">
        <v>8.8999999999999996E-2</v>
      </c>
      <c r="AV200" s="5">
        <v>0.92069999999999996</v>
      </c>
      <c r="AW200" s="5">
        <v>1.0057</v>
      </c>
      <c r="AX200" s="4">
        <v>0.6008</v>
      </c>
      <c r="AY200" s="4">
        <v>0.62060000000000004</v>
      </c>
      <c r="AZ200" s="4">
        <v>0.15090000000000001</v>
      </c>
      <c r="BA200" s="4">
        <v>0.11</v>
      </c>
      <c r="BB200" s="4">
        <v>0.8095</v>
      </c>
      <c r="BC200" s="4">
        <v>8.5400000000000004E-2</v>
      </c>
      <c r="BD200" s="4">
        <v>0.88460000000000005</v>
      </c>
      <c r="BE200" s="4">
        <v>0.7268</v>
      </c>
      <c r="BF200" s="5">
        <v>0.61519999999999997</v>
      </c>
      <c r="BG200" s="5">
        <v>0.64549999999999996</v>
      </c>
      <c r="BH200" s="5">
        <v>0.1183</v>
      </c>
      <c r="BI200" s="5">
        <v>0.1512</v>
      </c>
      <c r="BJ200" s="5">
        <v>0.77659999999999996</v>
      </c>
      <c r="BK200" s="5">
        <v>8.5999999999999993E-2</v>
      </c>
      <c r="BL200" s="5">
        <v>0.8226</v>
      </c>
      <c r="BM200" s="5">
        <v>0.16320000000000001</v>
      </c>
      <c r="BN200" s="4">
        <v>0.64829999999999999</v>
      </c>
      <c r="BO200" s="4">
        <v>0.72460000000000002</v>
      </c>
      <c r="BP200" s="4">
        <v>6.9599999999999995E-2</v>
      </c>
      <c r="BQ200" s="4">
        <v>0.2424</v>
      </c>
      <c r="BR200" s="4">
        <v>0.72</v>
      </c>
      <c r="BS200" s="4">
        <v>8.1000000000000003E-2</v>
      </c>
      <c r="BT200" s="4">
        <v>0.68220000000000003</v>
      </c>
      <c r="BU200" s="4">
        <v>0.1721</v>
      </c>
      <c r="BV200" s="5">
        <v>0.56840000000000002</v>
      </c>
      <c r="BW200" s="5">
        <v>0.56130000000000002</v>
      </c>
      <c r="BX200" s="5">
        <v>0.19819999999999999</v>
      </c>
      <c r="BY200" s="5">
        <v>1.35E-2</v>
      </c>
      <c r="BZ200" s="5">
        <v>0.88849999999999996</v>
      </c>
      <c r="CA200" s="5">
        <v>9.3399999999999997E-2</v>
      </c>
      <c r="CB200" s="5">
        <v>0.99009999999999998</v>
      </c>
      <c r="CC200" s="5">
        <v>1.4545999999999999</v>
      </c>
      <c r="CD200" s="4">
        <v>0.58350000000000002</v>
      </c>
      <c r="CE200" s="4">
        <v>0.58879999999999999</v>
      </c>
      <c r="CF200" s="4">
        <v>0.19789999999999999</v>
      </c>
      <c r="CG200" s="4">
        <v>3.4700000000000002E-2</v>
      </c>
      <c r="CH200" s="4">
        <v>0.87129999999999996</v>
      </c>
      <c r="CI200" s="4">
        <v>9.0399999999999994E-2</v>
      </c>
      <c r="CJ200" s="4">
        <v>0.97209999999999996</v>
      </c>
      <c r="CK200" s="4">
        <v>1.2674000000000001</v>
      </c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>
        <v>0.60140000000000005</v>
      </c>
      <c r="CU200" s="4">
        <v>0.622</v>
      </c>
      <c r="CV200" s="4">
        <v>0.14940000000000001</v>
      </c>
      <c r="CW200" s="4">
        <v>0.1114</v>
      </c>
      <c r="CX200" s="4">
        <v>0.80740000000000001</v>
      </c>
      <c r="CY200" s="4">
        <v>8.5000000000000006E-2</v>
      </c>
      <c r="CZ200" s="4">
        <v>0.88690000000000002</v>
      </c>
      <c r="DA200" s="4">
        <v>0.58430000000000004</v>
      </c>
      <c r="DB200" s="5">
        <v>0.64810000000000001</v>
      </c>
      <c r="DC200" s="5">
        <v>0.72289999999999999</v>
      </c>
      <c r="DD200" s="5">
        <v>6.9900000000000004E-2</v>
      </c>
      <c r="DE200" s="5">
        <v>0.25169999999999998</v>
      </c>
      <c r="DF200" s="5">
        <v>0.71760000000000002</v>
      </c>
      <c r="DG200" s="5">
        <v>7.9200000000000007E-2</v>
      </c>
      <c r="DH200" s="5">
        <v>0.68489999999999995</v>
      </c>
      <c r="DI200" s="5">
        <v>0.1699</v>
      </c>
      <c r="DJ200" s="4">
        <v>0.56840000000000002</v>
      </c>
      <c r="DK200" s="4">
        <v>0.56130000000000002</v>
      </c>
      <c r="DL200" s="4">
        <v>0.19170000000000001</v>
      </c>
      <c r="DM200" s="4">
        <v>1.37E-2</v>
      </c>
      <c r="DN200" s="4">
        <v>0.88629999999999998</v>
      </c>
      <c r="DO200" s="4">
        <v>9.1999999999999998E-2</v>
      </c>
      <c r="DP200" s="4">
        <v>0.99170000000000003</v>
      </c>
      <c r="DQ200" s="4">
        <v>1.911</v>
      </c>
      <c r="DR200" s="5">
        <v>0.58530000000000004</v>
      </c>
      <c r="DS200" s="5">
        <v>0.59719999999999995</v>
      </c>
      <c r="DT200" s="5">
        <v>0.2016</v>
      </c>
      <c r="DU200" s="5">
        <v>3.4099999999999998E-2</v>
      </c>
      <c r="DV200" s="5">
        <v>0.87009999999999998</v>
      </c>
      <c r="DW200" s="5">
        <v>9.1999999999999998E-2</v>
      </c>
      <c r="DX200" s="5">
        <v>0.97060000000000002</v>
      </c>
      <c r="DY200" s="5">
        <v>1.0152000000000001</v>
      </c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>
        <v>0.60129999999999995</v>
      </c>
      <c r="EI200" s="5">
        <v>0.62119999999999997</v>
      </c>
      <c r="EJ200" s="5">
        <v>0.1555</v>
      </c>
      <c r="EK200" s="5">
        <v>0.109</v>
      </c>
      <c r="EL200" s="5">
        <v>0.80859999999999999</v>
      </c>
      <c r="EM200" s="5">
        <v>8.6599999999999996E-2</v>
      </c>
      <c r="EN200" s="5">
        <v>0.8841</v>
      </c>
      <c r="EO200" s="5">
        <v>0.55089999999999995</v>
      </c>
      <c r="EP200" s="4">
        <v>0.64839999999999998</v>
      </c>
      <c r="EQ200" s="4">
        <v>0.72070000000000001</v>
      </c>
      <c r="ER200" s="4">
        <v>7.1800000000000003E-2</v>
      </c>
      <c r="ES200" s="4">
        <v>0.24660000000000001</v>
      </c>
      <c r="ET200" s="4">
        <v>0.71899999999999997</v>
      </c>
      <c r="EU200" s="4">
        <v>0.08</v>
      </c>
      <c r="EV200" s="4">
        <v>0.68420000000000003</v>
      </c>
      <c r="EW200" s="4">
        <v>0.1338</v>
      </c>
      <c r="EX200" s="5">
        <v>0.57220000000000004</v>
      </c>
      <c r="EY200" s="5">
        <v>0.56820000000000004</v>
      </c>
      <c r="EZ200" s="5">
        <v>0.18459999999999999</v>
      </c>
      <c r="FA200" s="5">
        <v>1.34E-2</v>
      </c>
      <c r="FB200" s="5">
        <v>0.8821</v>
      </c>
      <c r="FC200" s="5">
        <v>9.35E-2</v>
      </c>
      <c r="FD200" s="5">
        <v>0.99009999999999998</v>
      </c>
      <c r="FE200" s="5">
        <v>1.6282000000000001</v>
      </c>
      <c r="FF200" s="4">
        <v>0.58609999999999995</v>
      </c>
      <c r="FG200" s="4">
        <v>0.59430000000000005</v>
      </c>
      <c r="FH200" s="4">
        <v>0.19650000000000001</v>
      </c>
      <c r="FI200" s="4">
        <v>3.4299999999999997E-2</v>
      </c>
      <c r="FJ200" s="4">
        <v>0.87129999999999996</v>
      </c>
      <c r="FK200" s="4">
        <v>9.1399999999999995E-2</v>
      </c>
      <c r="FL200" s="4">
        <v>0.97060000000000002</v>
      </c>
      <c r="FM200" s="4">
        <v>1.6771</v>
      </c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>
        <v>0.60129999999999995</v>
      </c>
      <c r="FW200" s="4">
        <v>0.62370000000000003</v>
      </c>
      <c r="FX200" s="4">
        <v>0.1512</v>
      </c>
      <c r="FY200" s="4">
        <v>0.11</v>
      </c>
      <c r="FZ200" s="4">
        <v>0.80920000000000003</v>
      </c>
      <c r="GA200" s="4">
        <v>8.5699999999999998E-2</v>
      </c>
      <c r="GB200" s="4">
        <v>0.8841</v>
      </c>
      <c r="GC200" s="4">
        <v>0.5917</v>
      </c>
      <c r="GD200" s="5">
        <v>0.64580000000000004</v>
      </c>
      <c r="GE200" s="5">
        <v>0.7167</v>
      </c>
      <c r="GF200" s="5">
        <v>7.1199999999999999E-2</v>
      </c>
      <c r="GG200" s="5">
        <v>0.2465</v>
      </c>
      <c r="GH200" s="5">
        <v>0.71709999999999996</v>
      </c>
      <c r="GI200" s="5">
        <v>8.0399999999999999E-2</v>
      </c>
      <c r="GJ200" s="5">
        <v>0.68389999999999995</v>
      </c>
      <c r="GK200" s="5">
        <v>0.2009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>
        <v>0.6018</v>
      </c>
      <c r="HK200" s="5">
        <v>0.62290000000000001</v>
      </c>
      <c r="HL200" s="5">
        <v>0.15310000000000001</v>
      </c>
      <c r="HM200" s="5">
        <v>0.1091</v>
      </c>
      <c r="HN200" s="5">
        <v>0.80910000000000004</v>
      </c>
      <c r="HO200" s="5">
        <v>8.6300000000000002E-2</v>
      </c>
      <c r="HP200" s="5">
        <v>0.88380000000000003</v>
      </c>
      <c r="HQ200" s="5">
        <v>0.70020000000000004</v>
      </c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>
        <v>0.60160000000000002</v>
      </c>
      <c r="IY200" s="4">
        <v>0.62190000000000001</v>
      </c>
      <c r="IZ200" s="4">
        <v>0.1515</v>
      </c>
      <c r="JA200" s="4">
        <v>0.10929999999999999</v>
      </c>
      <c r="JB200" s="4">
        <v>0.80920000000000003</v>
      </c>
      <c r="JC200" s="4">
        <v>8.6099999999999996E-2</v>
      </c>
      <c r="JD200" s="4">
        <v>0.88490000000000002</v>
      </c>
      <c r="JE200" s="4">
        <v>1.2934000000000001</v>
      </c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0.59816785714285725</v>
      </c>
      <c r="JO200" s="4">
        <f t="shared" si="105"/>
        <v>0.61806428571428562</v>
      </c>
      <c r="JP200" s="4">
        <f t="shared" si="106"/>
        <v>0.16364642857142861</v>
      </c>
      <c r="JQ200" s="4">
        <f t="shared" si="107"/>
        <v>8.9925000000000019E-2</v>
      </c>
      <c r="JR200" s="4">
        <f t="shared" si="108"/>
        <v>0.82845000000000002</v>
      </c>
      <c r="JS200" s="4">
        <f t="shared" si="109"/>
        <v>8.7918518518518521E-2</v>
      </c>
      <c r="JT200" s="4">
        <f t="shared" si="110"/>
        <v>0.90093928571428583</v>
      </c>
      <c r="JU200" s="4">
        <f t="shared" si="111"/>
        <v>0.98653928571428551</v>
      </c>
      <c r="JV200" s="1" t="e" cm="1">
        <f t="array" aca="1" ref="JV200" ca="1">CONCATENATE(INDIRECT(ADDRESS(1,MATCH(_xlfn.MINIFS(B200:JM200,metrics.rec,"MAE"),B200:JM200,0)+1)), ", ", INDIRECT(ADDRESS(2,MATCH(_xlfn.MINIFS(B200:JM200,metrics.rec,"MAE"),B200:JM200,0)+1)))</f>
        <v>#NAME?</v>
      </c>
      <c r="JW200" s="1" t="e" cm="1">
        <f t="array" aca="1" ref="JW200" ca="1">CONCATENATE(INDIRECT(ADDRESS(1,MATCH(_xlfn.MINIFS(B200:JM200,metrics.rec,"MSE"),B200:JM200,0)+1)), ", ", INDIRECT(ADDRESS(2,MATCH(_xlfn.MINIFS(B200:JM200,metrics.rec,"MSE"),B200:JM200,0)+1)))</f>
        <v>#NAME?</v>
      </c>
      <c r="JX200" s="1" t="e" cm="1">
        <f t="array" aca="1" ref="JX200" ca="1">CONCATENATE(INDIRECT(ADDRESS(1,MATCH(_xlfn.MAXIFS(B200:JM200,metrics.rec,"R"),B200:JM200,0)+1)), ", ", INDIRECT(ADDRESS(2,MATCH(_xlfn.MAXIFS(B200:JM200,metrics.rec,"R"),B200:JM200,0)+1)))</f>
        <v>#NAME?</v>
      </c>
      <c r="JY200" s="1" t="e" cm="1">
        <f t="array" aca="1" ref="JY200" ca="1">CONCATENATE(INDIRECT(ADDRESS(1,MATCH(_xlfn.MAXIFS(B200:JM200,metrics.rec,"Precision"),B200:JM200,0)+1)), ", ", INDIRECT(ADDRESS(2,MATCH(_xlfn.MAXIFS(B200:JM200,metrics.rec,"Precision"),B200:JM200,0)+1)))</f>
        <v>#NAME?</v>
      </c>
      <c r="JZ200" s="1" t="e" cm="1">
        <f t="array" aca="1" ref="JZ200" ca="1">CONCATENATE(INDIRECT(ADDRESS(1,MATCH(_xlfn.MAXIFS(B200:JM200,metrics.rec,"Recall"),B200:JM200,0)+1)), ", ", INDIRECT(ADDRESS(2,MATCH(_xlfn.MAXIFS(B200:JM200,metrics.rec,"Recall"),B200:JM200,0)+1)))</f>
        <v>#NAME?</v>
      </c>
      <c r="KA200" s="1" t="e" cm="1">
        <f t="array" aca="1" ref="KA200" ca="1">CONCATENATE(INDIRECT(ADDRESS(1,MATCH(_xlfn.MAXIFS(B200:JM200,metrics.rec,"Coverage"),B200:JM200,0)+1)), ", ", INDIRECT(ADDRESS(2,MATCH(_xlfn.MAXIFS(B200:JM200,metrics.rec,"Coverage"),B200:JM200,0)+1)))</f>
        <v>#NAME?</v>
      </c>
      <c r="KB200" s="1" t="e" cm="1">
        <f t="array" aca="1" ref="KB200" ca="1">CONCATENATE(INDIRECT(ADDRESS(1,MATCH(_xlfn.MAXIFS(B200:JM200,metrics.rec,"Recatio"),B200:JM200,0)+1)), ", ", INDIRECT(ADDRESS(2,MATCH(_xlfn.MAXIFS(B200:JM200,metrics.rec,"Recatio"),B200:JM200,0)+1)))</f>
        <v>#NAME?</v>
      </c>
      <c r="KC200" s="1" t="e" cm="1">
        <f t="array" aca="1" ref="KC200" ca="1">CONCATENATE(INDIRECT(ADDRESS(1,MATCH(_xlfn.MINIFS(B200:JM200,metrics.rec,"Time"),B200:JM200,0)+1)), ", ", INDIRECT(ADDRESS(2,MATCH(_xlfn.MINIFS(B200:JM200,metrics.rec,"Time"),B200:JM200,0)+1)))</f>
        <v>#NAME?</v>
      </c>
    </row>
    <row r="201" spans="1:289" x14ac:dyDescent="0.3">
      <c r="A201" s="1" t="s">
        <v>172</v>
      </c>
      <c r="B201" s="4">
        <v>0.55969999999999998</v>
      </c>
      <c r="C201" s="4">
        <v>0.53590000000000004</v>
      </c>
      <c r="D201" s="4">
        <v>0.25190000000000001</v>
      </c>
      <c r="E201" s="4">
        <v>1.09E-2</v>
      </c>
      <c r="F201" s="4">
        <v>0.86129999999999995</v>
      </c>
      <c r="G201" s="4">
        <v>0.11119999999999999</v>
      </c>
      <c r="H201" s="4">
        <v>0.95730000000000004</v>
      </c>
      <c r="I201" s="4">
        <v>2.04</v>
      </c>
      <c r="J201" s="5">
        <v>0.5706</v>
      </c>
      <c r="K201" s="5">
        <v>0.56100000000000005</v>
      </c>
      <c r="L201" s="5">
        <v>0.24829999999999999</v>
      </c>
      <c r="M201" s="5">
        <v>1.9400000000000001E-2</v>
      </c>
      <c r="N201" s="5">
        <v>0.85589999999999999</v>
      </c>
      <c r="O201" s="5">
        <v>0.10639999999999999</v>
      </c>
      <c r="P201" s="5">
        <v>0.93589999999999995</v>
      </c>
      <c r="Q201" s="5">
        <v>1.8465</v>
      </c>
      <c r="R201" s="4">
        <v>0.57830000000000004</v>
      </c>
      <c r="S201" s="4">
        <v>0.57279999999999998</v>
      </c>
      <c r="T201" s="4">
        <v>0.24329999999999999</v>
      </c>
      <c r="U201" s="4">
        <v>2.9899999999999999E-2</v>
      </c>
      <c r="V201" s="4">
        <v>0.8478</v>
      </c>
      <c r="W201" s="4">
        <v>9.98E-2</v>
      </c>
      <c r="X201" s="4">
        <v>0.91169999999999995</v>
      </c>
      <c r="Y201" s="4">
        <v>1.7212000000000001</v>
      </c>
      <c r="Z201" s="5">
        <v>0.58309999999999995</v>
      </c>
      <c r="AA201" s="5">
        <v>0.58520000000000005</v>
      </c>
      <c r="AB201" s="5">
        <v>0.22500000000000001</v>
      </c>
      <c r="AC201" s="5">
        <v>4.1599999999999998E-2</v>
      </c>
      <c r="AD201" s="5">
        <v>0.84009999999999996</v>
      </c>
      <c r="AE201" s="5">
        <v>9.74E-2</v>
      </c>
      <c r="AF201" s="5">
        <v>0.88129999999999997</v>
      </c>
      <c r="AG201" s="5">
        <v>1.1851</v>
      </c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>
        <v>0.5978</v>
      </c>
      <c r="AQ201" s="5">
        <v>0.60470000000000002</v>
      </c>
      <c r="AR201" s="5">
        <v>0.18140000000000001</v>
      </c>
      <c r="AS201" s="5">
        <v>7.6799999999999993E-2</v>
      </c>
      <c r="AT201" s="5">
        <v>0.81420000000000003</v>
      </c>
      <c r="AU201" s="5">
        <v>8.7599999999999997E-2</v>
      </c>
      <c r="AV201" s="5">
        <v>0.79820000000000002</v>
      </c>
      <c r="AW201" s="5">
        <v>0.94689999999999996</v>
      </c>
      <c r="AX201" s="4">
        <v>0.60919999999999996</v>
      </c>
      <c r="AY201" s="4">
        <v>0.624</v>
      </c>
      <c r="AZ201" s="4">
        <v>0.1535</v>
      </c>
      <c r="BA201" s="4">
        <v>0.1057</v>
      </c>
      <c r="BB201" s="4">
        <v>0.79569999999999996</v>
      </c>
      <c r="BC201" s="4">
        <v>8.2199999999999995E-2</v>
      </c>
      <c r="BD201" s="4">
        <v>0.74009999999999998</v>
      </c>
      <c r="BE201" s="4">
        <v>0.67959999999999998</v>
      </c>
      <c r="BF201" s="5">
        <v>0.62990000000000002</v>
      </c>
      <c r="BG201" s="5">
        <v>0.66139999999999999</v>
      </c>
      <c r="BH201" s="5">
        <v>0.1096</v>
      </c>
      <c r="BI201" s="5">
        <v>0.154</v>
      </c>
      <c r="BJ201" s="5">
        <v>0.76480000000000004</v>
      </c>
      <c r="BK201" s="5">
        <v>7.5300000000000006E-2</v>
      </c>
      <c r="BL201" s="5">
        <v>0.64049999999999996</v>
      </c>
      <c r="BM201" s="5">
        <v>0.157</v>
      </c>
      <c r="BN201" s="4">
        <v>0.6653</v>
      </c>
      <c r="BO201" s="4">
        <v>0.73540000000000005</v>
      </c>
      <c r="BP201" s="4">
        <v>4.65E-2</v>
      </c>
      <c r="BQ201" s="4">
        <v>0.26119999999999999</v>
      </c>
      <c r="BR201" s="4">
        <v>0.70889999999999997</v>
      </c>
      <c r="BS201" s="4">
        <v>5.8200000000000002E-2</v>
      </c>
      <c r="BT201" s="4">
        <v>0.43519999999999998</v>
      </c>
      <c r="BU201" s="4">
        <v>0.16250000000000001</v>
      </c>
      <c r="BV201" s="5">
        <v>0.55620000000000003</v>
      </c>
      <c r="BW201" s="5">
        <v>0.53510000000000002</v>
      </c>
      <c r="BX201" s="5">
        <v>0.24979999999999999</v>
      </c>
      <c r="BY201" s="5">
        <v>1.0800000000000001E-2</v>
      </c>
      <c r="BZ201" s="5">
        <v>0.86240000000000006</v>
      </c>
      <c r="CA201" s="5">
        <v>0.111</v>
      </c>
      <c r="CB201" s="5">
        <v>0.95720000000000005</v>
      </c>
      <c r="CC201" s="5">
        <v>1.2331000000000001</v>
      </c>
      <c r="CD201" s="4">
        <v>0.57579999999999998</v>
      </c>
      <c r="CE201" s="4">
        <v>0.57020000000000004</v>
      </c>
      <c r="CF201" s="4">
        <v>0.23400000000000001</v>
      </c>
      <c r="CG201" s="4">
        <v>2.9899999999999999E-2</v>
      </c>
      <c r="CH201" s="4">
        <v>0.84789999999999999</v>
      </c>
      <c r="CI201" s="4">
        <v>9.98E-2</v>
      </c>
      <c r="CJ201" s="4">
        <v>0.9113</v>
      </c>
      <c r="CK201" s="4">
        <v>1.1706000000000001</v>
      </c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>
        <v>0.61029999999999995</v>
      </c>
      <c r="CU201" s="4">
        <v>0.628</v>
      </c>
      <c r="CV201" s="4">
        <v>0.15340000000000001</v>
      </c>
      <c r="CW201" s="4">
        <v>0.10639999999999999</v>
      </c>
      <c r="CX201" s="4">
        <v>0.79359999999999997</v>
      </c>
      <c r="CY201" s="4">
        <v>8.2299999999999998E-2</v>
      </c>
      <c r="CZ201" s="4">
        <v>0.74180000000000001</v>
      </c>
      <c r="DA201" s="4">
        <v>0.55500000000000005</v>
      </c>
      <c r="DB201" s="5">
        <v>0.66339999999999999</v>
      </c>
      <c r="DC201" s="5">
        <v>0.73340000000000005</v>
      </c>
      <c r="DD201" s="5">
        <v>4.0800000000000003E-2</v>
      </c>
      <c r="DE201" s="5">
        <v>0.26939999999999997</v>
      </c>
      <c r="DF201" s="5">
        <v>0.70550000000000002</v>
      </c>
      <c r="DG201" s="5">
        <v>5.8099999999999999E-2</v>
      </c>
      <c r="DH201" s="5">
        <v>0.44740000000000002</v>
      </c>
      <c r="DI201" s="5">
        <v>0.16800000000000001</v>
      </c>
      <c r="DJ201" s="4">
        <v>0.55500000000000005</v>
      </c>
      <c r="DK201" s="4">
        <v>0.5333</v>
      </c>
      <c r="DL201" s="4">
        <v>0.22639999999999999</v>
      </c>
      <c r="DM201" s="4">
        <v>1.09E-2</v>
      </c>
      <c r="DN201" s="4">
        <v>0.8639</v>
      </c>
      <c r="DO201" s="4">
        <v>0.1105</v>
      </c>
      <c r="DP201" s="4">
        <v>0.96079999999999999</v>
      </c>
      <c r="DQ201" s="4">
        <v>2.1019000000000001</v>
      </c>
      <c r="DR201" s="5">
        <v>0.57830000000000004</v>
      </c>
      <c r="DS201" s="5">
        <v>0.57869999999999999</v>
      </c>
      <c r="DT201" s="5">
        <v>0.23180000000000001</v>
      </c>
      <c r="DU201" s="5">
        <v>2.9600000000000001E-2</v>
      </c>
      <c r="DV201" s="5">
        <v>0.84819999999999995</v>
      </c>
      <c r="DW201" s="5">
        <v>0.10059999999999999</v>
      </c>
      <c r="DX201" s="5">
        <v>0.90790000000000004</v>
      </c>
      <c r="DY201" s="5">
        <v>0.90369999999999995</v>
      </c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>
        <v>0.60870000000000002</v>
      </c>
      <c r="EI201" s="5">
        <v>0.62390000000000001</v>
      </c>
      <c r="EJ201" s="5">
        <v>0.1603</v>
      </c>
      <c r="EK201" s="5">
        <v>0.1061</v>
      </c>
      <c r="EL201" s="5">
        <v>0.79430000000000001</v>
      </c>
      <c r="EM201" s="5">
        <v>8.2100000000000006E-2</v>
      </c>
      <c r="EN201" s="5">
        <v>0.74050000000000005</v>
      </c>
      <c r="EO201" s="5">
        <v>0.57310000000000005</v>
      </c>
      <c r="EP201" s="4">
        <v>0.66449999999999998</v>
      </c>
      <c r="EQ201" s="4">
        <v>0.73119999999999996</v>
      </c>
      <c r="ER201" s="4">
        <v>4.4600000000000001E-2</v>
      </c>
      <c r="ES201" s="4">
        <v>0.26269999999999999</v>
      </c>
      <c r="ET201" s="4">
        <v>0.70860000000000001</v>
      </c>
      <c r="EU201" s="4">
        <v>5.8700000000000002E-2</v>
      </c>
      <c r="EV201" s="4">
        <v>0.44330000000000003</v>
      </c>
      <c r="EW201" s="4">
        <v>0.12920000000000001</v>
      </c>
      <c r="EX201" s="5">
        <v>0.55930000000000002</v>
      </c>
      <c r="EY201" s="5">
        <v>0.53849999999999998</v>
      </c>
      <c r="EZ201" s="5">
        <v>0.22750000000000001</v>
      </c>
      <c r="FA201" s="5">
        <v>1.0800000000000001E-2</v>
      </c>
      <c r="FB201" s="5">
        <v>0.86</v>
      </c>
      <c r="FC201" s="5">
        <v>0.1108</v>
      </c>
      <c r="FD201" s="5">
        <v>0.95779999999999998</v>
      </c>
      <c r="FE201" s="5">
        <v>0.82640000000000002</v>
      </c>
      <c r="FF201" s="4">
        <v>0.57830000000000004</v>
      </c>
      <c r="FG201" s="4">
        <v>0.5746</v>
      </c>
      <c r="FH201" s="4">
        <v>0.23469999999999999</v>
      </c>
      <c r="FI201" s="4">
        <v>2.9499999999999998E-2</v>
      </c>
      <c r="FJ201" s="4">
        <v>0.84799999999999998</v>
      </c>
      <c r="FK201" s="4">
        <v>0.1009</v>
      </c>
      <c r="FL201" s="4">
        <v>0.90980000000000005</v>
      </c>
      <c r="FM201" s="4">
        <v>1.4793000000000001</v>
      </c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>
        <v>0.60980000000000001</v>
      </c>
      <c r="FW201" s="4">
        <v>0.628</v>
      </c>
      <c r="FX201" s="4">
        <v>0.1532</v>
      </c>
      <c r="FY201" s="4">
        <v>0.10539999999999999</v>
      </c>
      <c r="FZ201" s="4">
        <v>0.79530000000000001</v>
      </c>
      <c r="GA201" s="4">
        <v>8.2500000000000004E-2</v>
      </c>
      <c r="GB201" s="4">
        <v>0.74050000000000005</v>
      </c>
      <c r="GC201" s="4">
        <v>0.56999999999999995</v>
      </c>
      <c r="GD201" s="5">
        <v>0.66290000000000004</v>
      </c>
      <c r="GE201" s="5">
        <v>0.72850000000000004</v>
      </c>
      <c r="GF201" s="5">
        <v>4.1399999999999999E-2</v>
      </c>
      <c r="GG201" s="5">
        <v>0.2626</v>
      </c>
      <c r="GH201" s="5">
        <v>0.70660000000000001</v>
      </c>
      <c r="GI201" s="5">
        <v>5.8900000000000001E-2</v>
      </c>
      <c r="GJ201" s="5">
        <v>0.44340000000000002</v>
      </c>
      <c r="GK201" s="5">
        <v>0.19339999999999999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>
        <v>0.61009999999999998</v>
      </c>
      <c r="HK201" s="5">
        <v>0.62829999999999997</v>
      </c>
      <c r="HL201" s="5">
        <v>0.15329999999999999</v>
      </c>
      <c r="HM201" s="5">
        <v>0.1057</v>
      </c>
      <c r="HN201" s="5">
        <v>0.79449999999999998</v>
      </c>
      <c r="HO201" s="5">
        <v>8.2199999999999995E-2</v>
      </c>
      <c r="HP201" s="5">
        <v>0.74029999999999996</v>
      </c>
      <c r="HQ201" s="5">
        <v>0.6583</v>
      </c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0.59873703703703707</v>
      </c>
      <c r="JO201" s="4">
        <f t="shared" si="105"/>
        <v>0.61005185185185185</v>
      </c>
      <c r="JP201" s="4">
        <f t="shared" si="106"/>
        <v>0.17902222222222217</v>
      </c>
      <c r="JQ201" s="4">
        <f t="shared" si="107"/>
        <v>8.8303703703703731E-2</v>
      </c>
      <c r="JR201" s="4">
        <f t="shared" si="108"/>
        <v>0.81051481481481502</v>
      </c>
      <c r="JS201" s="4">
        <f t="shared" si="109"/>
        <v>8.8996153846153836E-2</v>
      </c>
      <c r="JT201" s="4">
        <f t="shared" si="110"/>
        <v>0.78828148148148158</v>
      </c>
      <c r="JU201" s="4">
        <f t="shared" si="111"/>
        <v>0.94314444444444456</v>
      </c>
      <c r="JV201" s="1" t="e" cm="1">
        <f t="array" aca="1" ref="JV201" ca="1">CONCATENATE(INDIRECT(ADDRESS(1,MATCH(_xlfn.MINIFS(B201:JM201,metrics.rec,"MAE"),B201:JM201,0)+1)), ", ", INDIRECT(ADDRESS(2,MATCH(_xlfn.MINIFS(B201:JM201,metrics.rec,"MAE"),B201:JM201,0)+1)))</f>
        <v>#NAME?</v>
      </c>
      <c r="JW201" s="1" t="e" cm="1">
        <f t="array" aca="1" ref="JW201" ca="1">CONCATENATE(INDIRECT(ADDRESS(1,MATCH(_xlfn.MINIFS(B201:JM201,metrics.rec,"MSE"),B201:JM201,0)+1)), ", ", INDIRECT(ADDRESS(2,MATCH(_xlfn.MINIFS(B201:JM201,metrics.rec,"MSE"),B201:JM201,0)+1)))</f>
        <v>#NAME?</v>
      </c>
      <c r="JX201" s="1" t="e" cm="1">
        <f t="array" aca="1" ref="JX201" ca="1">CONCATENATE(INDIRECT(ADDRESS(1,MATCH(_xlfn.MAXIFS(B201:JM201,metrics.rec,"R"),B201:JM201,0)+1)), ", ", INDIRECT(ADDRESS(2,MATCH(_xlfn.MAXIFS(B201:JM201,metrics.rec,"R"),B201:JM201,0)+1)))</f>
        <v>#NAME?</v>
      </c>
      <c r="JY201" s="1" t="e" cm="1">
        <f t="array" aca="1" ref="JY201" ca="1">CONCATENATE(INDIRECT(ADDRESS(1,MATCH(_xlfn.MAXIFS(B201:JM201,metrics.rec,"Precision"),B201:JM201,0)+1)), ", ", INDIRECT(ADDRESS(2,MATCH(_xlfn.MAXIFS(B201:JM201,metrics.rec,"Precision"),B201:JM201,0)+1)))</f>
        <v>#NAME?</v>
      </c>
      <c r="JZ201" s="1" t="e" cm="1">
        <f t="array" aca="1" ref="JZ201" ca="1">CONCATENATE(INDIRECT(ADDRESS(1,MATCH(_xlfn.MAXIFS(B201:JM201,metrics.rec,"Recall"),B201:JM201,0)+1)), ", ", INDIRECT(ADDRESS(2,MATCH(_xlfn.MAXIFS(B201:JM201,metrics.rec,"Recall"),B201:JM201,0)+1)))</f>
        <v>#NAME?</v>
      </c>
      <c r="KA201" s="1" t="e" cm="1">
        <f t="array" aca="1" ref="KA201" ca="1">CONCATENATE(INDIRECT(ADDRESS(1,MATCH(_xlfn.MAXIFS(B201:JM201,metrics.rec,"Coverage"),B201:JM201,0)+1)), ", ", INDIRECT(ADDRESS(2,MATCH(_xlfn.MAXIFS(B201:JM201,metrics.rec,"Coverage"),B201:JM201,0)+1)))</f>
        <v>#NAME?</v>
      </c>
      <c r="KB201" s="1" t="e" cm="1">
        <f t="array" aca="1" ref="KB201" ca="1">CONCATENATE(INDIRECT(ADDRESS(1,MATCH(_xlfn.MAXIFS(B201:JM201,metrics.rec,"Recatio"),B201:JM201,0)+1)), ", ", INDIRECT(ADDRESS(2,MATCH(_xlfn.MAXIFS(B201:JM201,metrics.rec,"Recatio"),B201:JM201,0)+1)))</f>
        <v>#NAME?</v>
      </c>
      <c r="KC201" s="1" t="e" cm="1">
        <f t="array" aca="1" ref="KC201" ca="1">CONCATENATE(INDIRECT(ADDRESS(1,MATCH(_xlfn.MINIFS(B201:JM201,metrics.rec,"Time"),B201:JM201,0)+1)), ", ", INDIRECT(ADDRESS(2,MATCH(_xlfn.MINIFS(B201:JM201,metrics.rec,"Time"),B201:JM201,0)+1)))</f>
        <v>#NAME?</v>
      </c>
    </row>
    <row r="202" spans="1:289" x14ac:dyDescent="0.3">
      <c r="A202" s="1" t="s">
        <v>173</v>
      </c>
      <c r="B202" s="4">
        <v>0.57079999999999997</v>
      </c>
      <c r="C202" s="4">
        <v>0.55689999999999995</v>
      </c>
      <c r="D202" s="4">
        <v>0.2011</v>
      </c>
      <c r="E202" s="4">
        <v>1.55E-2</v>
      </c>
      <c r="F202" s="4">
        <v>0.88080000000000003</v>
      </c>
      <c r="G202" s="4">
        <v>8.1500000000000003E-2</v>
      </c>
      <c r="H202" s="4">
        <v>0.99099999999999999</v>
      </c>
      <c r="I202" s="4">
        <v>2.0716999999999999</v>
      </c>
      <c r="J202" s="5">
        <v>0.57950000000000002</v>
      </c>
      <c r="K202" s="5">
        <v>0.58069999999999999</v>
      </c>
      <c r="L202" s="5">
        <v>0.21079999999999999</v>
      </c>
      <c r="M202" s="5">
        <v>2.6599999999999999E-2</v>
      </c>
      <c r="N202" s="5">
        <v>0.87439999999999996</v>
      </c>
      <c r="O202" s="5">
        <v>8.09E-2</v>
      </c>
      <c r="P202" s="5">
        <v>0.98029999999999995</v>
      </c>
      <c r="Q202" s="5">
        <v>1.3126</v>
      </c>
      <c r="R202" s="4">
        <v>0.58379999999999999</v>
      </c>
      <c r="S202" s="4">
        <v>0.5857</v>
      </c>
      <c r="T202" s="4">
        <v>0.2051</v>
      </c>
      <c r="U202" s="4">
        <v>3.9E-2</v>
      </c>
      <c r="V202" s="4">
        <v>0.86570000000000003</v>
      </c>
      <c r="W202" s="4">
        <v>0.08</v>
      </c>
      <c r="X202" s="4">
        <v>0.97019999999999995</v>
      </c>
      <c r="Y202" s="4">
        <v>1.7563</v>
      </c>
      <c r="Z202" s="5">
        <v>0.58730000000000004</v>
      </c>
      <c r="AA202" s="5">
        <v>0.59560000000000002</v>
      </c>
      <c r="AB202" s="5">
        <v>0.1966</v>
      </c>
      <c r="AC202" s="5">
        <v>5.2299999999999999E-2</v>
      </c>
      <c r="AD202" s="5">
        <v>0.85609999999999997</v>
      </c>
      <c r="AE202" s="5">
        <v>8.1000000000000003E-2</v>
      </c>
      <c r="AF202" s="5">
        <v>0.9556</v>
      </c>
      <c r="AG202" s="5">
        <v>1.2314000000000001</v>
      </c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>
        <v>0.59619999999999995</v>
      </c>
      <c r="AQ202" s="5">
        <v>0.60880000000000001</v>
      </c>
      <c r="AR202" s="5">
        <v>0.1666</v>
      </c>
      <c r="AS202" s="5">
        <v>8.8200000000000001E-2</v>
      </c>
      <c r="AT202" s="5">
        <v>0.82830000000000004</v>
      </c>
      <c r="AU202" s="5">
        <v>8.1100000000000005E-2</v>
      </c>
      <c r="AV202" s="5">
        <v>0.92069999999999996</v>
      </c>
      <c r="AW202" s="5">
        <v>0.97829999999999995</v>
      </c>
      <c r="AX202" s="4">
        <v>0.60189999999999999</v>
      </c>
      <c r="AY202" s="4">
        <v>0.61799999999999999</v>
      </c>
      <c r="AZ202" s="4">
        <v>0.15590000000000001</v>
      </c>
      <c r="BA202" s="4">
        <v>0.1154</v>
      </c>
      <c r="BB202" s="4">
        <v>0.80520000000000003</v>
      </c>
      <c r="BC202" s="4">
        <v>8.1000000000000003E-2</v>
      </c>
      <c r="BD202" s="4">
        <v>0.88449999999999995</v>
      </c>
      <c r="BE202" s="4">
        <v>0.71789999999999998</v>
      </c>
      <c r="BF202" s="5">
        <v>0.6169</v>
      </c>
      <c r="BG202" s="5">
        <v>0.64610000000000001</v>
      </c>
      <c r="BH202" s="5">
        <v>0.1119</v>
      </c>
      <c r="BI202" s="5">
        <v>0.157</v>
      </c>
      <c r="BJ202" s="5">
        <v>0.77090000000000003</v>
      </c>
      <c r="BK202" s="5">
        <v>8.2199999999999995E-2</v>
      </c>
      <c r="BL202" s="5">
        <v>0.82330000000000003</v>
      </c>
      <c r="BM202" s="5">
        <v>0.16309999999999999</v>
      </c>
      <c r="BN202" s="4">
        <v>0.64929999999999999</v>
      </c>
      <c r="BO202" s="4">
        <v>0.72729999999999995</v>
      </c>
      <c r="BP202" s="4">
        <v>6.3E-2</v>
      </c>
      <c r="BQ202" s="4">
        <v>0.24329999999999999</v>
      </c>
      <c r="BR202" s="4">
        <v>0.71489999999999998</v>
      </c>
      <c r="BS202" s="4">
        <v>8.0100000000000005E-2</v>
      </c>
      <c r="BT202" s="4">
        <v>0.68259999999999998</v>
      </c>
      <c r="BU202" s="4">
        <v>0.1696</v>
      </c>
      <c r="BV202" s="5">
        <v>0.56679999999999997</v>
      </c>
      <c r="BW202" s="5">
        <v>0.55589999999999995</v>
      </c>
      <c r="BX202" s="5">
        <v>0.21249999999999999</v>
      </c>
      <c r="BY202" s="5">
        <v>1.55E-2</v>
      </c>
      <c r="BZ202" s="5">
        <v>0.88149999999999995</v>
      </c>
      <c r="CA202" s="5">
        <v>8.09E-2</v>
      </c>
      <c r="CB202" s="5">
        <v>0.99019999999999997</v>
      </c>
      <c r="CC202" s="5">
        <v>1.2981</v>
      </c>
      <c r="CD202" s="4">
        <v>0.58150000000000002</v>
      </c>
      <c r="CE202" s="4">
        <v>0.58260000000000001</v>
      </c>
      <c r="CF202" s="4">
        <v>0.20150000000000001</v>
      </c>
      <c r="CG202" s="4">
        <v>3.8800000000000001E-2</v>
      </c>
      <c r="CH202" s="4">
        <v>0.86609999999999998</v>
      </c>
      <c r="CI202" s="4">
        <v>8.0299999999999996E-2</v>
      </c>
      <c r="CJ202" s="4">
        <v>0.97240000000000004</v>
      </c>
      <c r="CK202" s="4">
        <v>1.0136000000000001</v>
      </c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>
        <v>0.60260000000000002</v>
      </c>
      <c r="CU202" s="4">
        <v>0.61990000000000001</v>
      </c>
      <c r="CV202" s="4">
        <v>0.1477</v>
      </c>
      <c r="CW202" s="4">
        <v>0.1164</v>
      </c>
      <c r="CX202" s="4">
        <v>0.80220000000000002</v>
      </c>
      <c r="CY202" s="4">
        <v>8.0799999999999997E-2</v>
      </c>
      <c r="CZ202" s="4">
        <v>0.88690000000000002</v>
      </c>
      <c r="DA202" s="4">
        <v>0.57940000000000003</v>
      </c>
      <c r="DB202" s="5">
        <v>0.65049999999999997</v>
      </c>
      <c r="DC202" s="5">
        <v>0.72729999999999995</v>
      </c>
      <c r="DD202" s="5">
        <v>6.7000000000000004E-2</v>
      </c>
      <c r="DE202" s="5">
        <v>0.25140000000000001</v>
      </c>
      <c r="DF202" s="5">
        <v>0.71250000000000002</v>
      </c>
      <c r="DG202" s="5">
        <v>7.8700000000000006E-2</v>
      </c>
      <c r="DH202" s="5">
        <v>0.68489999999999995</v>
      </c>
      <c r="DI202" s="5">
        <v>0.17399999999999999</v>
      </c>
      <c r="DJ202" s="4">
        <v>0.56569999999999998</v>
      </c>
      <c r="DK202" s="4">
        <v>0.55269999999999997</v>
      </c>
      <c r="DL202" s="4">
        <v>0.19620000000000001</v>
      </c>
      <c r="DM202" s="4">
        <v>1.55E-2</v>
      </c>
      <c r="DN202" s="4">
        <v>0.87939999999999996</v>
      </c>
      <c r="DO202" s="4">
        <v>8.0699999999999994E-2</v>
      </c>
      <c r="DP202" s="4">
        <v>0.99170000000000003</v>
      </c>
      <c r="DQ202" s="4">
        <v>1.8779999999999999</v>
      </c>
      <c r="DR202" s="5">
        <v>0.58330000000000004</v>
      </c>
      <c r="DS202" s="5">
        <v>0.58940000000000003</v>
      </c>
      <c r="DT202" s="5">
        <v>0.2089</v>
      </c>
      <c r="DU202" s="5">
        <v>3.8300000000000001E-2</v>
      </c>
      <c r="DV202" s="5">
        <v>0.86560000000000004</v>
      </c>
      <c r="DW202" s="5">
        <v>8.1299999999999997E-2</v>
      </c>
      <c r="DX202" s="5">
        <v>0.97099999999999997</v>
      </c>
      <c r="DY202" s="5">
        <v>1.0622</v>
      </c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>
        <v>0.6018</v>
      </c>
      <c r="EI202" s="5">
        <v>0.61909999999999998</v>
      </c>
      <c r="EJ202" s="5">
        <v>0.1527</v>
      </c>
      <c r="EK202" s="5">
        <v>0.115</v>
      </c>
      <c r="EL202" s="5">
        <v>0.80449999999999999</v>
      </c>
      <c r="EM202" s="5">
        <v>8.1699999999999995E-2</v>
      </c>
      <c r="EN202" s="5">
        <v>0.88429999999999997</v>
      </c>
      <c r="EO202" s="5">
        <v>0.56630000000000003</v>
      </c>
      <c r="EP202" s="4">
        <v>0.65039999999999998</v>
      </c>
      <c r="EQ202" s="4">
        <v>0.72430000000000005</v>
      </c>
      <c r="ER202" s="4">
        <v>7.0499999999999993E-2</v>
      </c>
      <c r="ES202" s="4">
        <v>0.2477</v>
      </c>
      <c r="ET202" s="4">
        <v>0.71379999999999999</v>
      </c>
      <c r="EU202" s="4">
        <v>7.9000000000000001E-2</v>
      </c>
      <c r="EV202" s="4">
        <v>0.68430000000000002</v>
      </c>
      <c r="EW202" s="4">
        <v>0.1361</v>
      </c>
      <c r="EX202" s="5">
        <v>0.57020000000000004</v>
      </c>
      <c r="EY202" s="5">
        <v>0.56089999999999995</v>
      </c>
      <c r="EZ202" s="5">
        <v>0.19350000000000001</v>
      </c>
      <c r="FA202" s="5">
        <v>1.5299999999999999E-2</v>
      </c>
      <c r="FB202" s="5">
        <v>0.87490000000000001</v>
      </c>
      <c r="FC202" s="5">
        <v>8.14E-2</v>
      </c>
      <c r="FD202" s="5">
        <v>0.99009999999999998</v>
      </c>
      <c r="FE202" s="5">
        <v>1.3160000000000001</v>
      </c>
      <c r="FF202" s="4">
        <v>0.58360000000000001</v>
      </c>
      <c r="FG202" s="4">
        <v>0.58579999999999999</v>
      </c>
      <c r="FH202" s="4">
        <v>0.20449999999999999</v>
      </c>
      <c r="FI202" s="4">
        <v>3.8399999999999997E-2</v>
      </c>
      <c r="FJ202" s="4">
        <v>0.86580000000000001</v>
      </c>
      <c r="FK202" s="4">
        <v>8.09E-2</v>
      </c>
      <c r="FL202" s="4">
        <v>0.97070000000000001</v>
      </c>
      <c r="FM202" s="4">
        <v>1.5537000000000001</v>
      </c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>
        <v>0.60299999999999998</v>
      </c>
      <c r="FW202" s="4">
        <v>0.62239999999999995</v>
      </c>
      <c r="FX202" s="4">
        <v>0.14530000000000001</v>
      </c>
      <c r="FY202" s="4">
        <v>0.1153</v>
      </c>
      <c r="FZ202" s="4">
        <v>0.80520000000000003</v>
      </c>
      <c r="GA202" s="4">
        <v>8.1299999999999997E-2</v>
      </c>
      <c r="GB202" s="4">
        <v>0.8841</v>
      </c>
      <c r="GC202" s="4">
        <v>0.60399999999999998</v>
      </c>
      <c r="GD202" s="5">
        <v>0.64810000000000001</v>
      </c>
      <c r="GE202" s="5">
        <v>0.72019999999999995</v>
      </c>
      <c r="GF202" s="5">
        <v>7.1300000000000002E-2</v>
      </c>
      <c r="GG202" s="5">
        <v>0.24729999999999999</v>
      </c>
      <c r="GH202" s="5">
        <v>0.71160000000000001</v>
      </c>
      <c r="GI202" s="5">
        <v>7.9600000000000004E-2</v>
      </c>
      <c r="GJ202" s="5">
        <v>0.68400000000000005</v>
      </c>
      <c r="GK202" s="5">
        <v>0.2029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>
        <v>0.60299999999999998</v>
      </c>
      <c r="HK202" s="5">
        <v>0.62160000000000004</v>
      </c>
      <c r="HL202" s="5">
        <v>0.14799999999999999</v>
      </c>
      <c r="HM202" s="5">
        <v>0.11559999999999999</v>
      </c>
      <c r="HN202" s="5">
        <v>0.80469999999999997</v>
      </c>
      <c r="HO202" s="5">
        <v>8.1100000000000005E-2</v>
      </c>
      <c r="HP202" s="5">
        <v>0.88400000000000001</v>
      </c>
      <c r="HQ202" s="5">
        <v>0.5595</v>
      </c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0.59757037037037031</v>
      </c>
      <c r="JO202" s="4">
        <f t="shared" si="105"/>
        <v>0.61410740740740755</v>
      </c>
      <c r="JP202" s="4">
        <f t="shared" si="106"/>
        <v>0.16481851851851848</v>
      </c>
      <c r="JQ202" s="4">
        <f t="shared" si="107"/>
        <v>9.3366666666666695E-2</v>
      </c>
      <c r="JR202" s="4">
        <f t="shared" si="108"/>
        <v>0.82389629629629635</v>
      </c>
      <c r="JS202" s="4">
        <f t="shared" si="109"/>
        <v>8.0696153846153848E-2</v>
      </c>
      <c r="JT202" s="4">
        <f t="shared" si="110"/>
        <v>0.90166296296296322</v>
      </c>
      <c r="JU202" s="4">
        <f t="shared" si="111"/>
        <v>0.87723333333333342</v>
      </c>
      <c r="JV202" s="1" t="e" cm="1">
        <f t="array" aca="1" ref="JV202" ca="1">CONCATENATE(INDIRECT(ADDRESS(1,MATCH(_xlfn.MINIFS(B202:JM202,metrics.rec,"MAE"),B202:JM202,0)+1)), ", ", INDIRECT(ADDRESS(2,MATCH(_xlfn.MINIFS(B202:JM202,metrics.rec,"MAE"),B202:JM202,0)+1)))</f>
        <v>#NAME?</v>
      </c>
      <c r="JW202" s="1" t="e" cm="1">
        <f t="array" aca="1" ref="JW202" ca="1">CONCATENATE(INDIRECT(ADDRESS(1,MATCH(_xlfn.MINIFS(B202:JM202,metrics.rec,"MSE"),B202:JM202,0)+1)), ", ", INDIRECT(ADDRESS(2,MATCH(_xlfn.MINIFS(B202:JM202,metrics.rec,"MSE"),B202:JM202,0)+1)))</f>
        <v>#NAME?</v>
      </c>
      <c r="JX202" s="1" t="e" cm="1">
        <f t="array" aca="1" ref="JX202" ca="1">CONCATENATE(INDIRECT(ADDRESS(1,MATCH(_xlfn.MAXIFS(B202:JM202,metrics.rec,"R"),B202:JM202,0)+1)), ", ", INDIRECT(ADDRESS(2,MATCH(_xlfn.MAXIFS(B202:JM202,metrics.rec,"R"),B202:JM202,0)+1)))</f>
        <v>#NAME?</v>
      </c>
      <c r="JY202" s="1" t="e" cm="1">
        <f t="array" aca="1" ref="JY202" ca="1">CONCATENATE(INDIRECT(ADDRESS(1,MATCH(_xlfn.MAXIFS(B202:JM202,metrics.rec,"Precision"),B202:JM202,0)+1)), ", ", INDIRECT(ADDRESS(2,MATCH(_xlfn.MAXIFS(B202:JM202,metrics.rec,"Precision"),B202:JM202,0)+1)))</f>
        <v>#NAME?</v>
      </c>
      <c r="JZ202" s="1" t="e" cm="1">
        <f t="array" aca="1" ref="JZ202" ca="1">CONCATENATE(INDIRECT(ADDRESS(1,MATCH(_xlfn.MAXIFS(B202:JM202,metrics.rec,"Recall"),B202:JM202,0)+1)), ", ", INDIRECT(ADDRESS(2,MATCH(_xlfn.MAXIFS(B202:JM202,metrics.rec,"Recall"),B202:JM202,0)+1)))</f>
        <v>#NAME?</v>
      </c>
      <c r="KA202" s="1" t="e" cm="1">
        <f t="array" aca="1" ref="KA202" ca="1">CONCATENATE(INDIRECT(ADDRESS(1,MATCH(_xlfn.MAXIFS(B202:JM202,metrics.rec,"Coverage"),B202:JM202,0)+1)), ", ", INDIRECT(ADDRESS(2,MATCH(_xlfn.MAXIFS(B202:JM202,metrics.rec,"Coverage"),B202:JM202,0)+1)))</f>
        <v>#NAME?</v>
      </c>
      <c r="KB202" s="1" t="e" cm="1">
        <f t="array" aca="1" ref="KB202" ca="1">CONCATENATE(INDIRECT(ADDRESS(1,MATCH(_xlfn.MAXIFS(B202:JM202,metrics.rec,"Recatio"),B202:JM202,0)+1)), ", ", INDIRECT(ADDRESS(2,MATCH(_xlfn.MAXIFS(B202:JM202,metrics.rec,"Recatio"),B202:JM202,0)+1)))</f>
        <v>#NAME?</v>
      </c>
      <c r="KC202" s="1" t="e" cm="1">
        <f t="array" aca="1" ref="KC202" ca="1">CONCATENATE(INDIRECT(ADDRESS(1,MATCH(_xlfn.MINIFS(B202:JM202,metrics.rec,"Time"),B202:JM202,0)+1)), ", ", INDIRECT(ADDRESS(2,MATCH(_xlfn.MINIFS(B202:JM202,metrics.rec,"Time"),B202:JM202,0)+1)))</f>
        <v>#NAME?</v>
      </c>
    </row>
    <row r="203" spans="1:289" x14ac:dyDescent="0.3">
      <c r="A203" s="1" t="s">
        <v>174</v>
      </c>
      <c r="B203" s="4">
        <v>0.56299999999999994</v>
      </c>
      <c r="C203" s="4">
        <v>0.53600000000000003</v>
      </c>
      <c r="D203" s="4">
        <v>0.2155</v>
      </c>
      <c r="E203" s="4">
        <v>2.9100000000000001E-2</v>
      </c>
      <c r="F203" s="4">
        <v>0.84909999999999997</v>
      </c>
      <c r="G203" s="4">
        <v>4.1799999999999997E-2</v>
      </c>
      <c r="H203" s="4">
        <v>0.99119999999999997</v>
      </c>
      <c r="I203" s="4">
        <v>2.0255999999999998</v>
      </c>
      <c r="J203" s="5">
        <v>0.57220000000000004</v>
      </c>
      <c r="K203" s="5">
        <v>0.55679999999999996</v>
      </c>
      <c r="L203" s="5">
        <v>0.23180000000000001</v>
      </c>
      <c r="M203" s="5">
        <v>4.9299999999999997E-2</v>
      </c>
      <c r="N203" s="5">
        <v>0.84489999999999998</v>
      </c>
      <c r="O203" s="5">
        <v>4.2200000000000001E-2</v>
      </c>
      <c r="P203" s="5">
        <v>0.98050000000000004</v>
      </c>
      <c r="Q203" s="5">
        <v>1.2782</v>
      </c>
      <c r="R203" s="4">
        <v>0.5776</v>
      </c>
      <c r="S203" s="4">
        <v>0.56710000000000005</v>
      </c>
      <c r="T203" s="4">
        <v>0.21709999999999999</v>
      </c>
      <c r="U203" s="4">
        <v>6.8099999999999994E-2</v>
      </c>
      <c r="V203" s="4">
        <v>0.83520000000000005</v>
      </c>
      <c r="W203" s="4">
        <v>4.4299999999999999E-2</v>
      </c>
      <c r="X203" s="4">
        <v>0.97019999999999995</v>
      </c>
      <c r="Y203" s="4">
        <v>1.7253000000000001</v>
      </c>
      <c r="Z203" s="5">
        <v>0.58120000000000005</v>
      </c>
      <c r="AA203" s="5">
        <v>0.57850000000000001</v>
      </c>
      <c r="AB203" s="5">
        <v>0.20619999999999999</v>
      </c>
      <c r="AC203" s="5">
        <v>9.1999999999999998E-2</v>
      </c>
      <c r="AD203" s="5">
        <v>0.82720000000000005</v>
      </c>
      <c r="AE203" s="5">
        <v>4.4499999999999998E-2</v>
      </c>
      <c r="AF203" s="5">
        <v>0.95589999999999997</v>
      </c>
      <c r="AG203" s="5">
        <v>1.4258999999999999</v>
      </c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>
        <v>0.59330000000000005</v>
      </c>
      <c r="AQ203" s="5">
        <v>0.59740000000000004</v>
      </c>
      <c r="AR203" s="5">
        <v>0.17380000000000001</v>
      </c>
      <c r="AS203" s="5">
        <v>0.14879999999999999</v>
      </c>
      <c r="AT203" s="5">
        <v>0.80330000000000001</v>
      </c>
      <c r="AU203" s="5">
        <v>4.6600000000000003E-2</v>
      </c>
      <c r="AV203" s="5">
        <v>0.92159999999999997</v>
      </c>
      <c r="AW203" s="5">
        <v>0.98319999999999996</v>
      </c>
      <c r="AX203" s="4">
        <v>0.60129999999999995</v>
      </c>
      <c r="AY203" s="4">
        <v>0.61299999999999999</v>
      </c>
      <c r="AZ203" s="4">
        <v>0.1512</v>
      </c>
      <c r="BA203" s="4">
        <v>0.187</v>
      </c>
      <c r="BB203" s="4">
        <v>0.78490000000000004</v>
      </c>
      <c r="BC203" s="4">
        <v>4.87E-2</v>
      </c>
      <c r="BD203" s="4">
        <v>0.88600000000000001</v>
      </c>
      <c r="BE203" s="4">
        <v>0.72689999999999999</v>
      </c>
      <c r="BF203" s="5">
        <v>0.61860000000000004</v>
      </c>
      <c r="BG203" s="5">
        <v>0.64759999999999995</v>
      </c>
      <c r="BH203" s="5">
        <v>0.1071</v>
      </c>
      <c r="BI203" s="5">
        <v>0.2296</v>
      </c>
      <c r="BJ203" s="5">
        <v>0.75560000000000005</v>
      </c>
      <c r="BK203" s="5">
        <v>5.5199999999999999E-2</v>
      </c>
      <c r="BL203" s="5">
        <v>0.82550000000000001</v>
      </c>
      <c r="BM203" s="5">
        <v>0.1615</v>
      </c>
      <c r="BN203" s="4">
        <v>0.65280000000000005</v>
      </c>
      <c r="BO203" s="4">
        <v>0.73219999999999996</v>
      </c>
      <c r="BP203" s="4">
        <v>5.3199999999999997E-2</v>
      </c>
      <c r="BQ203" s="4">
        <v>0.28100000000000003</v>
      </c>
      <c r="BR203" s="4">
        <v>0.69620000000000004</v>
      </c>
      <c r="BS203" s="4">
        <v>6.7699999999999996E-2</v>
      </c>
      <c r="BT203" s="4">
        <v>0.68769999999999998</v>
      </c>
      <c r="BU203" s="4">
        <v>0.16789999999999999</v>
      </c>
      <c r="BV203" s="5">
        <v>0.55920000000000003</v>
      </c>
      <c r="BW203" s="5">
        <v>0.5343</v>
      </c>
      <c r="BX203" s="5">
        <v>0.22739999999999999</v>
      </c>
      <c r="BY203" s="5">
        <v>2.8899999999999999E-2</v>
      </c>
      <c r="BZ203" s="5">
        <v>0.85140000000000005</v>
      </c>
      <c r="CA203" s="5">
        <v>4.19E-2</v>
      </c>
      <c r="CB203" s="5">
        <v>0.99019999999999997</v>
      </c>
      <c r="CC203" s="5">
        <v>0.95469999999999999</v>
      </c>
      <c r="CD203" s="4">
        <v>0.57369999999999999</v>
      </c>
      <c r="CE203" s="4">
        <v>0.55979999999999996</v>
      </c>
      <c r="CF203" s="4">
        <v>0.21360000000000001</v>
      </c>
      <c r="CG203" s="4">
        <v>6.9699999999999998E-2</v>
      </c>
      <c r="CH203" s="4">
        <v>0.83460000000000001</v>
      </c>
      <c r="CI203" s="4">
        <v>4.3200000000000002E-2</v>
      </c>
      <c r="CJ203" s="4">
        <v>0.97250000000000003</v>
      </c>
      <c r="CK203" s="4">
        <v>0.96899999999999997</v>
      </c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>
        <v>0.60299999999999998</v>
      </c>
      <c r="CU203" s="4">
        <v>0.61709999999999998</v>
      </c>
      <c r="CV203" s="4">
        <v>0.1376</v>
      </c>
      <c r="CW203" s="4">
        <v>0.1875</v>
      </c>
      <c r="CX203" s="4">
        <v>0.78139999999999998</v>
      </c>
      <c r="CY203" s="4">
        <v>4.8800000000000003E-2</v>
      </c>
      <c r="CZ203" s="4">
        <v>0.88790000000000002</v>
      </c>
      <c r="DA203" s="4">
        <v>0.58389999999999997</v>
      </c>
      <c r="DB203" s="5">
        <v>0.65310000000000001</v>
      </c>
      <c r="DC203" s="5">
        <v>0.73119999999999996</v>
      </c>
      <c r="DD203" s="5">
        <v>5.4800000000000001E-2</v>
      </c>
      <c r="DE203" s="5">
        <v>0.2893</v>
      </c>
      <c r="DF203" s="5">
        <v>0.69720000000000004</v>
      </c>
      <c r="DG203" s="5">
        <v>6.7100000000000007E-2</v>
      </c>
      <c r="DH203" s="5">
        <v>0.6885</v>
      </c>
      <c r="DI203" s="5">
        <v>0.17449999999999999</v>
      </c>
      <c r="DJ203" s="4">
        <v>0.55620000000000003</v>
      </c>
      <c r="DK203" s="4">
        <v>0.5262</v>
      </c>
      <c r="DL203" s="4">
        <v>0.2079</v>
      </c>
      <c r="DM203" s="4">
        <v>2.8799999999999999E-2</v>
      </c>
      <c r="DN203" s="4">
        <v>0.84989999999999999</v>
      </c>
      <c r="DO203" s="4">
        <v>4.2000000000000003E-2</v>
      </c>
      <c r="DP203" s="4">
        <v>0.99170000000000003</v>
      </c>
      <c r="DQ203" s="4">
        <v>2.1356000000000002</v>
      </c>
      <c r="DR203" s="5">
        <v>0.57620000000000005</v>
      </c>
      <c r="DS203" s="5">
        <v>0.56869999999999998</v>
      </c>
      <c r="DT203" s="5">
        <v>0.21099999999999999</v>
      </c>
      <c r="DU203" s="5">
        <v>6.8599999999999994E-2</v>
      </c>
      <c r="DV203" s="5">
        <v>0.83530000000000004</v>
      </c>
      <c r="DW203" s="5">
        <v>4.3900000000000002E-2</v>
      </c>
      <c r="DX203" s="5">
        <v>0.97109999999999996</v>
      </c>
      <c r="DY203" s="5">
        <v>1.044</v>
      </c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>
        <v>0.60209999999999997</v>
      </c>
      <c r="EI203" s="5">
        <v>0.61509999999999998</v>
      </c>
      <c r="EJ203" s="5">
        <v>0.14119999999999999</v>
      </c>
      <c r="EK203" s="5">
        <v>0.18410000000000001</v>
      </c>
      <c r="EL203" s="5">
        <v>0.78269999999999995</v>
      </c>
      <c r="EM203" s="5">
        <v>4.9599999999999998E-2</v>
      </c>
      <c r="EN203" s="5">
        <v>0.88570000000000004</v>
      </c>
      <c r="EO203" s="5">
        <v>0.57940000000000003</v>
      </c>
      <c r="EP203" s="4">
        <v>0.6522</v>
      </c>
      <c r="EQ203" s="4">
        <v>0.72670000000000001</v>
      </c>
      <c r="ER203" s="4">
        <v>6.2300000000000001E-2</v>
      </c>
      <c r="ES203" s="4">
        <v>0.28239999999999998</v>
      </c>
      <c r="ET203" s="4">
        <v>0.69650000000000001</v>
      </c>
      <c r="EU203" s="4">
        <v>6.7799999999999999E-2</v>
      </c>
      <c r="EV203" s="4">
        <v>0.68820000000000003</v>
      </c>
      <c r="EW203" s="4">
        <v>0.13469999999999999</v>
      </c>
      <c r="EX203" s="5">
        <v>0.56100000000000005</v>
      </c>
      <c r="EY203" s="5">
        <v>0.5343</v>
      </c>
      <c r="EZ203" s="5">
        <v>0.1978</v>
      </c>
      <c r="FA203" s="5">
        <v>2.8400000000000002E-2</v>
      </c>
      <c r="FB203" s="5">
        <v>0.84609999999999996</v>
      </c>
      <c r="FC203" s="5">
        <v>4.24E-2</v>
      </c>
      <c r="FD203" s="5">
        <v>0.99019999999999997</v>
      </c>
      <c r="FE203" s="5">
        <v>1.284</v>
      </c>
      <c r="FF203" s="4">
        <v>0.57709999999999995</v>
      </c>
      <c r="FG203" s="4">
        <v>0.5665</v>
      </c>
      <c r="FH203" s="4">
        <v>0.21379999999999999</v>
      </c>
      <c r="FI203" s="4">
        <v>6.8900000000000003E-2</v>
      </c>
      <c r="FJ203" s="4">
        <v>0.83589999999999998</v>
      </c>
      <c r="FK203" s="4">
        <v>4.36E-2</v>
      </c>
      <c r="FL203" s="4">
        <v>0.97060000000000002</v>
      </c>
      <c r="FM203" s="4">
        <v>1.5548</v>
      </c>
      <c r="FN203" s="5">
        <v>0.58579999999999999</v>
      </c>
      <c r="FO203" s="5">
        <v>0.58279999999999998</v>
      </c>
      <c r="FP203" s="5">
        <v>0.1908</v>
      </c>
      <c r="FQ203" s="5">
        <v>0.1169</v>
      </c>
      <c r="FR203" s="5">
        <v>0.81569999999999998</v>
      </c>
      <c r="FS203" s="5">
        <v>4.5999999999999999E-2</v>
      </c>
      <c r="FT203" s="5">
        <v>0.9425</v>
      </c>
      <c r="FU203" s="5">
        <v>1.0484</v>
      </c>
      <c r="FV203" s="4">
        <v>0.60119999999999996</v>
      </c>
      <c r="FW203" s="4">
        <v>0.61509999999999998</v>
      </c>
      <c r="FX203" s="4">
        <v>0.14230000000000001</v>
      </c>
      <c r="FY203" s="4">
        <v>0.1852</v>
      </c>
      <c r="FZ203" s="4">
        <v>0.78369999999999995</v>
      </c>
      <c r="GA203" s="4">
        <v>4.9299999999999997E-2</v>
      </c>
      <c r="GB203" s="4">
        <v>0.88560000000000005</v>
      </c>
      <c r="GC203" s="4">
        <v>0.59740000000000004</v>
      </c>
      <c r="GD203" s="5">
        <v>0.65069999999999995</v>
      </c>
      <c r="GE203" s="5">
        <v>0.72350000000000003</v>
      </c>
      <c r="GF203" s="5">
        <v>5.9700000000000003E-2</v>
      </c>
      <c r="GG203" s="5">
        <v>0.28320000000000001</v>
      </c>
      <c r="GH203" s="5">
        <v>0.69489999999999996</v>
      </c>
      <c r="GI203" s="5">
        <v>6.8000000000000005E-2</v>
      </c>
      <c r="GJ203" s="5">
        <v>0.6885</v>
      </c>
      <c r="GK203" s="5">
        <v>0.20250000000000001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>
        <v>0.58550000000000002</v>
      </c>
      <c r="HC203" s="4">
        <v>0.58360000000000001</v>
      </c>
      <c r="HD203" s="4">
        <v>0.189</v>
      </c>
      <c r="HE203" s="4">
        <v>0.1172</v>
      </c>
      <c r="HF203" s="4">
        <v>0.81589999999999996</v>
      </c>
      <c r="HG203" s="4">
        <v>4.5600000000000002E-2</v>
      </c>
      <c r="HH203" s="4">
        <v>0.94299999999999995</v>
      </c>
      <c r="HI203" s="4">
        <v>0.8004</v>
      </c>
      <c r="HJ203" s="5">
        <v>0.60229999999999995</v>
      </c>
      <c r="HK203" s="5">
        <v>0.61580000000000001</v>
      </c>
      <c r="HL203" s="5">
        <v>0.1416</v>
      </c>
      <c r="HM203" s="5">
        <v>0.18590000000000001</v>
      </c>
      <c r="HN203" s="5">
        <v>0.78339999999999999</v>
      </c>
      <c r="HO203" s="5">
        <v>4.9099999999999998E-2</v>
      </c>
      <c r="HP203" s="5">
        <v>0.8851</v>
      </c>
      <c r="HQ203" s="5">
        <v>0.54520000000000002</v>
      </c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0.59442307692307694</v>
      </c>
      <c r="JO203" s="4">
        <f t="shared" si="105"/>
        <v>0.60282692307692298</v>
      </c>
      <c r="JP203" s="4">
        <f t="shared" si="106"/>
        <v>0.1659153846153846</v>
      </c>
      <c r="JQ203" s="4">
        <f t="shared" si="107"/>
        <v>0.13701538461538459</v>
      </c>
      <c r="JR203" s="4">
        <f t="shared" si="108"/>
        <v>0.79810769230769218</v>
      </c>
      <c r="JS203" s="4">
        <f t="shared" si="109"/>
        <v>4.9080769230769233E-2</v>
      </c>
      <c r="JT203" s="4">
        <f t="shared" si="110"/>
        <v>0.90125769230769248</v>
      </c>
      <c r="JU203" s="4">
        <f t="shared" si="111"/>
        <v>0.99982307692307704</v>
      </c>
      <c r="JV203" s="1" t="e" cm="1">
        <f t="array" aca="1" ref="JV203" ca="1">CONCATENATE(INDIRECT(ADDRESS(1,MATCH(_xlfn.MINIFS(B203:JM203,metrics.rec,"MAE"),B203:JM203,0)+1)), ", ", INDIRECT(ADDRESS(2,MATCH(_xlfn.MINIFS(B203:JM203,metrics.rec,"MAE"),B203:JM203,0)+1)))</f>
        <v>#NAME?</v>
      </c>
      <c r="JW203" s="1" t="e" cm="1">
        <f t="array" aca="1" ref="JW203" ca="1">CONCATENATE(INDIRECT(ADDRESS(1,MATCH(_xlfn.MINIFS(B203:JM203,metrics.rec,"MSE"),B203:JM203,0)+1)), ", ", INDIRECT(ADDRESS(2,MATCH(_xlfn.MINIFS(B203:JM203,metrics.rec,"MSE"),B203:JM203,0)+1)))</f>
        <v>#NAME?</v>
      </c>
      <c r="JX203" s="1" t="e" cm="1">
        <f t="array" aca="1" ref="JX203" ca="1">CONCATENATE(INDIRECT(ADDRESS(1,MATCH(_xlfn.MAXIFS(B203:JM203,metrics.rec,"R"),B203:JM203,0)+1)), ", ", INDIRECT(ADDRESS(2,MATCH(_xlfn.MAXIFS(B203:JM203,metrics.rec,"R"),B203:JM203,0)+1)))</f>
        <v>#NAME?</v>
      </c>
      <c r="JY203" s="1" t="e" cm="1">
        <f t="array" aca="1" ref="JY203" ca="1">CONCATENATE(INDIRECT(ADDRESS(1,MATCH(_xlfn.MAXIFS(B203:JM203,metrics.rec,"Precision"),B203:JM203,0)+1)), ", ", INDIRECT(ADDRESS(2,MATCH(_xlfn.MAXIFS(B203:JM203,metrics.rec,"Precision"),B203:JM203,0)+1)))</f>
        <v>#NAME?</v>
      </c>
      <c r="JZ203" s="1" t="e" cm="1">
        <f t="array" aca="1" ref="JZ203" ca="1">CONCATENATE(INDIRECT(ADDRESS(1,MATCH(_xlfn.MAXIFS(B203:JM203,metrics.rec,"Recall"),B203:JM203,0)+1)), ", ", INDIRECT(ADDRESS(2,MATCH(_xlfn.MAXIFS(B203:JM203,metrics.rec,"Recall"),B203:JM203,0)+1)))</f>
        <v>#NAME?</v>
      </c>
      <c r="KA203" s="1" t="e" cm="1">
        <f t="array" aca="1" ref="KA203" ca="1">CONCATENATE(INDIRECT(ADDRESS(1,MATCH(_xlfn.MAXIFS(B203:JM203,metrics.rec,"Coverage"),B203:JM203,0)+1)), ", ", INDIRECT(ADDRESS(2,MATCH(_xlfn.MAXIFS(B203:JM203,metrics.rec,"Coverage"),B203:JM203,0)+1)))</f>
        <v>#NAME?</v>
      </c>
      <c r="KB203" s="1" t="e" cm="1">
        <f t="array" aca="1" ref="KB203" ca="1">CONCATENATE(INDIRECT(ADDRESS(1,MATCH(_xlfn.MAXIFS(B203:JM203,metrics.rec,"Recatio"),B203:JM203,0)+1)), ", ", INDIRECT(ADDRESS(2,MATCH(_xlfn.MAXIFS(B203:JM203,metrics.rec,"Recatio"),B203:JM203,0)+1)))</f>
        <v>#NAME?</v>
      </c>
      <c r="KC203" s="1" t="e" cm="1">
        <f t="array" aca="1" ref="KC203" ca="1">CONCATENATE(INDIRECT(ADDRESS(1,MATCH(_xlfn.MINIFS(B203:JM203,metrics.rec,"Time"),B203:JM203,0)+1)), ", ", INDIRECT(ADDRESS(2,MATCH(_xlfn.MINIFS(B203:JM203,metrics.rec,"Time"),B203:JM203,0)+1)))</f>
        <v>#NAME?</v>
      </c>
    </row>
    <row r="204" spans="1:289" x14ac:dyDescent="0.3">
      <c r="A204" s="1" t="s">
        <v>175</v>
      </c>
      <c r="B204" s="4">
        <v>0.57650000000000001</v>
      </c>
      <c r="C204" s="4">
        <v>0.57079999999999997</v>
      </c>
      <c r="D204" s="4">
        <v>0.1832</v>
      </c>
      <c r="E204" s="4">
        <v>2.1399999999999999E-2</v>
      </c>
      <c r="F204" s="4">
        <v>0.87980000000000003</v>
      </c>
      <c r="G204" s="4">
        <v>5.8999999999999997E-2</v>
      </c>
      <c r="H204" s="4">
        <v>0.99139999999999995</v>
      </c>
      <c r="I204" s="4">
        <v>1.5243</v>
      </c>
      <c r="J204" s="5">
        <v>0.58520000000000005</v>
      </c>
      <c r="K204" s="5">
        <v>0.59160000000000001</v>
      </c>
      <c r="L204" s="5">
        <v>0.1908</v>
      </c>
      <c r="M204" s="5">
        <v>3.6600000000000001E-2</v>
      </c>
      <c r="N204" s="5">
        <v>0.87419999999999998</v>
      </c>
      <c r="O204" s="5">
        <v>5.8900000000000001E-2</v>
      </c>
      <c r="P204" s="5">
        <v>0.98070000000000002</v>
      </c>
      <c r="Q204" s="5">
        <v>1.3747</v>
      </c>
      <c r="R204" s="4">
        <v>0.58730000000000004</v>
      </c>
      <c r="S204" s="4">
        <v>0.59419999999999995</v>
      </c>
      <c r="T204" s="4">
        <v>0.19789999999999999</v>
      </c>
      <c r="U204" s="4">
        <v>5.0999999999999997E-2</v>
      </c>
      <c r="V204" s="4">
        <v>0.86419999999999997</v>
      </c>
      <c r="W204" s="4">
        <v>6.1199999999999997E-2</v>
      </c>
      <c r="X204" s="4">
        <v>0.9708</v>
      </c>
      <c r="Y204" s="4">
        <v>1.3110999999999999</v>
      </c>
      <c r="Z204" s="5">
        <v>0.58960000000000001</v>
      </c>
      <c r="AA204" s="5">
        <v>0.60260000000000002</v>
      </c>
      <c r="AB204" s="5">
        <v>0.1822</v>
      </c>
      <c r="AC204" s="5">
        <v>6.9400000000000003E-2</v>
      </c>
      <c r="AD204" s="5">
        <v>0.85540000000000005</v>
      </c>
      <c r="AE204" s="5">
        <v>6.0999999999999999E-2</v>
      </c>
      <c r="AF204" s="5">
        <v>0.95660000000000001</v>
      </c>
      <c r="AG204" s="5">
        <v>1.5771999999999999</v>
      </c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>
        <v>0.59689999999999999</v>
      </c>
      <c r="AQ204" s="5">
        <v>0.6139</v>
      </c>
      <c r="AR204" s="5">
        <v>0.1661</v>
      </c>
      <c r="AS204" s="5">
        <v>0.1077</v>
      </c>
      <c r="AT204" s="5">
        <v>0.83099999999999996</v>
      </c>
      <c r="AU204" s="5">
        <v>6.6699999999999995E-2</v>
      </c>
      <c r="AV204" s="5">
        <v>0.92369999999999997</v>
      </c>
      <c r="AW204" s="5">
        <v>1.1896</v>
      </c>
      <c r="AX204" s="4">
        <v>0.60089999999999999</v>
      </c>
      <c r="AY204" s="4">
        <v>0.62250000000000005</v>
      </c>
      <c r="AZ204" s="4">
        <v>0.153</v>
      </c>
      <c r="BA204" s="4">
        <v>0.13669999999999999</v>
      </c>
      <c r="BB204" s="4">
        <v>0.81189999999999996</v>
      </c>
      <c r="BC204" s="4">
        <v>6.9000000000000006E-2</v>
      </c>
      <c r="BD204" s="4">
        <v>0.88849999999999996</v>
      </c>
      <c r="BE204" s="4">
        <v>0.89159999999999995</v>
      </c>
      <c r="BF204" s="5">
        <v>0.61480000000000001</v>
      </c>
      <c r="BG204" s="5">
        <v>0.64849999999999997</v>
      </c>
      <c r="BH204" s="5">
        <v>0.1144</v>
      </c>
      <c r="BI204" s="5">
        <v>0.17249999999999999</v>
      </c>
      <c r="BJ204" s="5">
        <v>0.78439999999999999</v>
      </c>
      <c r="BK204" s="5">
        <v>7.6300000000000007E-2</v>
      </c>
      <c r="BL204" s="5">
        <v>0.82920000000000005</v>
      </c>
      <c r="BM204" s="5">
        <v>0.21110000000000001</v>
      </c>
      <c r="BN204" s="4">
        <v>0.64339999999999997</v>
      </c>
      <c r="BO204" s="4">
        <v>0.72189999999999999</v>
      </c>
      <c r="BP204" s="4">
        <v>7.0999999999999994E-2</v>
      </c>
      <c r="BQ204" s="4">
        <v>0.21510000000000001</v>
      </c>
      <c r="BR204" s="4">
        <v>0.74009999999999998</v>
      </c>
      <c r="BS204" s="4">
        <v>9.5200000000000007E-2</v>
      </c>
      <c r="BT204" s="4">
        <v>0.69989999999999997</v>
      </c>
      <c r="BU204" s="4">
        <v>0.25119999999999998</v>
      </c>
      <c r="BV204" s="5">
        <v>0.57150000000000001</v>
      </c>
      <c r="BW204" s="5">
        <v>0.56510000000000005</v>
      </c>
      <c r="BX204" s="5">
        <v>0.19070000000000001</v>
      </c>
      <c r="BY204" s="5">
        <v>2.1499999999999998E-2</v>
      </c>
      <c r="BZ204" s="5">
        <v>0.87970000000000004</v>
      </c>
      <c r="CA204" s="5">
        <v>5.8200000000000002E-2</v>
      </c>
      <c r="CB204" s="5">
        <v>0.99039999999999995</v>
      </c>
      <c r="CC204" s="5">
        <v>1.0005999999999999</v>
      </c>
      <c r="CD204" s="4">
        <v>0.58409999999999995</v>
      </c>
      <c r="CE204" s="4">
        <v>0.58899999999999997</v>
      </c>
      <c r="CF204" s="4">
        <v>0.18260000000000001</v>
      </c>
      <c r="CG204" s="4">
        <v>5.1499999999999997E-2</v>
      </c>
      <c r="CH204" s="4">
        <v>0.8639</v>
      </c>
      <c r="CI204" s="4">
        <v>6.0400000000000002E-2</v>
      </c>
      <c r="CJ204" s="4">
        <v>0.97260000000000002</v>
      </c>
      <c r="CK204" s="4">
        <v>0.98619999999999997</v>
      </c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>
        <v>0.60150000000000003</v>
      </c>
      <c r="CU204" s="4">
        <v>0.62350000000000005</v>
      </c>
      <c r="CV204" s="4">
        <v>0.15129999999999999</v>
      </c>
      <c r="CW204" s="4">
        <v>0.1386</v>
      </c>
      <c r="CX204" s="4">
        <v>0.80830000000000002</v>
      </c>
      <c r="CY204" s="4">
        <v>6.8400000000000002E-2</v>
      </c>
      <c r="CZ204" s="4">
        <v>0.89019999999999999</v>
      </c>
      <c r="DA204" s="4">
        <v>0.80579999999999996</v>
      </c>
      <c r="DB204" s="5">
        <v>0.64249999999999996</v>
      </c>
      <c r="DC204" s="5">
        <v>0.71840000000000004</v>
      </c>
      <c r="DD204" s="5">
        <v>7.6999999999999999E-2</v>
      </c>
      <c r="DE204" s="5">
        <v>0.2228</v>
      </c>
      <c r="DF204" s="5">
        <v>0.73760000000000003</v>
      </c>
      <c r="DG204" s="5">
        <v>9.3200000000000005E-2</v>
      </c>
      <c r="DH204" s="5">
        <v>0.70009999999999994</v>
      </c>
      <c r="DI204" s="5">
        <v>0.25679999999999997</v>
      </c>
      <c r="DJ204" s="4">
        <v>0.57089999999999996</v>
      </c>
      <c r="DK204" s="4">
        <v>0.56420000000000003</v>
      </c>
      <c r="DL204" s="4">
        <v>0.17399999999999999</v>
      </c>
      <c r="DM204" s="4">
        <v>2.1600000000000001E-2</v>
      </c>
      <c r="DN204" s="4">
        <v>0.87780000000000002</v>
      </c>
      <c r="DO204" s="4">
        <v>5.8000000000000003E-2</v>
      </c>
      <c r="DP204" s="4">
        <v>0.99180000000000001</v>
      </c>
      <c r="DQ204" s="4">
        <v>2.4401000000000002</v>
      </c>
      <c r="DR204" s="5">
        <v>0.58679999999999999</v>
      </c>
      <c r="DS204" s="5">
        <v>0.59909999999999997</v>
      </c>
      <c r="DT204" s="5">
        <v>0.19139999999999999</v>
      </c>
      <c r="DU204" s="5">
        <v>5.0299999999999997E-2</v>
      </c>
      <c r="DV204" s="5">
        <v>0.86360000000000003</v>
      </c>
      <c r="DW204" s="5">
        <v>6.1800000000000001E-2</v>
      </c>
      <c r="DX204" s="5">
        <v>0.9718</v>
      </c>
      <c r="DY204" s="5">
        <v>0.97460000000000002</v>
      </c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>
        <v>0.60160000000000002</v>
      </c>
      <c r="EI204" s="5">
        <v>0.62390000000000001</v>
      </c>
      <c r="EJ204" s="5">
        <v>0.14990000000000001</v>
      </c>
      <c r="EK204" s="5">
        <v>0.1361</v>
      </c>
      <c r="EL204" s="5">
        <v>0.81069999999999998</v>
      </c>
      <c r="EM204" s="5">
        <v>6.9599999999999995E-2</v>
      </c>
      <c r="EN204" s="5">
        <v>0.88749999999999996</v>
      </c>
      <c r="EO204" s="5">
        <v>0.65649999999999997</v>
      </c>
      <c r="EP204" s="4">
        <v>0.64380000000000004</v>
      </c>
      <c r="EQ204" s="4">
        <v>0.71889999999999998</v>
      </c>
      <c r="ER204" s="4">
        <v>7.4800000000000005E-2</v>
      </c>
      <c r="ES204" s="4">
        <v>0.21809999999999999</v>
      </c>
      <c r="ET204" s="4">
        <v>0.73839999999999995</v>
      </c>
      <c r="EU204" s="4">
        <v>9.4100000000000003E-2</v>
      </c>
      <c r="EV204" s="4">
        <v>0.69940000000000002</v>
      </c>
      <c r="EW204" s="4">
        <v>0.19800000000000001</v>
      </c>
      <c r="EX204" s="5">
        <v>0.57540000000000002</v>
      </c>
      <c r="EY204" s="5">
        <v>0.57220000000000004</v>
      </c>
      <c r="EZ204" s="5">
        <v>0.16420000000000001</v>
      </c>
      <c r="FA204" s="5">
        <v>2.1299999999999999E-2</v>
      </c>
      <c r="FB204" s="5">
        <v>0.87470000000000003</v>
      </c>
      <c r="FC204" s="5">
        <v>5.8400000000000001E-2</v>
      </c>
      <c r="FD204" s="5">
        <v>0.99009999999999998</v>
      </c>
      <c r="FE204" s="5">
        <v>2.1774</v>
      </c>
      <c r="FF204" s="4">
        <v>0.58750000000000002</v>
      </c>
      <c r="FG204" s="4">
        <v>0.59630000000000005</v>
      </c>
      <c r="FH204" s="4">
        <v>0.18729999999999999</v>
      </c>
      <c r="FI204" s="4">
        <v>5.0799999999999998E-2</v>
      </c>
      <c r="FJ204" s="4">
        <v>0.86439999999999995</v>
      </c>
      <c r="FK204" s="4">
        <v>6.1199999999999997E-2</v>
      </c>
      <c r="FL204" s="4">
        <v>0.97109999999999996</v>
      </c>
      <c r="FM204" s="4">
        <v>1.6979</v>
      </c>
      <c r="FN204" s="5">
        <v>0.59299999999999997</v>
      </c>
      <c r="FO204" s="5">
        <v>0.60680000000000001</v>
      </c>
      <c r="FP204" s="5">
        <v>0.17499999999999999</v>
      </c>
      <c r="FQ204" s="5">
        <v>8.5800000000000001E-2</v>
      </c>
      <c r="FR204" s="5">
        <v>0.84389999999999998</v>
      </c>
      <c r="FS204" s="5">
        <v>6.4799999999999996E-2</v>
      </c>
      <c r="FT204" s="5">
        <v>0.94379999999999997</v>
      </c>
      <c r="FU204" s="5">
        <v>1.3678999999999999</v>
      </c>
      <c r="FV204" s="4">
        <v>0.60160000000000002</v>
      </c>
      <c r="FW204" s="4">
        <v>0.626</v>
      </c>
      <c r="FX204" s="4">
        <v>0.1474</v>
      </c>
      <c r="FY204" s="4">
        <v>0.1371</v>
      </c>
      <c r="FZ204" s="4">
        <v>0.81010000000000004</v>
      </c>
      <c r="GA204" s="4">
        <v>6.8900000000000003E-2</v>
      </c>
      <c r="GB204" s="4">
        <v>0.88790000000000002</v>
      </c>
      <c r="GC204" s="4">
        <v>0.7399</v>
      </c>
      <c r="GD204" s="5">
        <v>0.64190000000000003</v>
      </c>
      <c r="GE204" s="5">
        <v>0.71550000000000002</v>
      </c>
      <c r="GF204" s="5">
        <v>7.4999999999999997E-2</v>
      </c>
      <c r="GG204" s="5">
        <v>0.22009999999999999</v>
      </c>
      <c r="GH204" s="5">
        <v>0.73699999999999999</v>
      </c>
      <c r="GI204" s="5">
        <v>9.4E-2</v>
      </c>
      <c r="GJ204" s="5">
        <v>0.70140000000000002</v>
      </c>
      <c r="GK204" s="5">
        <v>0.31459999999999999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>
        <v>0.5917</v>
      </c>
      <c r="HC204" s="4">
        <v>0.60550000000000004</v>
      </c>
      <c r="HD204" s="4">
        <v>0.1782</v>
      </c>
      <c r="HE204" s="4">
        <v>8.6900000000000005E-2</v>
      </c>
      <c r="HF204" s="4">
        <v>0.84409999999999996</v>
      </c>
      <c r="HG204" s="4">
        <v>6.3600000000000004E-2</v>
      </c>
      <c r="HH204" s="4">
        <v>0.94379999999999997</v>
      </c>
      <c r="HI204" s="4">
        <v>0.85309999999999997</v>
      </c>
      <c r="HJ204" s="5">
        <v>0.60209999999999997</v>
      </c>
      <c r="HK204" s="5">
        <v>0.62539999999999996</v>
      </c>
      <c r="HL204" s="5">
        <v>0.15079999999999999</v>
      </c>
      <c r="HM204" s="5">
        <v>0.1366</v>
      </c>
      <c r="HN204" s="5">
        <v>0.81069999999999998</v>
      </c>
      <c r="HO204" s="5">
        <v>6.9199999999999998E-2</v>
      </c>
      <c r="HP204" s="5">
        <v>0.88829999999999998</v>
      </c>
      <c r="HQ204" s="5">
        <v>0.68610000000000004</v>
      </c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0.59860769230769229</v>
      </c>
      <c r="JO204" s="4">
        <f t="shared" si="105"/>
        <v>0.6200461538461538</v>
      </c>
      <c r="JP204" s="4">
        <f t="shared" si="106"/>
        <v>0.15630000000000002</v>
      </c>
      <c r="JQ204" s="4">
        <f t="shared" si="107"/>
        <v>0.10263461538461538</v>
      </c>
      <c r="JR204" s="4">
        <f t="shared" si="108"/>
        <v>0.82830769230769219</v>
      </c>
      <c r="JS204" s="4">
        <f t="shared" si="109"/>
        <v>6.8596153846153862E-2</v>
      </c>
      <c r="JT204" s="4">
        <f t="shared" si="110"/>
        <v>0.90406923076923063</v>
      </c>
      <c r="JU204" s="4">
        <f t="shared" si="111"/>
        <v>1.1150038461538461</v>
      </c>
      <c r="JV204" s="1" t="e" cm="1">
        <f t="array" aca="1" ref="JV204" ca="1">CONCATENATE(INDIRECT(ADDRESS(1,MATCH(_xlfn.MINIFS(B204:JM204,metrics.rec,"MAE"),B204:JM204,0)+1)), ", ", INDIRECT(ADDRESS(2,MATCH(_xlfn.MINIFS(B204:JM204,metrics.rec,"MAE"),B204:JM204,0)+1)))</f>
        <v>#NAME?</v>
      </c>
      <c r="JW204" s="1" t="e" cm="1">
        <f t="array" aca="1" ref="JW204" ca="1">CONCATENATE(INDIRECT(ADDRESS(1,MATCH(_xlfn.MINIFS(B204:JM204,metrics.rec,"MSE"),B204:JM204,0)+1)), ", ", INDIRECT(ADDRESS(2,MATCH(_xlfn.MINIFS(B204:JM204,metrics.rec,"MSE"),B204:JM204,0)+1)))</f>
        <v>#NAME?</v>
      </c>
      <c r="JX204" s="1" t="e" cm="1">
        <f t="array" aca="1" ref="JX204" ca="1">CONCATENATE(INDIRECT(ADDRESS(1,MATCH(_xlfn.MAXIFS(B204:JM204,metrics.rec,"R"),B204:JM204,0)+1)), ", ", INDIRECT(ADDRESS(2,MATCH(_xlfn.MAXIFS(B204:JM204,metrics.rec,"R"),B204:JM204,0)+1)))</f>
        <v>#NAME?</v>
      </c>
      <c r="JY204" s="1" t="e" cm="1">
        <f t="array" aca="1" ref="JY204" ca="1">CONCATENATE(INDIRECT(ADDRESS(1,MATCH(_xlfn.MAXIFS(B204:JM204,metrics.rec,"Precision"),B204:JM204,0)+1)), ", ", INDIRECT(ADDRESS(2,MATCH(_xlfn.MAXIFS(B204:JM204,metrics.rec,"Precision"),B204:JM204,0)+1)))</f>
        <v>#NAME?</v>
      </c>
      <c r="JZ204" s="1" t="e" cm="1">
        <f t="array" aca="1" ref="JZ204" ca="1">CONCATENATE(INDIRECT(ADDRESS(1,MATCH(_xlfn.MAXIFS(B204:JM204,metrics.rec,"Recall"),B204:JM204,0)+1)), ", ", INDIRECT(ADDRESS(2,MATCH(_xlfn.MAXIFS(B204:JM204,metrics.rec,"Recall"),B204:JM204,0)+1)))</f>
        <v>#NAME?</v>
      </c>
      <c r="KA204" s="1" t="e" cm="1">
        <f t="array" aca="1" ref="KA204" ca="1">CONCATENATE(INDIRECT(ADDRESS(1,MATCH(_xlfn.MAXIFS(B204:JM204,metrics.rec,"Coverage"),B204:JM204,0)+1)), ", ", INDIRECT(ADDRESS(2,MATCH(_xlfn.MAXIFS(B204:JM204,metrics.rec,"Coverage"),B204:JM204,0)+1)))</f>
        <v>#NAME?</v>
      </c>
      <c r="KB204" s="1" t="e" cm="1">
        <f t="array" aca="1" ref="KB204" ca="1">CONCATENATE(INDIRECT(ADDRESS(1,MATCH(_xlfn.MAXIFS(B204:JM204,metrics.rec,"Recatio"),B204:JM204,0)+1)), ", ", INDIRECT(ADDRESS(2,MATCH(_xlfn.MAXIFS(B204:JM204,metrics.rec,"Recatio"),B204:JM204,0)+1)))</f>
        <v>#NAME?</v>
      </c>
      <c r="KC204" s="1" t="e" cm="1">
        <f t="array" aca="1" ref="KC204" ca="1">CONCATENATE(INDIRECT(ADDRESS(1,MATCH(_xlfn.MINIFS(B204:JM204,metrics.rec,"Time"),B204:JM204,0)+1)), ", ", INDIRECT(ADDRESS(2,MATCH(_xlfn.MINIFS(B204:JM204,metrics.rec,"Time"),B204:JM204,0)+1)))</f>
        <v>#NAME?</v>
      </c>
    </row>
    <row r="205" spans="1:289" x14ac:dyDescent="0.3">
      <c r="A205" s="1" t="s">
        <v>176</v>
      </c>
      <c r="B205" s="4">
        <v>0.57379999999999998</v>
      </c>
      <c r="C205" s="4">
        <v>0.56030000000000002</v>
      </c>
      <c r="D205" s="4">
        <v>0.19120000000000001</v>
      </c>
      <c r="E205" s="4">
        <v>3.3399999999999999E-2</v>
      </c>
      <c r="F205" s="4">
        <v>0.85880000000000001</v>
      </c>
      <c r="G205" s="4">
        <v>3.6900000000000002E-2</v>
      </c>
      <c r="H205" s="4">
        <v>0.99099999999999999</v>
      </c>
      <c r="I205" s="4">
        <v>1.4446000000000001</v>
      </c>
      <c r="J205" s="5">
        <v>0.58069999999999999</v>
      </c>
      <c r="K205" s="5">
        <v>0.57940000000000003</v>
      </c>
      <c r="L205" s="5">
        <v>0.20810000000000001</v>
      </c>
      <c r="M205" s="5">
        <v>5.62E-2</v>
      </c>
      <c r="N205" s="5">
        <v>0.85429999999999995</v>
      </c>
      <c r="O205" s="5">
        <v>3.7400000000000003E-2</v>
      </c>
      <c r="P205" s="5">
        <v>0.98050000000000004</v>
      </c>
      <c r="Q205" s="5">
        <v>1.2954000000000001</v>
      </c>
      <c r="R205" s="4">
        <v>0.58389999999999997</v>
      </c>
      <c r="S205" s="4">
        <v>0.5837</v>
      </c>
      <c r="T205" s="4">
        <v>0.2104</v>
      </c>
      <c r="U205" s="4">
        <v>7.5800000000000006E-2</v>
      </c>
      <c r="V205" s="4">
        <v>0.84399999999999997</v>
      </c>
      <c r="W205" s="4">
        <v>4.0099999999999997E-2</v>
      </c>
      <c r="X205" s="4">
        <v>0.96960000000000002</v>
      </c>
      <c r="Y205" s="4">
        <v>1.2196</v>
      </c>
      <c r="Z205" s="5">
        <v>0.58709999999999996</v>
      </c>
      <c r="AA205" s="5">
        <v>0.59189999999999998</v>
      </c>
      <c r="AB205" s="5">
        <v>0.18990000000000001</v>
      </c>
      <c r="AC205" s="5">
        <v>0.10150000000000001</v>
      </c>
      <c r="AD205" s="5">
        <v>0.83309999999999995</v>
      </c>
      <c r="AE205" s="5">
        <v>4.07E-2</v>
      </c>
      <c r="AF205" s="5">
        <v>0.95499999999999996</v>
      </c>
      <c r="AG205" s="5">
        <v>1.3008999999999999</v>
      </c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>
        <v>0.5948</v>
      </c>
      <c r="AQ205" s="5">
        <v>0.60370000000000001</v>
      </c>
      <c r="AR205" s="5">
        <v>0.16539999999999999</v>
      </c>
      <c r="AS205" s="5">
        <v>0.15989999999999999</v>
      </c>
      <c r="AT205" s="5">
        <v>0.80940000000000001</v>
      </c>
      <c r="AU205" s="5">
        <v>4.3700000000000003E-2</v>
      </c>
      <c r="AV205" s="5">
        <v>0.92030000000000001</v>
      </c>
      <c r="AW205" s="5">
        <v>1.0548</v>
      </c>
      <c r="AX205" s="4">
        <v>0.60140000000000005</v>
      </c>
      <c r="AY205" s="4">
        <v>0.61719999999999997</v>
      </c>
      <c r="AZ205" s="4">
        <v>0.1409</v>
      </c>
      <c r="BA205" s="4">
        <v>0.1993</v>
      </c>
      <c r="BB205" s="4">
        <v>0.78910000000000002</v>
      </c>
      <c r="BC205" s="4">
        <v>4.5900000000000003E-2</v>
      </c>
      <c r="BD205" s="4">
        <v>0.88439999999999996</v>
      </c>
      <c r="BE205" s="4">
        <v>0.72</v>
      </c>
      <c r="BF205" s="5">
        <v>0.61780000000000002</v>
      </c>
      <c r="BG205" s="5">
        <v>0.64829999999999999</v>
      </c>
      <c r="BH205" s="5">
        <v>0.1066</v>
      </c>
      <c r="BI205" s="5">
        <v>0.2422</v>
      </c>
      <c r="BJ205" s="5">
        <v>0.75980000000000003</v>
      </c>
      <c r="BK205" s="5">
        <v>5.2499999999999998E-2</v>
      </c>
      <c r="BL205" s="5">
        <v>0.82189999999999996</v>
      </c>
      <c r="BM205" s="5">
        <v>0.16120000000000001</v>
      </c>
      <c r="BN205" s="4">
        <v>0.65180000000000005</v>
      </c>
      <c r="BO205" s="4">
        <v>0.73529999999999995</v>
      </c>
      <c r="BP205" s="4">
        <v>6.0100000000000001E-2</v>
      </c>
      <c r="BQ205" s="4">
        <v>0.29730000000000001</v>
      </c>
      <c r="BR205" s="4">
        <v>0.70379999999999998</v>
      </c>
      <c r="BS205" s="4">
        <v>6.4500000000000002E-2</v>
      </c>
      <c r="BT205" s="4">
        <v>0.68140000000000001</v>
      </c>
      <c r="BU205" s="4">
        <v>0.1696</v>
      </c>
      <c r="BV205" s="5">
        <v>0.56779999999999997</v>
      </c>
      <c r="BW205" s="5">
        <v>0.55549999999999999</v>
      </c>
      <c r="BX205" s="5">
        <v>0.20380000000000001</v>
      </c>
      <c r="BY205" s="5">
        <v>3.32E-2</v>
      </c>
      <c r="BZ205" s="5">
        <v>0.86119999999999997</v>
      </c>
      <c r="CA205" s="5">
        <v>3.6799999999999999E-2</v>
      </c>
      <c r="CB205" s="5">
        <v>0.99009999999999998</v>
      </c>
      <c r="CC205" s="5">
        <v>1.1798999999999999</v>
      </c>
      <c r="CD205" s="4">
        <v>0.58040000000000003</v>
      </c>
      <c r="CE205" s="4">
        <v>0.57599999999999996</v>
      </c>
      <c r="CF205" s="4">
        <v>0.19489999999999999</v>
      </c>
      <c r="CG205" s="4">
        <v>7.7299999999999994E-2</v>
      </c>
      <c r="CH205" s="4">
        <v>0.84330000000000005</v>
      </c>
      <c r="CI205" s="4">
        <v>3.9300000000000002E-2</v>
      </c>
      <c r="CJ205" s="4">
        <v>0.97209999999999996</v>
      </c>
      <c r="CK205" s="4">
        <v>0.96760000000000002</v>
      </c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>
        <v>0.60219999999999996</v>
      </c>
      <c r="CU205" s="4">
        <v>0.61829999999999996</v>
      </c>
      <c r="CV205" s="4">
        <v>0.1406</v>
      </c>
      <c r="CW205" s="4">
        <v>0.19980000000000001</v>
      </c>
      <c r="CX205" s="4">
        <v>0.78649999999999998</v>
      </c>
      <c r="CY205" s="4">
        <v>4.6100000000000002E-2</v>
      </c>
      <c r="CZ205" s="4">
        <v>0.88580000000000003</v>
      </c>
      <c r="DA205" s="4">
        <v>0.5706</v>
      </c>
      <c r="DB205" s="5">
        <v>0.65210000000000001</v>
      </c>
      <c r="DC205" s="5">
        <v>0.7339</v>
      </c>
      <c r="DD205" s="5">
        <v>6.7199999999999996E-2</v>
      </c>
      <c r="DE205" s="5">
        <v>0.30449999999999999</v>
      </c>
      <c r="DF205" s="5">
        <v>0.70230000000000004</v>
      </c>
      <c r="DG205" s="5">
        <v>6.4100000000000004E-2</v>
      </c>
      <c r="DH205" s="5">
        <v>0.68489999999999995</v>
      </c>
      <c r="DI205" s="5">
        <v>0.1749</v>
      </c>
      <c r="DJ205" s="4">
        <v>0.56610000000000005</v>
      </c>
      <c r="DK205" s="4">
        <v>0.55130000000000001</v>
      </c>
      <c r="DL205" s="4">
        <v>0.18690000000000001</v>
      </c>
      <c r="DM205" s="4">
        <v>3.3300000000000003E-2</v>
      </c>
      <c r="DN205" s="4">
        <v>0.85719999999999996</v>
      </c>
      <c r="DO205" s="4">
        <v>3.6600000000000001E-2</v>
      </c>
      <c r="DP205" s="4">
        <v>0.99170000000000003</v>
      </c>
      <c r="DQ205" s="4">
        <v>2.36</v>
      </c>
      <c r="DR205" s="5">
        <v>0.5827</v>
      </c>
      <c r="DS205" s="5">
        <v>0.58499999999999996</v>
      </c>
      <c r="DT205" s="5">
        <v>0.19719999999999999</v>
      </c>
      <c r="DU205" s="5">
        <v>7.6600000000000001E-2</v>
      </c>
      <c r="DV205" s="5">
        <v>0.84389999999999998</v>
      </c>
      <c r="DW205" s="5">
        <v>3.9600000000000003E-2</v>
      </c>
      <c r="DX205" s="5">
        <v>0.97019999999999995</v>
      </c>
      <c r="DY205" s="5">
        <v>0.87239999999999995</v>
      </c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>
        <v>0.60189999999999999</v>
      </c>
      <c r="EI205" s="5">
        <v>0.61770000000000003</v>
      </c>
      <c r="EJ205" s="5">
        <v>0.1411</v>
      </c>
      <c r="EK205" s="5">
        <v>0.19700000000000001</v>
      </c>
      <c r="EL205" s="5">
        <v>0.78710000000000002</v>
      </c>
      <c r="EM205" s="5">
        <v>4.6600000000000003E-2</v>
      </c>
      <c r="EN205" s="5">
        <v>0.88339999999999996</v>
      </c>
      <c r="EO205" s="5">
        <v>0.46689999999999998</v>
      </c>
      <c r="EP205" s="4">
        <v>0.65269999999999995</v>
      </c>
      <c r="EQ205" s="4">
        <v>0.73219999999999996</v>
      </c>
      <c r="ER205" s="4">
        <v>6.59E-2</v>
      </c>
      <c r="ES205" s="4">
        <v>0.29949999999999999</v>
      </c>
      <c r="ET205" s="4">
        <v>0.70289999999999997</v>
      </c>
      <c r="EU205" s="4">
        <v>6.4299999999999996E-2</v>
      </c>
      <c r="EV205" s="4">
        <v>0.68379999999999996</v>
      </c>
      <c r="EW205" s="4">
        <v>0.1351</v>
      </c>
      <c r="EX205" s="5">
        <v>0.57079999999999997</v>
      </c>
      <c r="EY205" s="5">
        <v>0.55879999999999996</v>
      </c>
      <c r="EZ205" s="5">
        <v>0.18279999999999999</v>
      </c>
      <c r="FA205" s="5">
        <v>3.2800000000000003E-2</v>
      </c>
      <c r="FB205" s="5">
        <v>0.85570000000000002</v>
      </c>
      <c r="FC205" s="5">
        <v>3.7100000000000001E-2</v>
      </c>
      <c r="FD205" s="5">
        <v>0.9899</v>
      </c>
      <c r="FE205" s="5">
        <v>2.1206999999999998</v>
      </c>
      <c r="FF205" s="4">
        <v>0.58279999999999998</v>
      </c>
      <c r="FG205" s="4">
        <v>0.58140000000000003</v>
      </c>
      <c r="FH205" s="4">
        <v>0.19719999999999999</v>
      </c>
      <c r="FI205" s="4">
        <v>7.6799999999999993E-2</v>
      </c>
      <c r="FJ205" s="4">
        <v>0.84309999999999996</v>
      </c>
      <c r="FK205" s="4">
        <v>3.95E-2</v>
      </c>
      <c r="FL205" s="4">
        <v>0.97040000000000004</v>
      </c>
      <c r="FM205" s="4">
        <v>1.5454000000000001</v>
      </c>
      <c r="FN205" s="5">
        <v>0.58989999999999998</v>
      </c>
      <c r="FO205" s="5">
        <v>0.59450000000000003</v>
      </c>
      <c r="FP205" s="5">
        <v>0.1807</v>
      </c>
      <c r="FQ205" s="5">
        <v>0.1273</v>
      </c>
      <c r="FR205" s="5">
        <v>0.82250000000000001</v>
      </c>
      <c r="FS205" s="5">
        <v>4.2500000000000003E-2</v>
      </c>
      <c r="FT205" s="5">
        <v>0.9415</v>
      </c>
      <c r="FU205" s="5">
        <v>1.4741</v>
      </c>
      <c r="FV205" s="4">
        <v>0.60240000000000005</v>
      </c>
      <c r="FW205" s="4">
        <v>0.62039999999999995</v>
      </c>
      <c r="FX205" s="4">
        <v>0.1399</v>
      </c>
      <c r="FY205" s="4">
        <v>0.19719999999999999</v>
      </c>
      <c r="FZ205" s="4">
        <v>0.78800000000000003</v>
      </c>
      <c r="GA205" s="4">
        <v>4.65E-2</v>
      </c>
      <c r="GB205" s="4">
        <v>0.88319999999999999</v>
      </c>
      <c r="GC205" s="4">
        <v>0.59119999999999995</v>
      </c>
      <c r="GD205" s="5">
        <v>0.65029999999999999</v>
      </c>
      <c r="GE205" s="5">
        <v>0.72729999999999995</v>
      </c>
      <c r="GF205" s="5">
        <v>6.54E-2</v>
      </c>
      <c r="GG205" s="5">
        <v>0.30059999999999998</v>
      </c>
      <c r="GH205" s="5">
        <v>0.70079999999999998</v>
      </c>
      <c r="GI205" s="5">
        <v>6.4399999999999999E-2</v>
      </c>
      <c r="GJ205" s="5">
        <v>0.68320000000000003</v>
      </c>
      <c r="GK205" s="5">
        <v>0.2024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>
        <v>0.58879999999999999</v>
      </c>
      <c r="HC205" s="4">
        <v>0.59330000000000005</v>
      </c>
      <c r="HD205" s="4">
        <v>0.17829999999999999</v>
      </c>
      <c r="HE205" s="4">
        <v>0.12820000000000001</v>
      </c>
      <c r="HF205" s="4">
        <v>0.82199999999999995</v>
      </c>
      <c r="HG205" s="4">
        <v>4.19E-2</v>
      </c>
      <c r="HH205" s="4">
        <v>0.94169999999999998</v>
      </c>
      <c r="HI205" s="4">
        <v>0.73650000000000004</v>
      </c>
      <c r="HJ205" s="5">
        <v>0.60229999999999995</v>
      </c>
      <c r="HK205" s="5">
        <v>0.61919999999999997</v>
      </c>
      <c r="HL205" s="5">
        <v>0.14000000000000001</v>
      </c>
      <c r="HM205" s="5">
        <v>0.1981</v>
      </c>
      <c r="HN205" s="5">
        <v>0.78800000000000003</v>
      </c>
      <c r="HO205" s="5">
        <v>4.6300000000000001E-2</v>
      </c>
      <c r="HP205" s="5">
        <v>0.8831</v>
      </c>
      <c r="HQ205" s="5">
        <v>0.56340000000000001</v>
      </c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0.59807692307692295</v>
      </c>
      <c r="JO205" s="4">
        <f t="shared" si="105"/>
        <v>0.61373076923076908</v>
      </c>
      <c r="JP205" s="4">
        <f t="shared" si="106"/>
        <v>0.15745000000000001</v>
      </c>
      <c r="JQ205" s="4">
        <f t="shared" si="107"/>
        <v>0.1474</v>
      </c>
      <c r="JR205" s="4">
        <f t="shared" si="108"/>
        <v>0.8047423076923077</v>
      </c>
      <c r="JS205" s="4">
        <f t="shared" si="109"/>
        <v>4.5361538461538467E-2</v>
      </c>
      <c r="JT205" s="4">
        <f t="shared" si="110"/>
        <v>0.8995423076923077</v>
      </c>
      <c r="JU205" s="4">
        <f t="shared" si="111"/>
        <v>1.0079500000000001</v>
      </c>
      <c r="JV205" s="1" t="e" cm="1">
        <f t="array" aca="1" ref="JV205" ca="1">CONCATENATE(INDIRECT(ADDRESS(1,MATCH(_xlfn.MINIFS(B205:JM205,metrics.rec,"MAE"),B205:JM205,0)+1)), ", ", INDIRECT(ADDRESS(2,MATCH(_xlfn.MINIFS(B205:JM205,metrics.rec,"MAE"),B205:JM205,0)+1)))</f>
        <v>#NAME?</v>
      </c>
      <c r="JW205" s="1" t="e" cm="1">
        <f t="array" aca="1" ref="JW205" ca="1">CONCATENATE(INDIRECT(ADDRESS(1,MATCH(_xlfn.MINIFS(B205:JM205,metrics.rec,"MSE"),B205:JM205,0)+1)), ", ", INDIRECT(ADDRESS(2,MATCH(_xlfn.MINIFS(B205:JM205,metrics.rec,"MSE"),B205:JM205,0)+1)))</f>
        <v>#NAME?</v>
      </c>
      <c r="JX205" s="1" t="e" cm="1">
        <f t="array" aca="1" ref="JX205" ca="1">CONCATENATE(INDIRECT(ADDRESS(1,MATCH(_xlfn.MAXIFS(B205:JM205,metrics.rec,"R"),B205:JM205,0)+1)), ", ", INDIRECT(ADDRESS(2,MATCH(_xlfn.MAXIFS(B205:JM205,metrics.rec,"R"),B205:JM205,0)+1)))</f>
        <v>#NAME?</v>
      </c>
      <c r="JY205" s="1" t="e" cm="1">
        <f t="array" aca="1" ref="JY205" ca="1">CONCATENATE(INDIRECT(ADDRESS(1,MATCH(_xlfn.MAXIFS(B205:JM205,metrics.rec,"Precision"),B205:JM205,0)+1)), ", ", INDIRECT(ADDRESS(2,MATCH(_xlfn.MAXIFS(B205:JM205,metrics.rec,"Precision"),B205:JM205,0)+1)))</f>
        <v>#NAME?</v>
      </c>
      <c r="JZ205" s="1" t="e" cm="1">
        <f t="array" aca="1" ref="JZ205" ca="1">CONCATENATE(INDIRECT(ADDRESS(1,MATCH(_xlfn.MAXIFS(B205:JM205,metrics.rec,"Recall"),B205:JM205,0)+1)), ", ", INDIRECT(ADDRESS(2,MATCH(_xlfn.MAXIFS(B205:JM205,metrics.rec,"Recall"),B205:JM205,0)+1)))</f>
        <v>#NAME?</v>
      </c>
      <c r="KA205" s="1" t="e" cm="1">
        <f t="array" aca="1" ref="KA205" ca="1">CONCATENATE(INDIRECT(ADDRESS(1,MATCH(_xlfn.MAXIFS(B205:JM205,metrics.rec,"Coverage"),B205:JM205,0)+1)), ", ", INDIRECT(ADDRESS(2,MATCH(_xlfn.MAXIFS(B205:JM205,metrics.rec,"Coverage"),B205:JM205,0)+1)))</f>
        <v>#NAME?</v>
      </c>
      <c r="KB205" s="1" t="e" cm="1">
        <f t="array" aca="1" ref="KB205" ca="1">CONCATENATE(INDIRECT(ADDRESS(1,MATCH(_xlfn.MAXIFS(B205:JM205,metrics.rec,"Recatio"),B205:JM205,0)+1)), ", ", INDIRECT(ADDRESS(2,MATCH(_xlfn.MAXIFS(B205:JM205,metrics.rec,"Recatio"),B205:JM205,0)+1)))</f>
        <v>#NAME?</v>
      </c>
      <c r="KC205" s="1" t="e" cm="1">
        <f t="array" aca="1" ref="KC205" ca="1">CONCATENATE(INDIRECT(ADDRESS(1,MATCH(_xlfn.MINIFS(B205:JM205,metrics.rec,"Time"),B205:JM205,0)+1)), ", ", INDIRECT(ADDRESS(2,MATCH(_xlfn.MINIFS(B205:JM205,metrics.rec,"Time"),B205:JM205,0)+1)))</f>
        <v>#NAME?</v>
      </c>
    </row>
    <row r="206" spans="1:289" x14ac:dyDescent="0.3">
      <c r="A206" s="1" t="s">
        <v>177</v>
      </c>
      <c r="B206" s="4">
        <v>0.57210000000000005</v>
      </c>
      <c r="C206" s="4">
        <v>0.55979999999999996</v>
      </c>
      <c r="D206" s="4">
        <v>0.1719</v>
      </c>
      <c r="E206" s="4">
        <v>3.1699999999999999E-2</v>
      </c>
      <c r="F206" s="4">
        <v>0.85329999999999995</v>
      </c>
      <c r="G206" s="4">
        <v>3.8699999999999998E-2</v>
      </c>
      <c r="H206" s="4">
        <v>0.99139999999999995</v>
      </c>
      <c r="I206" s="4">
        <v>1.5251999999999999</v>
      </c>
      <c r="J206" s="5">
        <v>0.58089999999999997</v>
      </c>
      <c r="K206" s="5">
        <v>0.58430000000000004</v>
      </c>
      <c r="L206" s="5">
        <v>0.1938</v>
      </c>
      <c r="M206" s="5">
        <v>5.2900000000000003E-2</v>
      </c>
      <c r="N206" s="5">
        <v>0.84709999999999996</v>
      </c>
      <c r="O206" s="5">
        <v>3.9399999999999998E-2</v>
      </c>
      <c r="P206" s="5">
        <v>0.98070000000000002</v>
      </c>
      <c r="Q206" s="5">
        <v>1.3783000000000001</v>
      </c>
      <c r="R206" s="4">
        <v>0.58389999999999997</v>
      </c>
      <c r="S206" s="4">
        <v>0.58540000000000003</v>
      </c>
      <c r="T206" s="4">
        <v>0.19919999999999999</v>
      </c>
      <c r="U206" s="4">
        <v>7.1199999999999999E-2</v>
      </c>
      <c r="V206" s="4">
        <v>0.83940000000000003</v>
      </c>
      <c r="W206" s="4">
        <v>4.2599999999999999E-2</v>
      </c>
      <c r="X206" s="4">
        <v>0.97030000000000005</v>
      </c>
      <c r="Y206" s="4">
        <v>1.2957000000000001</v>
      </c>
      <c r="Z206" s="5">
        <v>0.58740000000000003</v>
      </c>
      <c r="AA206" s="5">
        <v>0.59399999999999997</v>
      </c>
      <c r="AB206" s="5">
        <v>0.1835</v>
      </c>
      <c r="AC206" s="5">
        <v>9.4700000000000006E-2</v>
      </c>
      <c r="AD206" s="5">
        <v>0.83040000000000003</v>
      </c>
      <c r="AE206" s="5">
        <v>4.3400000000000001E-2</v>
      </c>
      <c r="AF206" s="5">
        <v>0.95640000000000003</v>
      </c>
      <c r="AG206" s="5">
        <v>1.4865999999999999</v>
      </c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>
        <v>0.59619999999999995</v>
      </c>
      <c r="AQ206" s="5">
        <v>0.60760000000000003</v>
      </c>
      <c r="AR206" s="5">
        <v>0.15060000000000001</v>
      </c>
      <c r="AS206" s="5">
        <v>0.14480000000000001</v>
      </c>
      <c r="AT206" s="5">
        <v>0.80610000000000004</v>
      </c>
      <c r="AU206" s="5">
        <v>4.8099999999999997E-2</v>
      </c>
      <c r="AV206" s="5">
        <v>0.92390000000000005</v>
      </c>
      <c r="AW206" s="5">
        <v>1.2169000000000001</v>
      </c>
      <c r="AX206" s="4">
        <v>0.60209999999999997</v>
      </c>
      <c r="AY206" s="4">
        <v>0.62080000000000002</v>
      </c>
      <c r="AZ206" s="4">
        <v>0.13109999999999999</v>
      </c>
      <c r="BA206" s="4">
        <v>0.18</v>
      </c>
      <c r="BB206" s="4">
        <v>0.78580000000000005</v>
      </c>
      <c r="BC206" s="4">
        <v>5.0700000000000002E-2</v>
      </c>
      <c r="BD206" s="4">
        <v>0.88819999999999999</v>
      </c>
      <c r="BE206" s="4">
        <v>0.88329999999999997</v>
      </c>
      <c r="BF206" s="5">
        <v>0.61960000000000004</v>
      </c>
      <c r="BG206" s="5">
        <v>0.6552</v>
      </c>
      <c r="BH206" s="5">
        <v>0.10150000000000001</v>
      </c>
      <c r="BI206" s="5">
        <v>0.21340000000000001</v>
      </c>
      <c r="BJ206" s="5">
        <v>0.75449999999999995</v>
      </c>
      <c r="BK206" s="5">
        <v>5.9299999999999999E-2</v>
      </c>
      <c r="BL206" s="5">
        <v>0.82950000000000002</v>
      </c>
      <c r="BM206" s="5">
        <v>0.2092</v>
      </c>
      <c r="BN206" s="4">
        <v>0.65580000000000005</v>
      </c>
      <c r="BO206" s="4">
        <v>0.74619999999999997</v>
      </c>
      <c r="BP206" s="4">
        <v>5.1999999999999998E-2</v>
      </c>
      <c r="BQ206" s="4">
        <v>0.22900000000000001</v>
      </c>
      <c r="BR206" s="4">
        <v>0.70389999999999997</v>
      </c>
      <c r="BS206" s="4">
        <v>8.5099999999999995E-2</v>
      </c>
      <c r="BT206" s="4">
        <v>0.70099999999999996</v>
      </c>
      <c r="BU206" s="4">
        <v>0.24990000000000001</v>
      </c>
      <c r="BV206" s="5">
        <v>0.56689999999999996</v>
      </c>
      <c r="BW206" s="5">
        <v>0.55669999999999997</v>
      </c>
      <c r="BX206" s="5">
        <v>0.18870000000000001</v>
      </c>
      <c r="BY206" s="5">
        <v>3.15E-2</v>
      </c>
      <c r="BZ206" s="5">
        <v>0.85450000000000004</v>
      </c>
      <c r="CA206" s="5">
        <v>3.85E-2</v>
      </c>
      <c r="CB206" s="5">
        <v>0.99029999999999996</v>
      </c>
      <c r="CC206" s="5">
        <v>1.3208</v>
      </c>
      <c r="CD206" s="4">
        <v>0.5806</v>
      </c>
      <c r="CE206" s="4">
        <v>0.57820000000000005</v>
      </c>
      <c r="CF206" s="4">
        <v>0.18529999999999999</v>
      </c>
      <c r="CG206" s="4">
        <v>7.2400000000000006E-2</v>
      </c>
      <c r="CH206" s="4">
        <v>0.83930000000000005</v>
      </c>
      <c r="CI206" s="4">
        <v>4.1799999999999997E-2</v>
      </c>
      <c r="CJ206" s="4">
        <v>0.97250000000000003</v>
      </c>
      <c r="CK206" s="4">
        <v>0.9274</v>
      </c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>
        <v>0.60319999999999996</v>
      </c>
      <c r="CU206" s="4">
        <v>0.62209999999999999</v>
      </c>
      <c r="CV206" s="4">
        <v>0.13539999999999999</v>
      </c>
      <c r="CW206" s="4">
        <v>0.17929999999999999</v>
      </c>
      <c r="CX206" s="4">
        <v>0.78310000000000002</v>
      </c>
      <c r="CY206" s="4">
        <v>5.1200000000000002E-2</v>
      </c>
      <c r="CZ206" s="4">
        <v>0.8901</v>
      </c>
      <c r="DA206" s="4">
        <v>0.6774</v>
      </c>
      <c r="DB206" s="5">
        <v>0.65500000000000003</v>
      </c>
      <c r="DC206" s="5">
        <v>0.74360000000000004</v>
      </c>
      <c r="DD206" s="5">
        <v>6.0600000000000001E-2</v>
      </c>
      <c r="DE206" s="5">
        <v>0.23649999999999999</v>
      </c>
      <c r="DF206" s="5">
        <v>0.70209999999999995</v>
      </c>
      <c r="DG206" s="5">
        <v>8.3500000000000005E-2</v>
      </c>
      <c r="DH206" s="5">
        <v>0.70020000000000004</v>
      </c>
      <c r="DI206" s="5">
        <v>0.25600000000000001</v>
      </c>
      <c r="DJ206" s="4">
        <v>0.56589999999999996</v>
      </c>
      <c r="DK206" s="4">
        <v>0.55369999999999997</v>
      </c>
      <c r="DL206" s="4">
        <v>0.1807</v>
      </c>
      <c r="DM206" s="4">
        <v>3.1800000000000002E-2</v>
      </c>
      <c r="DN206" s="4">
        <v>0.85360000000000003</v>
      </c>
      <c r="DO206" s="4">
        <v>3.8199999999999998E-2</v>
      </c>
      <c r="DP206" s="4">
        <v>0.99180000000000001</v>
      </c>
      <c r="DQ206" s="4">
        <v>2.5228000000000002</v>
      </c>
      <c r="DR206" s="5">
        <v>0.58299999999999996</v>
      </c>
      <c r="DS206" s="5">
        <v>0.5877</v>
      </c>
      <c r="DT206" s="5">
        <v>0.19420000000000001</v>
      </c>
      <c r="DU206" s="5">
        <v>7.17E-2</v>
      </c>
      <c r="DV206" s="5">
        <v>0.83960000000000001</v>
      </c>
      <c r="DW206" s="5">
        <v>4.2099999999999999E-2</v>
      </c>
      <c r="DX206" s="5">
        <v>0.97150000000000003</v>
      </c>
      <c r="DY206" s="5">
        <v>0.87350000000000005</v>
      </c>
      <c r="DZ206" s="4">
        <v>0.58889999999999998</v>
      </c>
      <c r="EA206" s="4">
        <v>0.59430000000000005</v>
      </c>
      <c r="EB206" s="4">
        <v>0.1646</v>
      </c>
      <c r="EC206" s="4">
        <v>0.11799999999999999</v>
      </c>
      <c r="ED206" s="4">
        <v>0.81869999999999998</v>
      </c>
      <c r="EE206" s="4">
        <v>4.5499999999999999E-2</v>
      </c>
      <c r="EF206" s="4">
        <v>0.94379999999999997</v>
      </c>
      <c r="EG206" s="4">
        <v>2.3233999999999999</v>
      </c>
      <c r="EH206" s="5">
        <v>0.60270000000000001</v>
      </c>
      <c r="EI206" s="5">
        <v>0.621</v>
      </c>
      <c r="EJ206" s="5">
        <v>0.1333</v>
      </c>
      <c r="EK206" s="5">
        <v>0.1774</v>
      </c>
      <c r="EL206" s="5">
        <v>0.7843</v>
      </c>
      <c r="EM206" s="5">
        <v>5.16E-2</v>
      </c>
      <c r="EN206" s="5">
        <v>0.88690000000000002</v>
      </c>
      <c r="EO206" s="5">
        <v>0.53200000000000003</v>
      </c>
      <c r="EP206" s="4">
        <v>0.65659999999999996</v>
      </c>
      <c r="EQ206" s="4">
        <v>0.74350000000000005</v>
      </c>
      <c r="ER206" s="4">
        <v>6.1899999999999997E-2</v>
      </c>
      <c r="ES206" s="4">
        <v>0.2329</v>
      </c>
      <c r="ET206" s="4">
        <v>0.70120000000000005</v>
      </c>
      <c r="EU206" s="4">
        <v>8.3699999999999997E-2</v>
      </c>
      <c r="EV206" s="4">
        <v>0.69989999999999997</v>
      </c>
      <c r="EW206" s="4">
        <v>0.1983</v>
      </c>
      <c r="EX206" s="5">
        <v>0.57069999999999999</v>
      </c>
      <c r="EY206" s="5">
        <v>0.56200000000000006</v>
      </c>
      <c r="EZ206" s="5">
        <v>0.17519999999999999</v>
      </c>
      <c r="FA206" s="5">
        <v>3.1399999999999997E-2</v>
      </c>
      <c r="FB206" s="5">
        <v>0.8498</v>
      </c>
      <c r="FC206" s="5">
        <v>3.85E-2</v>
      </c>
      <c r="FD206" s="5">
        <v>0.99009999999999998</v>
      </c>
      <c r="FE206" s="5">
        <v>2.0247000000000002</v>
      </c>
      <c r="FF206" s="4">
        <v>0.58350000000000002</v>
      </c>
      <c r="FG206" s="4">
        <v>0.58579999999999999</v>
      </c>
      <c r="FH206" s="4">
        <v>0.18920000000000001</v>
      </c>
      <c r="FI206" s="4">
        <v>7.1999999999999995E-2</v>
      </c>
      <c r="FJ206" s="4">
        <v>0.83950000000000002</v>
      </c>
      <c r="FK206" s="4">
        <v>4.19E-2</v>
      </c>
      <c r="FL206" s="4">
        <v>0.97109999999999996</v>
      </c>
      <c r="FM206" s="4">
        <v>1.6014999999999999</v>
      </c>
      <c r="FN206" s="5">
        <v>0.59009999999999996</v>
      </c>
      <c r="FO206" s="5">
        <v>0.59760000000000002</v>
      </c>
      <c r="FP206" s="5">
        <v>0.17199999999999999</v>
      </c>
      <c r="FQ206" s="5">
        <v>0.1172</v>
      </c>
      <c r="FR206" s="5">
        <v>0.81830000000000003</v>
      </c>
      <c r="FS206" s="5">
        <v>4.5999999999999999E-2</v>
      </c>
      <c r="FT206" s="5">
        <v>0.94369999999999998</v>
      </c>
      <c r="FU206" s="5">
        <v>1.7419</v>
      </c>
      <c r="FV206" s="4">
        <v>0.60329999999999995</v>
      </c>
      <c r="FW206" s="4">
        <v>0.62439999999999996</v>
      </c>
      <c r="FX206" s="4">
        <v>0.13059999999999999</v>
      </c>
      <c r="FY206" s="4">
        <v>0.1774</v>
      </c>
      <c r="FZ206" s="4">
        <v>0.78469999999999995</v>
      </c>
      <c r="GA206" s="4">
        <v>5.1499999999999997E-2</v>
      </c>
      <c r="GB206" s="4">
        <v>0.88770000000000004</v>
      </c>
      <c r="GC206" s="4">
        <v>0.74260000000000004</v>
      </c>
      <c r="GD206" s="5">
        <v>0.65429999999999999</v>
      </c>
      <c r="GE206" s="5">
        <v>0.73899999999999999</v>
      </c>
      <c r="GF206" s="5">
        <v>5.8999999999999997E-2</v>
      </c>
      <c r="GG206" s="5">
        <v>0.23480000000000001</v>
      </c>
      <c r="GH206" s="5">
        <v>0.70020000000000004</v>
      </c>
      <c r="GI206" s="5">
        <v>8.3699999999999997E-2</v>
      </c>
      <c r="GJ206" s="5">
        <v>0.70140000000000002</v>
      </c>
      <c r="GK206" s="5">
        <v>0.30759999999999998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>
        <v>0.58960000000000001</v>
      </c>
      <c r="HC206" s="4">
        <v>0.59660000000000002</v>
      </c>
      <c r="HD206" s="4">
        <v>0.1691</v>
      </c>
      <c r="HE206" s="4">
        <v>0.11849999999999999</v>
      </c>
      <c r="HF206" s="4">
        <v>0.81850000000000001</v>
      </c>
      <c r="HG206" s="4">
        <v>4.5199999999999997E-2</v>
      </c>
      <c r="HH206" s="4">
        <v>0.94379999999999997</v>
      </c>
      <c r="HI206" s="4">
        <v>0.89580000000000004</v>
      </c>
      <c r="HJ206" s="5">
        <v>0.60340000000000005</v>
      </c>
      <c r="HK206" s="5">
        <v>0.62339999999999995</v>
      </c>
      <c r="HL206" s="5">
        <v>0.13339999999999999</v>
      </c>
      <c r="HM206" s="5">
        <v>0.17780000000000001</v>
      </c>
      <c r="HN206" s="5">
        <v>0.7843</v>
      </c>
      <c r="HO206" s="5">
        <v>5.1400000000000001E-2</v>
      </c>
      <c r="HP206" s="5">
        <v>0.88790000000000002</v>
      </c>
      <c r="HQ206" s="5">
        <v>0.6825</v>
      </c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0.59903461538461533</v>
      </c>
      <c r="JO206" s="4">
        <f t="shared" si="105"/>
        <v>0.61816153846153854</v>
      </c>
      <c r="JP206" s="4">
        <f t="shared" si="106"/>
        <v>0.14851153846153847</v>
      </c>
      <c r="JQ206" s="4">
        <f t="shared" si="107"/>
        <v>0.12827307692307693</v>
      </c>
      <c r="JR206" s="4">
        <f t="shared" si="108"/>
        <v>0.80112692307692324</v>
      </c>
      <c r="JS206" s="4">
        <f t="shared" si="109"/>
        <v>5.1242307692307691E-2</v>
      </c>
      <c r="JT206" s="4">
        <f t="shared" si="110"/>
        <v>0.90404615384615383</v>
      </c>
      <c r="JU206" s="4">
        <f t="shared" si="111"/>
        <v>1.1141846153846156</v>
      </c>
      <c r="JV206" s="1" t="e" cm="1">
        <f t="array" aca="1" ref="JV206" ca="1">CONCATENATE(INDIRECT(ADDRESS(1,MATCH(_xlfn.MINIFS(B206:JM206,metrics.rec,"MAE"),B206:JM206,0)+1)), ", ", INDIRECT(ADDRESS(2,MATCH(_xlfn.MINIFS(B206:JM206,metrics.rec,"MAE"),B206:JM206,0)+1)))</f>
        <v>#NAME?</v>
      </c>
      <c r="JW206" s="1" t="e" cm="1">
        <f t="array" aca="1" ref="JW206" ca="1">CONCATENATE(INDIRECT(ADDRESS(1,MATCH(_xlfn.MINIFS(B206:JM206,metrics.rec,"MSE"),B206:JM206,0)+1)), ", ", INDIRECT(ADDRESS(2,MATCH(_xlfn.MINIFS(B206:JM206,metrics.rec,"MSE"),B206:JM206,0)+1)))</f>
        <v>#NAME?</v>
      </c>
      <c r="JX206" s="1" t="e" cm="1">
        <f t="array" aca="1" ref="JX206" ca="1">CONCATENATE(INDIRECT(ADDRESS(1,MATCH(_xlfn.MAXIFS(B206:JM206,metrics.rec,"R"),B206:JM206,0)+1)), ", ", INDIRECT(ADDRESS(2,MATCH(_xlfn.MAXIFS(B206:JM206,metrics.rec,"R"),B206:JM206,0)+1)))</f>
        <v>#NAME?</v>
      </c>
      <c r="JY206" s="1" t="e" cm="1">
        <f t="array" aca="1" ref="JY206" ca="1">CONCATENATE(INDIRECT(ADDRESS(1,MATCH(_xlfn.MAXIFS(B206:JM206,metrics.rec,"Precision"),B206:JM206,0)+1)), ", ", INDIRECT(ADDRESS(2,MATCH(_xlfn.MAXIFS(B206:JM206,metrics.rec,"Precision"),B206:JM206,0)+1)))</f>
        <v>#NAME?</v>
      </c>
      <c r="JZ206" s="1" t="e" cm="1">
        <f t="array" aca="1" ref="JZ206" ca="1">CONCATENATE(INDIRECT(ADDRESS(1,MATCH(_xlfn.MAXIFS(B206:JM206,metrics.rec,"Recall"),B206:JM206,0)+1)), ", ", INDIRECT(ADDRESS(2,MATCH(_xlfn.MAXIFS(B206:JM206,metrics.rec,"Recall"),B206:JM206,0)+1)))</f>
        <v>#NAME?</v>
      </c>
      <c r="KA206" s="1" t="e" cm="1">
        <f t="array" aca="1" ref="KA206" ca="1">CONCATENATE(INDIRECT(ADDRESS(1,MATCH(_xlfn.MAXIFS(B206:JM206,metrics.rec,"Coverage"),B206:JM206,0)+1)), ", ", INDIRECT(ADDRESS(2,MATCH(_xlfn.MAXIFS(B206:JM206,metrics.rec,"Coverage"),B206:JM206,0)+1)))</f>
        <v>#NAME?</v>
      </c>
      <c r="KB206" s="1" t="e" cm="1">
        <f t="array" aca="1" ref="KB206" ca="1">CONCATENATE(INDIRECT(ADDRESS(1,MATCH(_xlfn.MAXIFS(B206:JM206,metrics.rec,"Recatio"),B206:JM206,0)+1)), ", ", INDIRECT(ADDRESS(2,MATCH(_xlfn.MAXIFS(B206:JM206,metrics.rec,"Recatio"),B206:JM206,0)+1)))</f>
        <v>#NAME?</v>
      </c>
      <c r="KC206" s="1" t="e" cm="1">
        <f t="array" aca="1" ref="KC206" ca="1">CONCATENATE(INDIRECT(ADDRESS(1,MATCH(_xlfn.MINIFS(B206:JM206,metrics.rec,"Time"),B206:JM206,0)+1)), ", ", INDIRECT(ADDRESS(2,MATCH(_xlfn.MINIFS(B206:JM206,metrics.rec,"Time"),B206:JM206,0)+1)))</f>
        <v>#NAME?</v>
      </c>
    </row>
    <row r="207" spans="1:289" x14ac:dyDescent="0.3">
      <c r="A207" s="1" t="s">
        <v>178</v>
      </c>
      <c r="B207" s="4">
        <v>0.57240000000000002</v>
      </c>
      <c r="C207" s="4">
        <v>0.55830000000000002</v>
      </c>
      <c r="D207" s="4">
        <v>0.16650000000000001</v>
      </c>
      <c r="E207" s="4">
        <v>3.2300000000000002E-2</v>
      </c>
      <c r="F207" s="4">
        <v>0.85519999999999996</v>
      </c>
      <c r="G207" s="4">
        <v>3.7999999999999999E-2</v>
      </c>
      <c r="H207" s="4">
        <v>0.99039999999999995</v>
      </c>
      <c r="I207" s="4">
        <v>1.5225</v>
      </c>
      <c r="J207" s="5">
        <v>0.58099999999999996</v>
      </c>
      <c r="K207" s="5">
        <v>0.58340000000000003</v>
      </c>
      <c r="L207" s="5">
        <v>0.19400000000000001</v>
      </c>
      <c r="M207" s="5">
        <v>5.3600000000000002E-2</v>
      </c>
      <c r="N207" s="5">
        <v>0.84789999999999999</v>
      </c>
      <c r="O207" s="5">
        <v>3.8899999999999997E-2</v>
      </c>
      <c r="P207" s="5">
        <v>0.98019999999999996</v>
      </c>
      <c r="Q207" s="5">
        <v>1.3736999999999999</v>
      </c>
      <c r="R207" s="4">
        <v>0.58399999999999996</v>
      </c>
      <c r="S207" s="4">
        <v>0.58530000000000004</v>
      </c>
      <c r="T207" s="4">
        <v>0.20399999999999999</v>
      </c>
      <c r="U207" s="4">
        <v>7.1999999999999995E-2</v>
      </c>
      <c r="V207" s="4">
        <v>0.84019999999999995</v>
      </c>
      <c r="W207" s="4">
        <v>4.2099999999999999E-2</v>
      </c>
      <c r="X207" s="4">
        <v>0.96989999999999998</v>
      </c>
      <c r="Y207" s="4">
        <v>1.2990999999999999</v>
      </c>
      <c r="Z207" s="5">
        <v>0.58720000000000006</v>
      </c>
      <c r="AA207" s="5">
        <v>0.59430000000000005</v>
      </c>
      <c r="AB207" s="5">
        <v>0.1857</v>
      </c>
      <c r="AC207" s="5">
        <v>9.5600000000000004E-2</v>
      </c>
      <c r="AD207" s="5">
        <v>0.83089999999999997</v>
      </c>
      <c r="AE207" s="5">
        <v>4.2999999999999997E-2</v>
      </c>
      <c r="AF207" s="5">
        <v>0.95520000000000005</v>
      </c>
      <c r="AG207" s="5">
        <v>1.2896000000000001</v>
      </c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>
        <v>0.59619999999999995</v>
      </c>
      <c r="AQ207" s="5">
        <v>0.60799999999999998</v>
      </c>
      <c r="AR207" s="5">
        <v>0.14649999999999999</v>
      </c>
      <c r="AS207" s="5">
        <v>0.1459</v>
      </c>
      <c r="AT207" s="5">
        <v>0.80669999999999997</v>
      </c>
      <c r="AU207" s="5">
        <v>4.7699999999999999E-2</v>
      </c>
      <c r="AV207" s="5">
        <v>0.92210000000000003</v>
      </c>
      <c r="AW207" s="5">
        <v>1.1853</v>
      </c>
      <c r="AX207" s="4">
        <v>0.60189999999999999</v>
      </c>
      <c r="AY207" s="4">
        <v>0.621</v>
      </c>
      <c r="AZ207" s="4">
        <v>0.127</v>
      </c>
      <c r="BA207" s="4">
        <v>0.18129999999999999</v>
      </c>
      <c r="BB207" s="4">
        <v>0.78720000000000001</v>
      </c>
      <c r="BC207" s="4">
        <v>5.04E-2</v>
      </c>
      <c r="BD207" s="4">
        <v>0.88680000000000003</v>
      </c>
      <c r="BE207" s="4">
        <v>0.89059999999999995</v>
      </c>
      <c r="BF207" s="5">
        <v>0.61880000000000002</v>
      </c>
      <c r="BG207" s="5">
        <v>0.65380000000000005</v>
      </c>
      <c r="BH207" s="5">
        <v>9.7799999999999998E-2</v>
      </c>
      <c r="BI207" s="5">
        <v>0.21510000000000001</v>
      </c>
      <c r="BJ207" s="5">
        <v>0.75639999999999996</v>
      </c>
      <c r="BK207" s="5">
        <v>5.8999999999999997E-2</v>
      </c>
      <c r="BL207" s="5">
        <v>0.82689999999999997</v>
      </c>
      <c r="BM207" s="5">
        <v>0.20930000000000001</v>
      </c>
      <c r="BN207" s="4">
        <v>0.65380000000000005</v>
      </c>
      <c r="BO207" s="4">
        <v>0.74209999999999998</v>
      </c>
      <c r="BP207" s="4">
        <v>5.7200000000000001E-2</v>
      </c>
      <c r="BQ207" s="4">
        <v>0.23019999999999999</v>
      </c>
      <c r="BR207" s="4">
        <v>0.70589999999999997</v>
      </c>
      <c r="BS207" s="4">
        <v>8.48E-2</v>
      </c>
      <c r="BT207" s="4">
        <v>0.69920000000000004</v>
      </c>
      <c r="BU207" s="4">
        <v>0.2475</v>
      </c>
      <c r="BV207" s="5">
        <v>0.56759999999999999</v>
      </c>
      <c r="BW207" s="5">
        <v>0.55700000000000005</v>
      </c>
      <c r="BX207" s="5">
        <v>0.1951</v>
      </c>
      <c r="BY207" s="5">
        <v>3.2000000000000001E-2</v>
      </c>
      <c r="BZ207" s="5">
        <v>0.85660000000000003</v>
      </c>
      <c r="CA207" s="5">
        <v>3.7999999999999999E-2</v>
      </c>
      <c r="CB207" s="5">
        <v>0.99</v>
      </c>
      <c r="CC207" s="5">
        <v>1.6424000000000001</v>
      </c>
      <c r="CD207" s="4">
        <v>0.58099999999999996</v>
      </c>
      <c r="CE207" s="4">
        <v>0.57869999999999999</v>
      </c>
      <c r="CF207" s="4">
        <v>0.1885</v>
      </c>
      <c r="CG207" s="4">
        <v>7.3300000000000004E-2</v>
      </c>
      <c r="CH207" s="4">
        <v>0.83940000000000003</v>
      </c>
      <c r="CI207" s="4">
        <v>4.1300000000000003E-2</v>
      </c>
      <c r="CJ207" s="4">
        <v>0.97170000000000001</v>
      </c>
      <c r="CK207" s="4">
        <v>0.96530000000000005</v>
      </c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>
        <v>0.60260000000000002</v>
      </c>
      <c r="CU207" s="4">
        <v>0.62119999999999997</v>
      </c>
      <c r="CV207" s="4">
        <v>0.13439999999999999</v>
      </c>
      <c r="CW207" s="4">
        <v>0.18079999999999999</v>
      </c>
      <c r="CX207" s="4">
        <v>0.78449999999999998</v>
      </c>
      <c r="CY207" s="4">
        <v>5.0900000000000001E-2</v>
      </c>
      <c r="CZ207" s="4">
        <v>0.88780000000000003</v>
      </c>
      <c r="DA207" s="4">
        <v>0.6331</v>
      </c>
      <c r="DB207" s="5">
        <v>0.65349999999999997</v>
      </c>
      <c r="DC207" s="5">
        <v>0.7409</v>
      </c>
      <c r="DD207" s="5">
        <v>5.9499999999999997E-2</v>
      </c>
      <c r="DE207" s="5">
        <v>0.23760000000000001</v>
      </c>
      <c r="DF207" s="5">
        <v>0.70499999999999996</v>
      </c>
      <c r="DG207" s="5">
        <v>8.3400000000000002E-2</v>
      </c>
      <c r="DH207" s="5">
        <v>0.69820000000000004</v>
      </c>
      <c r="DI207" s="5">
        <v>0.26329999999999998</v>
      </c>
      <c r="DJ207" s="4">
        <v>0.56659999999999999</v>
      </c>
      <c r="DK207" s="4">
        <v>0.55479999999999996</v>
      </c>
      <c r="DL207" s="4">
        <v>0.1817</v>
      </c>
      <c r="DM207" s="4">
        <v>3.2300000000000002E-2</v>
      </c>
      <c r="DN207" s="4">
        <v>0.85370000000000001</v>
      </c>
      <c r="DO207" s="4">
        <v>3.7600000000000001E-2</v>
      </c>
      <c r="DP207" s="4">
        <v>0.99150000000000005</v>
      </c>
      <c r="DQ207" s="4">
        <v>2.4899</v>
      </c>
      <c r="DR207" s="5">
        <v>0.58340000000000003</v>
      </c>
      <c r="DS207" s="5">
        <v>0.58809999999999996</v>
      </c>
      <c r="DT207" s="5">
        <v>0.19270000000000001</v>
      </c>
      <c r="DU207" s="5">
        <v>7.2599999999999998E-2</v>
      </c>
      <c r="DV207" s="5">
        <v>0.84009999999999996</v>
      </c>
      <c r="DW207" s="5">
        <v>4.1700000000000001E-2</v>
      </c>
      <c r="DX207" s="5">
        <v>0.97109999999999996</v>
      </c>
      <c r="DY207" s="5">
        <v>0.78259999999999996</v>
      </c>
      <c r="DZ207" s="4">
        <v>0.58889999999999998</v>
      </c>
      <c r="EA207" s="4">
        <v>0.59430000000000005</v>
      </c>
      <c r="EB207" s="4">
        <v>0.1656</v>
      </c>
      <c r="EC207" s="4">
        <v>0.11899999999999999</v>
      </c>
      <c r="ED207" s="4">
        <v>0.8196</v>
      </c>
      <c r="EE207" s="4">
        <v>4.5199999999999997E-2</v>
      </c>
      <c r="EF207" s="4">
        <v>0.94259999999999999</v>
      </c>
      <c r="EG207" s="4">
        <v>2.4142000000000001</v>
      </c>
      <c r="EH207" s="5">
        <v>0.60229999999999995</v>
      </c>
      <c r="EI207" s="5">
        <v>0.62039999999999995</v>
      </c>
      <c r="EJ207" s="5">
        <v>0.1313</v>
      </c>
      <c r="EK207" s="5">
        <v>0.1787</v>
      </c>
      <c r="EL207" s="5">
        <v>0.78520000000000001</v>
      </c>
      <c r="EM207" s="5">
        <v>5.1299999999999998E-2</v>
      </c>
      <c r="EN207" s="5">
        <v>0.88539999999999996</v>
      </c>
      <c r="EO207" s="5">
        <v>0.50439999999999996</v>
      </c>
      <c r="EP207" s="4">
        <v>0.65490000000000004</v>
      </c>
      <c r="EQ207" s="4">
        <v>0.74009999999999998</v>
      </c>
      <c r="ER207" s="4">
        <v>6.2600000000000003E-2</v>
      </c>
      <c r="ES207" s="4">
        <v>0.2341</v>
      </c>
      <c r="ET207" s="4">
        <v>0.70409999999999995</v>
      </c>
      <c r="EU207" s="4">
        <v>8.3400000000000002E-2</v>
      </c>
      <c r="EV207" s="4">
        <v>0.69799999999999995</v>
      </c>
      <c r="EW207" s="4">
        <v>0.2</v>
      </c>
      <c r="EX207" s="5">
        <v>0.57079999999999997</v>
      </c>
      <c r="EY207" s="5">
        <v>0.56140000000000001</v>
      </c>
      <c r="EZ207" s="5">
        <v>0.1757</v>
      </c>
      <c r="FA207" s="5">
        <v>3.1899999999999998E-2</v>
      </c>
      <c r="FB207" s="5">
        <v>0.85029999999999994</v>
      </c>
      <c r="FC207" s="5">
        <v>3.7900000000000003E-2</v>
      </c>
      <c r="FD207" s="5">
        <v>0.9899</v>
      </c>
      <c r="FE207" s="5">
        <v>2.5609000000000002</v>
      </c>
      <c r="FF207" s="4">
        <v>0.58389999999999997</v>
      </c>
      <c r="FG207" s="4">
        <v>0.58599999999999997</v>
      </c>
      <c r="FH207" s="4">
        <v>0.18820000000000001</v>
      </c>
      <c r="FI207" s="4">
        <v>7.2900000000000006E-2</v>
      </c>
      <c r="FJ207" s="4">
        <v>0.84009999999999996</v>
      </c>
      <c r="FK207" s="4">
        <v>4.1399999999999999E-2</v>
      </c>
      <c r="FL207" s="4">
        <v>0.97050000000000003</v>
      </c>
      <c r="FM207" s="4">
        <v>1.3275999999999999</v>
      </c>
      <c r="FN207" s="5">
        <v>0.59</v>
      </c>
      <c r="FO207" s="5">
        <v>0.59730000000000005</v>
      </c>
      <c r="FP207" s="5">
        <v>0.17399999999999999</v>
      </c>
      <c r="FQ207" s="5">
        <v>0.1182</v>
      </c>
      <c r="FR207" s="5">
        <v>0.81899999999999995</v>
      </c>
      <c r="FS207" s="5">
        <v>4.5600000000000002E-2</v>
      </c>
      <c r="FT207" s="5">
        <v>0.94279999999999997</v>
      </c>
      <c r="FU207" s="5">
        <v>1.6736</v>
      </c>
      <c r="FV207" s="4">
        <v>0.60289999999999999</v>
      </c>
      <c r="FW207" s="4">
        <v>0.624</v>
      </c>
      <c r="FX207" s="4">
        <v>0.13039999999999999</v>
      </c>
      <c r="FY207" s="4">
        <v>0.1787</v>
      </c>
      <c r="FZ207" s="4">
        <v>0.78600000000000003</v>
      </c>
      <c r="GA207" s="4">
        <v>5.1200000000000002E-2</v>
      </c>
      <c r="GB207" s="4">
        <v>0.88519999999999999</v>
      </c>
      <c r="GC207" s="4">
        <v>0.74260000000000004</v>
      </c>
      <c r="GD207" s="5">
        <v>0.65259999999999996</v>
      </c>
      <c r="GE207" s="5">
        <v>0.73619999999999997</v>
      </c>
      <c r="GF207" s="5">
        <v>5.8900000000000001E-2</v>
      </c>
      <c r="GG207" s="5">
        <v>0.2359</v>
      </c>
      <c r="GH207" s="5">
        <v>0.70309999999999995</v>
      </c>
      <c r="GI207" s="5">
        <v>8.3500000000000005E-2</v>
      </c>
      <c r="GJ207" s="5">
        <v>0.69950000000000001</v>
      </c>
      <c r="GK207" s="5">
        <v>0.30680000000000002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>
        <v>0.58950000000000002</v>
      </c>
      <c r="HC207" s="4">
        <v>0.59660000000000002</v>
      </c>
      <c r="HD207" s="4">
        <v>0.16789999999999999</v>
      </c>
      <c r="HE207" s="4">
        <v>0.1196</v>
      </c>
      <c r="HF207" s="4">
        <v>0.81950000000000001</v>
      </c>
      <c r="HG207" s="4">
        <v>4.48E-2</v>
      </c>
      <c r="HH207" s="4">
        <v>0.94230000000000003</v>
      </c>
      <c r="HI207" s="4">
        <v>0.93330000000000002</v>
      </c>
      <c r="HJ207" s="5">
        <v>0.60299999999999998</v>
      </c>
      <c r="HK207" s="5">
        <v>0.62280000000000002</v>
      </c>
      <c r="HL207" s="5">
        <v>0.1308</v>
      </c>
      <c r="HM207" s="5">
        <v>0.1792</v>
      </c>
      <c r="HN207" s="5">
        <v>0.78569999999999995</v>
      </c>
      <c r="HO207" s="5">
        <v>5.11E-2</v>
      </c>
      <c r="HP207" s="5">
        <v>0.88590000000000002</v>
      </c>
      <c r="HQ207" s="5">
        <v>0.6905</v>
      </c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0.59874615384615371</v>
      </c>
      <c r="JO207" s="4">
        <f t="shared" si="105"/>
        <v>0.61745384615384635</v>
      </c>
      <c r="JP207" s="4">
        <f t="shared" si="106"/>
        <v>0.14864615384615382</v>
      </c>
      <c r="JQ207" s="4">
        <f t="shared" si="107"/>
        <v>0.12929230769230771</v>
      </c>
      <c r="JR207" s="4">
        <f t="shared" si="108"/>
        <v>0.80233846153846144</v>
      </c>
      <c r="JS207" s="4">
        <f t="shared" si="109"/>
        <v>5.0857692307692298E-2</v>
      </c>
      <c r="JT207" s="4">
        <f t="shared" si="110"/>
        <v>0.90274230769230768</v>
      </c>
      <c r="JU207" s="4">
        <f t="shared" si="111"/>
        <v>1.1254884615384615</v>
      </c>
      <c r="JV207" s="1" t="e" cm="1">
        <f t="array" aca="1" ref="JV207" ca="1">CONCATENATE(INDIRECT(ADDRESS(1,MATCH(_xlfn.MINIFS(B207:JM207,metrics.rec,"MAE"),B207:JM207,0)+1)), ", ", INDIRECT(ADDRESS(2,MATCH(_xlfn.MINIFS(B207:JM207,metrics.rec,"MAE"),B207:JM207,0)+1)))</f>
        <v>#NAME?</v>
      </c>
      <c r="JW207" s="1" t="e" cm="1">
        <f t="array" aca="1" ref="JW207" ca="1">CONCATENATE(INDIRECT(ADDRESS(1,MATCH(_xlfn.MINIFS(B207:JM207,metrics.rec,"MSE"),B207:JM207,0)+1)), ", ", INDIRECT(ADDRESS(2,MATCH(_xlfn.MINIFS(B207:JM207,metrics.rec,"MSE"),B207:JM207,0)+1)))</f>
        <v>#NAME?</v>
      </c>
      <c r="JX207" s="1" t="e" cm="1">
        <f t="array" aca="1" ref="JX207" ca="1">CONCATENATE(INDIRECT(ADDRESS(1,MATCH(_xlfn.MAXIFS(B207:JM207,metrics.rec,"R"),B207:JM207,0)+1)), ", ", INDIRECT(ADDRESS(2,MATCH(_xlfn.MAXIFS(B207:JM207,metrics.rec,"R"),B207:JM207,0)+1)))</f>
        <v>#NAME?</v>
      </c>
      <c r="JY207" s="1" t="e" cm="1">
        <f t="array" aca="1" ref="JY207" ca="1">CONCATENATE(INDIRECT(ADDRESS(1,MATCH(_xlfn.MAXIFS(B207:JM207,metrics.rec,"Precision"),B207:JM207,0)+1)), ", ", INDIRECT(ADDRESS(2,MATCH(_xlfn.MAXIFS(B207:JM207,metrics.rec,"Precision"),B207:JM207,0)+1)))</f>
        <v>#NAME?</v>
      </c>
      <c r="JZ207" s="1" t="e" cm="1">
        <f t="array" aca="1" ref="JZ207" ca="1">CONCATENATE(INDIRECT(ADDRESS(1,MATCH(_xlfn.MAXIFS(B207:JM207,metrics.rec,"Recall"),B207:JM207,0)+1)), ", ", INDIRECT(ADDRESS(2,MATCH(_xlfn.MAXIFS(B207:JM207,metrics.rec,"Recall"),B207:JM207,0)+1)))</f>
        <v>#NAME?</v>
      </c>
      <c r="KA207" s="1" t="e" cm="1">
        <f t="array" aca="1" ref="KA207" ca="1">CONCATENATE(INDIRECT(ADDRESS(1,MATCH(_xlfn.MAXIFS(B207:JM207,metrics.rec,"Coverage"),B207:JM207,0)+1)), ", ", INDIRECT(ADDRESS(2,MATCH(_xlfn.MAXIFS(B207:JM207,metrics.rec,"Coverage"),B207:JM207,0)+1)))</f>
        <v>#NAME?</v>
      </c>
      <c r="KB207" s="1" t="e" cm="1">
        <f t="array" aca="1" ref="KB207" ca="1">CONCATENATE(INDIRECT(ADDRESS(1,MATCH(_xlfn.MAXIFS(B207:JM207,metrics.rec,"Recatio"),B207:JM207,0)+1)), ", ", INDIRECT(ADDRESS(2,MATCH(_xlfn.MAXIFS(B207:JM207,metrics.rec,"Recatio"),B207:JM207,0)+1)))</f>
        <v>#NAME?</v>
      </c>
      <c r="KC207" s="1" t="e" cm="1">
        <f t="array" aca="1" ref="KC207" ca="1">CONCATENATE(INDIRECT(ADDRESS(1,MATCH(_xlfn.MINIFS(B207:JM207,metrics.rec,"Time"),B207:JM207,0)+1)), ", ", INDIRECT(ADDRESS(2,MATCH(_xlfn.MINIFS(B207:JM207,metrics.rec,"Time"),B207:JM207,0)+1)))</f>
        <v>#NAME?</v>
      </c>
    </row>
    <row r="208" spans="1:289" x14ac:dyDescent="0.3">
      <c r="A208" s="1" t="s">
        <v>179</v>
      </c>
      <c r="B208" s="4">
        <v>0.57250000000000001</v>
      </c>
      <c r="C208" s="4">
        <v>0.56630000000000003</v>
      </c>
      <c r="D208" s="4">
        <v>0.1938</v>
      </c>
      <c r="E208" s="4">
        <v>1.9099999999999999E-2</v>
      </c>
      <c r="F208" s="4">
        <v>0.87560000000000004</v>
      </c>
      <c r="G208" s="4">
        <v>6.5699999999999995E-2</v>
      </c>
      <c r="H208" s="4">
        <v>0.99139999999999995</v>
      </c>
      <c r="I208" s="4">
        <v>1.5071000000000001</v>
      </c>
      <c r="J208" s="5">
        <v>0.58309999999999995</v>
      </c>
      <c r="K208" s="5">
        <v>0.59130000000000005</v>
      </c>
      <c r="L208" s="5">
        <v>0.19370000000000001</v>
      </c>
      <c r="M208" s="5">
        <v>3.3300000000000003E-2</v>
      </c>
      <c r="N208" s="5">
        <v>0.86880000000000002</v>
      </c>
      <c r="O208" s="5">
        <v>6.4100000000000004E-2</v>
      </c>
      <c r="P208" s="5">
        <v>0.98070000000000002</v>
      </c>
      <c r="Q208" s="5">
        <v>1.3832</v>
      </c>
      <c r="R208" s="4">
        <v>0.58540000000000003</v>
      </c>
      <c r="S208" s="4">
        <v>0.59289999999999998</v>
      </c>
      <c r="T208" s="4">
        <v>0.19450000000000001</v>
      </c>
      <c r="U208" s="4">
        <v>4.7199999999999999E-2</v>
      </c>
      <c r="V208" s="4">
        <v>0.86080000000000001</v>
      </c>
      <c r="W208" s="4">
        <v>6.5799999999999997E-2</v>
      </c>
      <c r="X208" s="4">
        <v>0.97089999999999999</v>
      </c>
      <c r="Y208" s="4">
        <v>1.2887</v>
      </c>
      <c r="Z208" s="5">
        <v>0.5877</v>
      </c>
      <c r="AA208" s="5">
        <v>0.60199999999999998</v>
      </c>
      <c r="AB208" s="5">
        <v>0.18429999999999999</v>
      </c>
      <c r="AC208" s="5">
        <v>6.4100000000000004E-2</v>
      </c>
      <c r="AD208" s="5">
        <v>0.85309999999999997</v>
      </c>
      <c r="AE208" s="5">
        <v>6.6000000000000003E-2</v>
      </c>
      <c r="AF208" s="5">
        <v>0.95709999999999995</v>
      </c>
      <c r="AG208" s="5">
        <v>1.1939</v>
      </c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>
        <v>0.59489999999999998</v>
      </c>
      <c r="AQ208" s="5">
        <v>0.61229999999999996</v>
      </c>
      <c r="AR208" s="5">
        <v>0.17100000000000001</v>
      </c>
      <c r="AS208" s="5">
        <v>0.1013</v>
      </c>
      <c r="AT208" s="5">
        <v>0.82889999999999997</v>
      </c>
      <c r="AU208" s="5">
        <v>7.0699999999999999E-2</v>
      </c>
      <c r="AV208" s="5">
        <v>0.92449999999999999</v>
      </c>
      <c r="AW208" s="5">
        <v>1.2279</v>
      </c>
      <c r="AX208" s="4">
        <v>0.5998</v>
      </c>
      <c r="AY208" s="4">
        <v>0.62190000000000001</v>
      </c>
      <c r="AZ208" s="4">
        <v>0.15620000000000001</v>
      </c>
      <c r="BA208" s="4">
        <v>0.1298</v>
      </c>
      <c r="BB208" s="4">
        <v>0.81030000000000002</v>
      </c>
      <c r="BC208" s="4">
        <v>7.2599999999999998E-2</v>
      </c>
      <c r="BD208" s="4">
        <v>0.88949999999999996</v>
      </c>
      <c r="BE208" s="4">
        <v>0.88049999999999995</v>
      </c>
      <c r="BF208" s="5">
        <v>0.61339999999999995</v>
      </c>
      <c r="BG208" s="5">
        <v>0.64910000000000001</v>
      </c>
      <c r="BH208" s="5">
        <v>0.1196</v>
      </c>
      <c r="BI208" s="5">
        <v>0.1646</v>
      </c>
      <c r="BJ208" s="5">
        <v>0.78290000000000004</v>
      </c>
      <c r="BK208" s="5">
        <v>7.9899999999999999E-2</v>
      </c>
      <c r="BL208" s="5">
        <v>0.83079999999999998</v>
      </c>
      <c r="BM208" s="5">
        <v>0.21</v>
      </c>
      <c r="BN208" s="4">
        <v>0.64359999999999995</v>
      </c>
      <c r="BO208" s="4">
        <v>0.72450000000000003</v>
      </c>
      <c r="BP208" s="4">
        <v>7.5499999999999998E-2</v>
      </c>
      <c r="BQ208" s="4">
        <v>0.20549999999999999</v>
      </c>
      <c r="BR208" s="4">
        <v>0.73770000000000002</v>
      </c>
      <c r="BS208" s="4">
        <v>9.9400000000000002E-2</v>
      </c>
      <c r="BT208" s="4">
        <v>0.70179999999999998</v>
      </c>
      <c r="BU208" s="4">
        <v>0.2505</v>
      </c>
      <c r="BV208" s="5">
        <v>0.56899999999999995</v>
      </c>
      <c r="BW208" s="5">
        <v>0.56399999999999995</v>
      </c>
      <c r="BX208" s="5">
        <v>0.18479999999999999</v>
      </c>
      <c r="BY208" s="5">
        <v>1.9099999999999999E-2</v>
      </c>
      <c r="BZ208" s="5">
        <v>0.87609999999999999</v>
      </c>
      <c r="CA208" s="5">
        <v>6.5100000000000005E-2</v>
      </c>
      <c r="CB208" s="5">
        <v>0.99039999999999995</v>
      </c>
      <c r="CC208" s="5">
        <v>1.3414999999999999</v>
      </c>
      <c r="CD208" s="4">
        <v>0.58250000000000002</v>
      </c>
      <c r="CE208" s="4">
        <v>0.58840000000000003</v>
      </c>
      <c r="CF208" s="4">
        <v>0.1867</v>
      </c>
      <c r="CG208" s="4">
        <v>4.7500000000000001E-2</v>
      </c>
      <c r="CH208" s="4">
        <v>0.86070000000000002</v>
      </c>
      <c r="CI208" s="4">
        <v>6.5299999999999997E-2</v>
      </c>
      <c r="CJ208" s="4">
        <v>0.97289999999999999</v>
      </c>
      <c r="CK208" s="4">
        <v>0.92520000000000002</v>
      </c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>
        <v>0.60040000000000004</v>
      </c>
      <c r="CU208" s="4">
        <v>0.624</v>
      </c>
      <c r="CV208" s="4">
        <v>0.15590000000000001</v>
      </c>
      <c r="CW208" s="4">
        <v>0.13100000000000001</v>
      </c>
      <c r="CX208" s="4">
        <v>0.80759999999999998</v>
      </c>
      <c r="CY208" s="4">
        <v>7.2300000000000003E-2</v>
      </c>
      <c r="CZ208" s="4">
        <v>0.89139999999999997</v>
      </c>
      <c r="DA208" s="4">
        <v>0.67569999999999997</v>
      </c>
      <c r="DB208" s="5">
        <v>0.64229999999999998</v>
      </c>
      <c r="DC208" s="5">
        <v>0.72099999999999997</v>
      </c>
      <c r="DD208" s="5">
        <v>7.5399999999999995E-2</v>
      </c>
      <c r="DE208" s="5">
        <v>0.21240000000000001</v>
      </c>
      <c r="DF208" s="5">
        <v>0.73580000000000001</v>
      </c>
      <c r="DG208" s="5">
        <v>9.7500000000000003E-2</v>
      </c>
      <c r="DH208" s="5">
        <v>0.70069999999999999</v>
      </c>
      <c r="DI208" s="5">
        <v>0.26200000000000001</v>
      </c>
      <c r="DJ208" s="4">
        <v>0.56889999999999996</v>
      </c>
      <c r="DK208" s="4">
        <v>0.56330000000000002</v>
      </c>
      <c r="DL208" s="4">
        <v>0.17319999999999999</v>
      </c>
      <c r="DM208" s="4">
        <v>1.9300000000000001E-2</v>
      </c>
      <c r="DN208" s="4">
        <v>0.87470000000000003</v>
      </c>
      <c r="DO208" s="4">
        <v>6.4500000000000002E-2</v>
      </c>
      <c r="DP208" s="4">
        <v>0.99180000000000001</v>
      </c>
      <c r="DQ208" s="4">
        <v>3.5769000000000002</v>
      </c>
      <c r="DR208" s="5">
        <v>0.58499999999999996</v>
      </c>
      <c r="DS208" s="5">
        <v>0.59730000000000005</v>
      </c>
      <c r="DT208" s="5">
        <v>0.19109999999999999</v>
      </c>
      <c r="DU208" s="5">
        <v>4.6600000000000003E-2</v>
      </c>
      <c r="DV208" s="5">
        <v>0.86150000000000004</v>
      </c>
      <c r="DW208" s="5">
        <v>6.6500000000000004E-2</v>
      </c>
      <c r="DX208" s="5">
        <v>0.97209999999999996</v>
      </c>
      <c r="DY208" s="5">
        <v>0.73150000000000004</v>
      </c>
      <c r="DZ208" s="4">
        <v>0.58919999999999995</v>
      </c>
      <c r="EA208" s="4">
        <v>0.60060000000000002</v>
      </c>
      <c r="EB208" s="4">
        <v>0.17319999999999999</v>
      </c>
      <c r="EC208" s="4">
        <v>8.14E-2</v>
      </c>
      <c r="ED208" s="4">
        <v>0.84160000000000001</v>
      </c>
      <c r="EE208" s="4">
        <v>6.7900000000000002E-2</v>
      </c>
      <c r="EF208" s="4">
        <v>0.9446</v>
      </c>
      <c r="EG208" s="4">
        <v>2.4722</v>
      </c>
      <c r="EH208" s="5">
        <v>0.60019999999999996</v>
      </c>
      <c r="EI208" s="5">
        <v>0.62309999999999999</v>
      </c>
      <c r="EJ208" s="5">
        <v>0.15820000000000001</v>
      </c>
      <c r="EK208" s="5">
        <v>0.12920000000000001</v>
      </c>
      <c r="EL208" s="5">
        <v>0.80940000000000001</v>
      </c>
      <c r="EM208" s="5">
        <v>7.3200000000000001E-2</v>
      </c>
      <c r="EN208" s="5">
        <v>0.88890000000000002</v>
      </c>
      <c r="EO208" s="5">
        <v>0.53190000000000004</v>
      </c>
      <c r="EP208" s="4">
        <v>0.64380000000000004</v>
      </c>
      <c r="EQ208" s="4">
        <v>0.72130000000000005</v>
      </c>
      <c r="ER208" s="4">
        <v>7.8399999999999997E-2</v>
      </c>
      <c r="ES208" s="4">
        <v>0.20780000000000001</v>
      </c>
      <c r="ET208" s="4">
        <v>0.73570000000000002</v>
      </c>
      <c r="EU208" s="4">
        <v>9.8400000000000001E-2</v>
      </c>
      <c r="EV208" s="4">
        <v>0.70030000000000003</v>
      </c>
      <c r="EW208" s="4">
        <v>0.20069999999999999</v>
      </c>
      <c r="EX208" s="5">
        <v>0.57330000000000003</v>
      </c>
      <c r="EY208" s="5">
        <v>0.57169999999999999</v>
      </c>
      <c r="EZ208" s="5">
        <v>0.16209999999999999</v>
      </c>
      <c r="FA208" s="5">
        <v>1.9E-2</v>
      </c>
      <c r="FB208" s="5">
        <v>0.87080000000000002</v>
      </c>
      <c r="FC208" s="5">
        <v>6.5299999999999997E-2</v>
      </c>
      <c r="FD208" s="5">
        <v>0.99019999999999997</v>
      </c>
      <c r="FE208" s="5">
        <v>2.177</v>
      </c>
      <c r="FF208" s="4">
        <v>0.58509999999999995</v>
      </c>
      <c r="FG208" s="4">
        <v>0.59450000000000003</v>
      </c>
      <c r="FH208" s="4">
        <v>0.19220000000000001</v>
      </c>
      <c r="FI208" s="4">
        <v>4.7E-2</v>
      </c>
      <c r="FJ208" s="4">
        <v>0.86150000000000004</v>
      </c>
      <c r="FK208" s="4">
        <v>6.6000000000000003E-2</v>
      </c>
      <c r="FL208" s="4">
        <v>0.97150000000000003</v>
      </c>
      <c r="FM208" s="4">
        <v>1.2689999999999999</v>
      </c>
      <c r="FN208" s="5">
        <v>0.59079999999999999</v>
      </c>
      <c r="FO208" s="5">
        <v>0.60540000000000005</v>
      </c>
      <c r="FP208" s="5">
        <v>0.17660000000000001</v>
      </c>
      <c r="FQ208" s="5">
        <v>8.0600000000000005E-2</v>
      </c>
      <c r="FR208" s="5">
        <v>0.84160000000000001</v>
      </c>
      <c r="FS208" s="5">
        <v>6.88E-2</v>
      </c>
      <c r="FT208" s="5">
        <v>0.94420000000000004</v>
      </c>
      <c r="FU208" s="5">
        <v>1.4533</v>
      </c>
      <c r="FV208" s="4">
        <v>0.60009999999999997</v>
      </c>
      <c r="FW208" s="4">
        <v>0.62539999999999996</v>
      </c>
      <c r="FX208" s="4">
        <v>0.15010000000000001</v>
      </c>
      <c r="FY208" s="4">
        <v>0.12959999999999999</v>
      </c>
      <c r="FZ208" s="4">
        <v>0.80889999999999995</v>
      </c>
      <c r="GA208" s="4">
        <v>7.2800000000000004E-2</v>
      </c>
      <c r="GB208" s="4">
        <v>0.88890000000000002</v>
      </c>
      <c r="GC208" s="4">
        <v>0.97440000000000004</v>
      </c>
      <c r="GD208" s="5">
        <v>0.64159999999999995</v>
      </c>
      <c r="GE208" s="5">
        <v>0.71740000000000004</v>
      </c>
      <c r="GF208" s="5">
        <v>7.8100000000000003E-2</v>
      </c>
      <c r="GG208" s="5">
        <v>0.2092</v>
      </c>
      <c r="GH208" s="5">
        <v>0.73429999999999995</v>
      </c>
      <c r="GI208" s="5">
        <v>9.8699999999999996E-2</v>
      </c>
      <c r="GJ208" s="5">
        <v>0.70279999999999998</v>
      </c>
      <c r="GK208" s="5">
        <v>0.29630000000000001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>
        <v>0.58989999999999998</v>
      </c>
      <c r="HC208" s="4">
        <v>0.60399999999999998</v>
      </c>
      <c r="HD208" s="4">
        <v>0.1822</v>
      </c>
      <c r="HE208" s="4">
        <v>8.14E-2</v>
      </c>
      <c r="HF208" s="4">
        <v>0.84230000000000005</v>
      </c>
      <c r="HG208" s="4">
        <v>6.7799999999999999E-2</v>
      </c>
      <c r="HH208" s="4">
        <v>0.9446</v>
      </c>
      <c r="HI208" s="4">
        <v>0.87580000000000002</v>
      </c>
      <c r="HJ208" s="5">
        <v>0.60050000000000003</v>
      </c>
      <c r="HK208" s="5">
        <v>0.62429999999999997</v>
      </c>
      <c r="HL208" s="5">
        <v>0.155</v>
      </c>
      <c r="HM208" s="5">
        <v>0.12939999999999999</v>
      </c>
      <c r="HN208" s="5">
        <v>0.8095</v>
      </c>
      <c r="HO208" s="5">
        <v>7.2999999999999995E-2</v>
      </c>
      <c r="HP208" s="5">
        <v>0.8891</v>
      </c>
      <c r="HQ208" s="5">
        <v>1.1846000000000001</v>
      </c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0.59699999999999998</v>
      </c>
      <c r="JO208" s="4">
        <f t="shared" si="105"/>
        <v>0.6194846153846153</v>
      </c>
      <c r="JP208" s="4">
        <f t="shared" si="106"/>
        <v>0.15897692307692307</v>
      </c>
      <c r="JQ208" s="4">
        <f t="shared" si="107"/>
        <v>9.6846153846153832E-2</v>
      </c>
      <c r="JR208" s="4">
        <f t="shared" si="108"/>
        <v>0.82586153846153842</v>
      </c>
      <c r="JS208" s="4">
        <f t="shared" si="109"/>
        <v>7.3200000000000015E-2</v>
      </c>
      <c r="JT208" s="4">
        <f t="shared" si="110"/>
        <v>0.90474999999999983</v>
      </c>
      <c r="JU208" s="4">
        <f t="shared" si="111"/>
        <v>1.1584846153846156</v>
      </c>
      <c r="JV208" s="1" t="e" cm="1">
        <f t="array" aca="1" ref="JV208" ca="1">CONCATENATE(INDIRECT(ADDRESS(1,MATCH(_xlfn.MINIFS(B208:JM208,metrics.rec,"MAE"),B208:JM208,0)+1)), ", ", INDIRECT(ADDRESS(2,MATCH(_xlfn.MINIFS(B208:JM208,metrics.rec,"MAE"),B208:JM208,0)+1)))</f>
        <v>#NAME?</v>
      </c>
      <c r="JW208" s="1" t="e" cm="1">
        <f t="array" aca="1" ref="JW208" ca="1">CONCATENATE(INDIRECT(ADDRESS(1,MATCH(_xlfn.MINIFS(B208:JM208,metrics.rec,"MSE"),B208:JM208,0)+1)), ", ", INDIRECT(ADDRESS(2,MATCH(_xlfn.MINIFS(B208:JM208,metrics.rec,"MSE"),B208:JM208,0)+1)))</f>
        <v>#NAME?</v>
      </c>
      <c r="JX208" s="1" t="e" cm="1">
        <f t="array" aca="1" ref="JX208" ca="1">CONCATENATE(INDIRECT(ADDRESS(1,MATCH(_xlfn.MAXIFS(B208:JM208,metrics.rec,"R"),B208:JM208,0)+1)), ", ", INDIRECT(ADDRESS(2,MATCH(_xlfn.MAXIFS(B208:JM208,metrics.rec,"R"),B208:JM208,0)+1)))</f>
        <v>#NAME?</v>
      </c>
      <c r="JY208" s="1" t="e" cm="1">
        <f t="array" aca="1" ref="JY208" ca="1">CONCATENATE(INDIRECT(ADDRESS(1,MATCH(_xlfn.MAXIFS(B208:JM208,metrics.rec,"Precision"),B208:JM208,0)+1)), ", ", INDIRECT(ADDRESS(2,MATCH(_xlfn.MAXIFS(B208:JM208,metrics.rec,"Precision"),B208:JM208,0)+1)))</f>
        <v>#NAME?</v>
      </c>
      <c r="JZ208" s="1" t="e" cm="1">
        <f t="array" aca="1" ref="JZ208" ca="1">CONCATENATE(INDIRECT(ADDRESS(1,MATCH(_xlfn.MAXIFS(B208:JM208,metrics.rec,"Recall"),B208:JM208,0)+1)), ", ", INDIRECT(ADDRESS(2,MATCH(_xlfn.MAXIFS(B208:JM208,metrics.rec,"Recall"),B208:JM208,0)+1)))</f>
        <v>#NAME?</v>
      </c>
      <c r="KA208" s="1" t="e" cm="1">
        <f t="array" aca="1" ref="KA208" ca="1">CONCATENATE(INDIRECT(ADDRESS(1,MATCH(_xlfn.MAXIFS(B208:JM208,metrics.rec,"Coverage"),B208:JM208,0)+1)), ", ", INDIRECT(ADDRESS(2,MATCH(_xlfn.MAXIFS(B208:JM208,metrics.rec,"Coverage"),B208:JM208,0)+1)))</f>
        <v>#NAME?</v>
      </c>
      <c r="KB208" s="1" t="e" cm="1">
        <f t="array" aca="1" ref="KB208" ca="1">CONCATENATE(INDIRECT(ADDRESS(1,MATCH(_xlfn.MAXIFS(B208:JM208,metrics.rec,"Recatio"),B208:JM208,0)+1)), ", ", INDIRECT(ADDRESS(2,MATCH(_xlfn.MAXIFS(B208:JM208,metrics.rec,"Recatio"),B208:JM208,0)+1)))</f>
        <v>#NAME?</v>
      </c>
      <c r="KC208" s="1" t="e" cm="1">
        <f t="array" aca="1" ref="KC208" ca="1">CONCATENATE(INDIRECT(ADDRESS(1,MATCH(_xlfn.MINIFS(B208:JM208,metrics.rec,"Time"),B208:JM208,0)+1)), ", ", INDIRECT(ADDRESS(2,MATCH(_xlfn.MINIFS(B208:JM208,metrics.rec,"Time"),B208:JM208,0)+1)))</f>
        <v>#NAME?</v>
      </c>
    </row>
    <row r="209" spans="1:289" x14ac:dyDescent="0.3">
      <c r="A209" s="1" t="s">
        <v>180</v>
      </c>
      <c r="B209" s="4">
        <v>0.5736</v>
      </c>
      <c r="C209" s="4">
        <v>0.56810000000000005</v>
      </c>
      <c r="D209" s="4">
        <v>0.1774</v>
      </c>
      <c r="E209" s="4">
        <v>2.0299999999999999E-2</v>
      </c>
      <c r="F209" s="4">
        <v>0.87529999999999997</v>
      </c>
      <c r="G209" s="4">
        <v>6.1800000000000001E-2</v>
      </c>
      <c r="H209" s="4">
        <v>0.99139999999999995</v>
      </c>
      <c r="I209" s="4">
        <v>1.5159</v>
      </c>
      <c r="J209" s="5">
        <v>0.58299999999999996</v>
      </c>
      <c r="K209" s="5">
        <v>0.59040000000000004</v>
      </c>
      <c r="L209" s="5">
        <v>0.1925</v>
      </c>
      <c r="M209" s="5">
        <v>3.49E-2</v>
      </c>
      <c r="N209" s="5">
        <v>0.86839999999999995</v>
      </c>
      <c r="O209" s="5">
        <v>6.13E-2</v>
      </c>
      <c r="P209" s="5">
        <v>0.98070000000000002</v>
      </c>
      <c r="Q209" s="5">
        <v>1.3849</v>
      </c>
      <c r="R209" s="4">
        <v>0.58560000000000001</v>
      </c>
      <c r="S209" s="4">
        <v>0.59309999999999996</v>
      </c>
      <c r="T209" s="4">
        <v>0.1968</v>
      </c>
      <c r="U209" s="4">
        <v>4.9299999999999997E-2</v>
      </c>
      <c r="V209" s="4">
        <v>0.86070000000000002</v>
      </c>
      <c r="W209" s="4">
        <v>6.3E-2</v>
      </c>
      <c r="X209" s="4">
        <v>0.97060000000000002</v>
      </c>
      <c r="Y209" s="4">
        <v>1.3003</v>
      </c>
      <c r="Z209" s="5">
        <v>0.58799999999999997</v>
      </c>
      <c r="AA209" s="5">
        <v>0.60229999999999995</v>
      </c>
      <c r="AB209" s="5">
        <v>0.17780000000000001</v>
      </c>
      <c r="AC209" s="5">
        <v>6.7000000000000004E-2</v>
      </c>
      <c r="AD209" s="5">
        <v>0.85360000000000003</v>
      </c>
      <c r="AE209" s="5">
        <v>6.3100000000000003E-2</v>
      </c>
      <c r="AF209" s="5">
        <v>0.95579999999999998</v>
      </c>
      <c r="AG209" s="5">
        <v>1.1747000000000001</v>
      </c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>
        <v>0.5948</v>
      </c>
      <c r="AQ209" s="5">
        <v>0.61229999999999996</v>
      </c>
      <c r="AR209" s="5">
        <v>0.16600000000000001</v>
      </c>
      <c r="AS209" s="5">
        <v>0.1057</v>
      </c>
      <c r="AT209" s="5">
        <v>0.82899999999999996</v>
      </c>
      <c r="AU209" s="5">
        <v>6.7799999999999999E-2</v>
      </c>
      <c r="AV209" s="5">
        <v>0.92249999999999999</v>
      </c>
      <c r="AW209" s="5">
        <v>1.2592000000000001</v>
      </c>
      <c r="AX209" s="4">
        <v>0.59909999999999997</v>
      </c>
      <c r="AY209" s="4">
        <v>0.62139999999999995</v>
      </c>
      <c r="AZ209" s="4">
        <v>0.15809999999999999</v>
      </c>
      <c r="BA209" s="4">
        <v>0.1341</v>
      </c>
      <c r="BB209" s="4">
        <v>0.81089999999999995</v>
      </c>
      <c r="BC209" s="4">
        <v>7.0300000000000001E-2</v>
      </c>
      <c r="BD209" s="4">
        <v>0.88770000000000004</v>
      </c>
      <c r="BE209" s="4">
        <v>0.9</v>
      </c>
      <c r="BF209" s="5">
        <v>0.61299999999999999</v>
      </c>
      <c r="BG209" s="5">
        <v>0.64800000000000002</v>
      </c>
      <c r="BH209" s="5">
        <v>0.1188</v>
      </c>
      <c r="BI209" s="5">
        <v>0.16950000000000001</v>
      </c>
      <c r="BJ209" s="5">
        <v>0.78400000000000003</v>
      </c>
      <c r="BK209" s="5">
        <v>7.7600000000000002E-2</v>
      </c>
      <c r="BL209" s="5">
        <v>0.82779999999999998</v>
      </c>
      <c r="BM209" s="5">
        <v>0.21149999999999999</v>
      </c>
      <c r="BN209" s="4">
        <v>0.64100000000000001</v>
      </c>
      <c r="BO209" s="4">
        <v>0.72050000000000003</v>
      </c>
      <c r="BP209" s="4">
        <v>7.3700000000000002E-2</v>
      </c>
      <c r="BQ209" s="4">
        <v>0.2112</v>
      </c>
      <c r="BR209" s="4">
        <v>0.74050000000000005</v>
      </c>
      <c r="BS209" s="4">
        <v>9.7000000000000003E-2</v>
      </c>
      <c r="BT209" s="4">
        <v>0.69950000000000001</v>
      </c>
      <c r="BU209" s="4">
        <v>0.25569999999999998</v>
      </c>
      <c r="BV209" s="5">
        <v>0.56869999999999998</v>
      </c>
      <c r="BW209" s="5">
        <v>0.56240000000000001</v>
      </c>
      <c r="BX209" s="5">
        <v>0.1867</v>
      </c>
      <c r="BY209" s="5">
        <v>2.0400000000000001E-2</v>
      </c>
      <c r="BZ209" s="5">
        <v>0.87619999999999998</v>
      </c>
      <c r="CA209" s="5">
        <v>6.1100000000000002E-2</v>
      </c>
      <c r="CB209" s="5">
        <v>0.99039999999999995</v>
      </c>
      <c r="CC209" s="5">
        <v>1.2047000000000001</v>
      </c>
      <c r="CD209" s="4">
        <v>0.58260000000000001</v>
      </c>
      <c r="CE209" s="4">
        <v>0.58840000000000003</v>
      </c>
      <c r="CF209" s="4">
        <v>0.1847</v>
      </c>
      <c r="CG209" s="4">
        <v>4.9500000000000002E-2</v>
      </c>
      <c r="CH209" s="4">
        <v>0.8609</v>
      </c>
      <c r="CI209" s="4">
        <v>6.2600000000000003E-2</v>
      </c>
      <c r="CJ209" s="4">
        <v>0.97250000000000003</v>
      </c>
      <c r="CK209" s="4">
        <v>0.92569999999999997</v>
      </c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>
        <v>0.59989999999999999</v>
      </c>
      <c r="CU209" s="4">
        <v>0.623</v>
      </c>
      <c r="CV209" s="4">
        <v>0.15709999999999999</v>
      </c>
      <c r="CW209" s="4">
        <v>0.13650000000000001</v>
      </c>
      <c r="CX209" s="4">
        <v>0.80800000000000005</v>
      </c>
      <c r="CY209" s="4">
        <v>6.9400000000000003E-2</v>
      </c>
      <c r="CZ209" s="4">
        <v>0.88929999999999998</v>
      </c>
      <c r="DA209" s="4">
        <v>0.66339999999999999</v>
      </c>
      <c r="DB209" s="5">
        <v>0.6401</v>
      </c>
      <c r="DC209" s="5">
        <v>0.71750000000000003</v>
      </c>
      <c r="DD209" s="5">
        <v>7.5399999999999995E-2</v>
      </c>
      <c r="DE209" s="5">
        <v>0.21820000000000001</v>
      </c>
      <c r="DF209" s="5">
        <v>0.7379</v>
      </c>
      <c r="DG209" s="5">
        <v>9.5100000000000004E-2</v>
      </c>
      <c r="DH209" s="5">
        <v>0.69930000000000003</v>
      </c>
      <c r="DI209" s="5">
        <v>0.28989999999999999</v>
      </c>
      <c r="DJ209" s="4">
        <v>0.56879999999999997</v>
      </c>
      <c r="DK209" s="4">
        <v>0.56259999999999999</v>
      </c>
      <c r="DL209" s="4">
        <v>0.17599999999999999</v>
      </c>
      <c r="DM209" s="4">
        <v>2.06E-2</v>
      </c>
      <c r="DN209" s="4">
        <v>0.87480000000000002</v>
      </c>
      <c r="DO209" s="4">
        <v>6.0499999999999998E-2</v>
      </c>
      <c r="DP209" s="4">
        <v>0.99170000000000003</v>
      </c>
      <c r="DQ209" s="4">
        <v>4.6441999999999997</v>
      </c>
      <c r="DR209" s="5">
        <v>0.5847</v>
      </c>
      <c r="DS209" s="5">
        <v>0.59670000000000001</v>
      </c>
      <c r="DT209" s="5">
        <v>0.19320000000000001</v>
      </c>
      <c r="DU209" s="5">
        <v>4.8599999999999997E-2</v>
      </c>
      <c r="DV209" s="5">
        <v>0.86140000000000005</v>
      </c>
      <c r="DW209" s="5">
        <v>6.3799999999999996E-2</v>
      </c>
      <c r="DX209" s="5">
        <v>0.9718</v>
      </c>
      <c r="DY209" s="5">
        <v>0.66510000000000002</v>
      </c>
      <c r="DZ209" s="4">
        <v>0.58919999999999995</v>
      </c>
      <c r="EA209" s="4">
        <v>0.6008</v>
      </c>
      <c r="EB209" s="4">
        <v>0.17069999999999999</v>
      </c>
      <c r="EC209" s="4">
        <v>8.4599999999999995E-2</v>
      </c>
      <c r="ED209" s="4">
        <v>0.84219999999999995</v>
      </c>
      <c r="EE209" s="4">
        <v>6.5299999999999997E-2</v>
      </c>
      <c r="EF209" s="4">
        <v>0.94340000000000002</v>
      </c>
      <c r="EG209" s="4">
        <v>2.3561999999999999</v>
      </c>
      <c r="EH209" s="5">
        <v>0.60029999999999994</v>
      </c>
      <c r="EI209" s="5">
        <v>0.62350000000000005</v>
      </c>
      <c r="EJ209" s="5">
        <v>0.15640000000000001</v>
      </c>
      <c r="EK209" s="5">
        <v>0.13389999999999999</v>
      </c>
      <c r="EL209" s="5">
        <v>0.81020000000000003</v>
      </c>
      <c r="EM209" s="5">
        <v>7.0699999999999999E-2</v>
      </c>
      <c r="EN209" s="5">
        <v>0.88649999999999995</v>
      </c>
      <c r="EO209" s="5">
        <v>0.49340000000000001</v>
      </c>
      <c r="EP209" s="4">
        <v>0.64159999999999995</v>
      </c>
      <c r="EQ209" s="4">
        <v>0.71789999999999998</v>
      </c>
      <c r="ER209" s="4">
        <v>7.8399999999999997E-2</v>
      </c>
      <c r="ES209" s="4">
        <v>0.2137</v>
      </c>
      <c r="ET209" s="4">
        <v>0.73819999999999997</v>
      </c>
      <c r="EU209" s="4">
        <v>9.6000000000000002E-2</v>
      </c>
      <c r="EV209" s="4">
        <v>0.69879999999999998</v>
      </c>
      <c r="EW209" s="4">
        <v>0.2046</v>
      </c>
      <c r="EX209" s="5">
        <v>0.57269999999999999</v>
      </c>
      <c r="EY209" s="5">
        <v>0.56999999999999995</v>
      </c>
      <c r="EZ209" s="5">
        <v>0.16470000000000001</v>
      </c>
      <c r="FA209" s="5">
        <v>2.0299999999999999E-2</v>
      </c>
      <c r="FB209" s="5">
        <v>0.87080000000000002</v>
      </c>
      <c r="FC209" s="5">
        <v>6.0999999999999999E-2</v>
      </c>
      <c r="FD209" s="5">
        <v>0.99019999999999997</v>
      </c>
      <c r="FE209" s="5">
        <v>1.8289</v>
      </c>
      <c r="FF209" s="4">
        <v>0.58550000000000002</v>
      </c>
      <c r="FG209" s="4">
        <v>0.59540000000000004</v>
      </c>
      <c r="FH209" s="4">
        <v>0.18820000000000001</v>
      </c>
      <c r="FI209" s="4">
        <v>4.9099999999999998E-2</v>
      </c>
      <c r="FJ209" s="4">
        <v>0.86180000000000001</v>
      </c>
      <c r="FK209" s="4">
        <v>6.3200000000000006E-2</v>
      </c>
      <c r="FL209" s="4">
        <v>0.97109999999999996</v>
      </c>
      <c r="FM209" s="4">
        <v>1.2849999999999999</v>
      </c>
      <c r="FN209" s="5">
        <v>0.59140000000000004</v>
      </c>
      <c r="FO209" s="5">
        <v>0.60629999999999995</v>
      </c>
      <c r="FP209" s="5">
        <v>0.1774</v>
      </c>
      <c r="FQ209" s="5">
        <v>8.3799999999999999E-2</v>
      </c>
      <c r="FR209" s="5">
        <v>0.84219999999999995</v>
      </c>
      <c r="FS209" s="5">
        <v>6.6299999999999998E-2</v>
      </c>
      <c r="FT209" s="5">
        <v>0.94359999999999999</v>
      </c>
      <c r="FU209" s="5">
        <v>1.5738000000000001</v>
      </c>
      <c r="FV209" s="4">
        <v>0.60019999999999996</v>
      </c>
      <c r="FW209" s="4">
        <v>0.62560000000000004</v>
      </c>
      <c r="FX209" s="4">
        <v>0.15060000000000001</v>
      </c>
      <c r="FY209" s="4">
        <v>0.13450000000000001</v>
      </c>
      <c r="FZ209" s="4">
        <v>0.80979999999999996</v>
      </c>
      <c r="GA209" s="4">
        <v>7.0099999999999996E-2</v>
      </c>
      <c r="GB209" s="4">
        <v>0.88629999999999998</v>
      </c>
      <c r="GC209" s="4">
        <v>0.97919999999999996</v>
      </c>
      <c r="GD209" s="5">
        <v>0.63949999999999996</v>
      </c>
      <c r="GE209" s="5">
        <v>0.71399999999999997</v>
      </c>
      <c r="GF209" s="5">
        <v>7.7399999999999997E-2</v>
      </c>
      <c r="GG209" s="5">
        <v>0.2155</v>
      </c>
      <c r="GH209" s="5">
        <v>0.73729999999999996</v>
      </c>
      <c r="GI209" s="5">
        <v>9.6000000000000002E-2</v>
      </c>
      <c r="GJ209" s="5">
        <v>0.70009999999999994</v>
      </c>
      <c r="GK209" s="5">
        <v>0.31780000000000003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>
        <v>0.58989999999999998</v>
      </c>
      <c r="HC209" s="4">
        <v>0.60389999999999999</v>
      </c>
      <c r="HD209" s="4">
        <v>0.18129999999999999</v>
      </c>
      <c r="HE209" s="4">
        <v>8.4699999999999998E-2</v>
      </c>
      <c r="HF209" s="4">
        <v>0.84260000000000002</v>
      </c>
      <c r="HG209" s="4">
        <v>6.5199999999999994E-2</v>
      </c>
      <c r="HH209" s="4">
        <v>0.94320000000000004</v>
      </c>
      <c r="HI209" s="4">
        <v>0.87890000000000001</v>
      </c>
      <c r="HJ209" s="5">
        <v>0.60060000000000002</v>
      </c>
      <c r="HK209" s="5">
        <v>0.62470000000000003</v>
      </c>
      <c r="HL209" s="5">
        <v>0.1532</v>
      </c>
      <c r="HM209" s="5">
        <v>0.1341</v>
      </c>
      <c r="HN209" s="5">
        <v>0.81020000000000003</v>
      </c>
      <c r="HO209" s="5">
        <v>7.0400000000000004E-2</v>
      </c>
      <c r="HP209" s="5">
        <v>0.88700000000000001</v>
      </c>
      <c r="HQ209" s="5">
        <v>1.4728000000000001</v>
      </c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0.59662307692307681</v>
      </c>
      <c r="JO209" s="4">
        <f t="shared" si="105"/>
        <v>0.61881153846153836</v>
      </c>
      <c r="JP209" s="4">
        <f t="shared" si="106"/>
        <v>0.1577307692307692</v>
      </c>
      <c r="JQ209" s="4">
        <f t="shared" si="107"/>
        <v>0.10033076923076924</v>
      </c>
      <c r="JR209" s="4">
        <f t="shared" si="108"/>
        <v>0.82652692307692299</v>
      </c>
      <c r="JS209" s="4">
        <f t="shared" si="109"/>
        <v>7.0365384615384621E-2</v>
      </c>
      <c r="JT209" s="4">
        <f t="shared" si="110"/>
        <v>0.90351923076923069</v>
      </c>
      <c r="JU209" s="4">
        <f t="shared" si="111"/>
        <v>1.1973692307692305</v>
      </c>
      <c r="JV209" s="1" t="e" cm="1">
        <f t="array" aca="1" ref="JV209" ca="1">CONCATENATE(INDIRECT(ADDRESS(1,MATCH(_xlfn.MINIFS(B209:JM209,metrics.rec,"MAE"),B209:JM209,0)+1)), ", ", INDIRECT(ADDRESS(2,MATCH(_xlfn.MINIFS(B209:JM209,metrics.rec,"MAE"),B209:JM209,0)+1)))</f>
        <v>#NAME?</v>
      </c>
      <c r="JW209" s="1" t="e" cm="1">
        <f t="array" aca="1" ref="JW209" ca="1">CONCATENATE(INDIRECT(ADDRESS(1,MATCH(_xlfn.MINIFS(B209:JM209,metrics.rec,"MSE"),B209:JM209,0)+1)), ", ", INDIRECT(ADDRESS(2,MATCH(_xlfn.MINIFS(B209:JM209,metrics.rec,"MSE"),B209:JM209,0)+1)))</f>
        <v>#NAME?</v>
      </c>
      <c r="JX209" s="1" t="e" cm="1">
        <f t="array" aca="1" ref="JX209" ca="1">CONCATENATE(INDIRECT(ADDRESS(1,MATCH(_xlfn.MAXIFS(B209:JM209,metrics.rec,"R"),B209:JM209,0)+1)), ", ", INDIRECT(ADDRESS(2,MATCH(_xlfn.MAXIFS(B209:JM209,metrics.rec,"R"),B209:JM209,0)+1)))</f>
        <v>#NAME?</v>
      </c>
      <c r="JY209" s="1" t="e" cm="1">
        <f t="array" aca="1" ref="JY209" ca="1">CONCATENATE(INDIRECT(ADDRESS(1,MATCH(_xlfn.MAXIFS(B209:JM209,metrics.rec,"Precision"),B209:JM209,0)+1)), ", ", INDIRECT(ADDRESS(2,MATCH(_xlfn.MAXIFS(B209:JM209,metrics.rec,"Precision"),B209:JM209,0)+1)))</f>
        <v>#NAME?</v>
      </c>
      <c r="JZ209" s="1" t="e" cm="1">
        <f t="array" aca="1" ref="JZ209" ca="1">CONCATENATE(INDIRECT(ADDRESS(1,MATCH(_xlfn.MAXIFS(B209:JM209,metrics.rec,"Recall"),B209:JM209,0)+1)), ", ", INDIRECT(ADDRESS(2,MATCH(_xlfn.MAXIFS(B209:JM209,metrics.rec,"Recall"),B209:JM209,0)+1)))</f>
        <v>#NAME?</v>
      </c>
      <c r="KA209" s="1" t="e" cm="1">
        <f t="array" aca="1" ref="KA209" ca="1">CONCATENATE(INDIRECT(ADDRESS(1,MATCH(_xlfn.MAXIFS(B209:JM209,metrics.rec,"Coverage"),B209:JM209,0)+1)), ", ", INDIRECT(ADDRESS(2,MATCH(_xlfn.MAXIFS(B209:JM209,metrics.rec,"Coverage"),B209:JM209,0)+1)))</f>
        <v>#NAME?</v>
      </c>
      <c r="KB209" s="1" t="e" cm="1">
        <f t="array" aca="1" ref="KB209" ca="1">CONCATENATE(INDIRECT(ADDRESS(1,MATCH(_xlfn.MAXIFS(B209:JM209,metrics.rec,"Recatio"),B209:JM209,0)+1)), ", ", INDIRECT(ADDRESS(2,MATCH(_xlfn.MAXIFS(B209:JM209,metrics.rec,"Recatio"),B209:JM209,0)+1)))</f>
        <v>#NAME?</v>
      </c>
      <c r="KC209" s="1" t="e" cm="1">
        <f t="array" aca="1" ref="KC209" ca="1">CONCATENATE(INDIRECT(ADDRESS(1,MATCH(_xlfn.MINIFS(B209:JM209,metrics.rec,"Time"),B209:JM209,0)+1)), ", ", INDIRECT(ADDRESS(2,MATCH(_xlfn.MINIFS(B209:JM209,metrics.rec,"Time"),B209:JM209,0)+1)))</f>
        <v>#NAME?</v>
      </c>
    </row>
    <row r="210" spans="1:289" x14ac:dyDescent="0.3">
      <c r="A210" s="1" t="s">
        <v>181</v>
      </c>
      <c r="B210" s="4">
        <v>0.57350000000000001</v>
      </c>
      <c r="C210" s="4">
        <v>0.56569999999999998</v>
      </c>
      <c r="D210" s="4">
        <v>0.18110000000000001</v>
      </c>
      <c r="E210" s="4">
        <v>2.4400000000000002E-2</v>
      </c>
      <c r="F210" s="4">
        <v>0.86670000000000003</v>
      </c>
      <c r="G210" s="4">
        <v>5.0900000000000001E-2</v>
      </c>
      <c r="H210" s="4">
        <v>0.99139999999999995</v>
      </c>
      <c r="I210" s="4">
        <v>1.5164</v>
      </c>
      <c r="J210" s="5">
        <v>0.58209999999999995</v>
      </c>
      <c r="K210" s="5">
        <v>0.58850000000000002</v>
      </c>
      <c r="L210" s="5">
        <v>0.19259999999999999</v>
      </c>
      <c r="M210" s="5">
        <v>4.1500000000000002E-2</v>
      </c>
      <c r="N210" s="5">
        <v>0.85870000000000002</v>
      </c>
      <c r="O210" s="5">
        <v>5.0900000000000001E-2</v>
      </c>
      <c r="P210" s="5">
        <v>0.98070000000000002</v>
      </c>
      <c r="Q210" s="5">
        <v>1.3885000000000001</v>
      </c>
      <c r="R210" s="4">
        <v>0.58560000000000001</v>
      </c>
      <c r="S210" s="4">
        <v>0.59199999999999997</v>
      </c>
      <c r="T210" s="4">
        <v>0.20630000000000001</v>
      </c>
      <c r="U210" s="4">
        <v>5.6800000000000003E-2</v>
      </c>
      <c r="V210" s="4">
        <v>0.85109999999999997</v>
      </c>
      <c r="W210" s="4">
        <v>5.3999999999999999E-2</v>
      </c>
      <c r="X210" s="4">
        <v>0.9708</v>
      </c>
      <c r="Y210" s="4">
        <v>1.2931999999999999</v>
      </c>
      <c r="Z210" s="5">
        <v>0.58740000000000003</v>
      </c>
      <c r="AA210" s="5">
        <v>0.59860000000000002</v>
      </c>
      <c r="AB210" s="5">
        <v>0.1827</v>
      </c>
      <c r="AC210" s="5">
        <v>7.7499999999999999E-2</v>
      </c>
      <c r="AD210" s="5">
        <v>0.84199999999999997</v>
      </c>
      <c r="AE210" s="5">
        <v>5.3900000000000003E-2</v>
      </c>
      <c r="AF210" s="5">
        <v>0.95709999999999995</v>
      </c>
      <c r="AG210" s="5">
        <v>1.1591</v>
      </c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>
        <v>0.59509999999999996</v>
      </c>
      <c r="AQ210" s="5">
        <v>0.60940000000000005</v>
      </c>
      <c r="AR210" s="5">
        <v>0.16250000000000001</v>
      </c>
      <c r="AS210" s="5">
        <v>0.1198</v>
      </c>
      <c r="AT210" s="5">
        <v>0.81940000000000002</v>
      </c>
      <c r="AU210" s="5">
        <v>5.91E-2</v>
      </c>
      <c r="AV210" s="5">
        <v>0.92410000000000003</v>
      </c>
      <c r="AW210" s="5">
        <v>1.2536</v>
      </c>
      <c r="AX210" s="4">
        <v>0.60009999999999997</v>
      </c>
      <c r="AY210" s="4">
        <v>0.62039999999999995</v>
      </c>
      <c r="AZ210" s="4">
        <v>0.1472</v>
      </c>
      <c r="BA210" s="4">
        <v>0.1522</v>
      </c>
      <c r="BB210" s="4">
        <v>0.79890000000000005</v>
      </c>
      <c r="BC210" s="4">
        <v>6.0999999999999999E-2</v>
      </c>
      <c r="BD210" s="4">
        <v>0.8891</v>
      </c>
      <c r="BE210" s="4">
        <v>0.90469999999999995</v>
      </c>
      <c r="BF210" s="5">
        <v>0.61550000000000005</v>
      </c>
      <c r="BG210" s="5">
        <v>0.64980000000000004</v>
      </c>
      <c r="BH210" s="5">
        <v>0.10979999999999999</v>
      </c>
      <c r="BI210" s="5">
        <v>0.18959999999999999</v>
      </c>
      <c r="BJ210" s="5">
        <v>0.7681</v>
      </c>
      <c r="BK210" s="5">
        <v>6.8000000000000005E-2</v>
      </c>
      <c r="BL210" s="5">
        <v>0.83040000000000003</v>
      </c>
      <c r="BM210" s="5">
        <v>0.21210000000000001</v>
      </c>
      <c r="BN210" s="4">
        <v>0.65110000000000001</v>
      </c>
      <c r="BO210" s="4">
        <v>0.7379</v>
      </c>
      <c r="BP210" s="4">
        <v>6.5199999999999994E-2</v>
      </c>
      <c r="BQ210" s="4">
        <v>0.2218</v>
      </c>
      <c r="BR210" s="4">
        <v>0.71699999999999997</v>
      </c>
      <c r="BS210" s="4">
        <v>8.9499999999999996E-2</v>
      </c>
      <c r="BT210" s="4">
        <v>0.70099999999999996</v>
      </c>
      <c r="BU210" s="4">
        <v>0.20050000000000001</v>
      </c>
      <c r="BV210" s="5">
        <v>0.56840000000000002</v>
      </c>
      <c r="BW210" s="5">
        <v>0.56200000000000006</v>
      </c>
      <c r="BX210" s="5">
        <v>0.18759999999999999</v>
      </c>
      <c r="BY210" s="5">
        <v>2.4500000000000001E-2</v>
      </c>
      <c r="BZ210" s="5">
        <v>0.86680000000000001</v>
      </c>
      <c r="CA210" s="5">
        <v>5.04E-2</v>
      </c>
      <c r="CB210" s="5">
        <v>0.99039999999999995</v>
      </c>
      <c r="CC210" s="5">
        <v>1.1778</v>
      </c>
      <c r="CD210" s="4">
        <v>0.58189999999999997</v>
      </c>
      <c r="CE210" s="4">
        <v>0.58430000000000004</v>
      </c>
      <c r="CF210" s="4">
        <v>0.18959999999999999</v>
      </c>
      <c r="CG210" s="4">
        <v>5.79E-2</v>
      </c>
      <c r="CH210" s="4">
        <v>0.85140000000000005</v>
      </c>
      <c r="CI210" s="4">
        <v>5.2999999999999999E-2</v>
      </c>
      <c r="CJ210" s="4">
        <v>0.9728</v>
      </c>
      <c r="CK210" s="4">
        <v>0.86270000000000002</v>
      </c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>
        <v>0.60099999999999998</v>
      </c>
      <c r="CU210" s="4">
        <v>0.62190000000000001</v>
      </c>
      <c r="CV210" s="4">
        <v>0.14899999999999999</v>
      </c>
      <c r="CW210" s="4">
        <v>0.15340000000000001</v>
      </c>
      <c r="CX210" s="4">
        <v>0.79590000000000005</v>
      </c>
      <c r="CY210" s="4">
        <v>6.08E-2</v>
      </c>
      <c r="CZ210" s="4">
        <v>0.89090000000000003</v>
      </c>
      <c r="DA210" s="4">
        <v>0.73099999999999998</v>
      </c>
      <c r="DB210" s="5">
        <v>0.65010000000000001</v>
      </c>
      <c r="DC210" s="5">
        <v>0.73529999999999995</v>
      </c>
      <c r="DD210" s="5">
        <v>6.7299999999999999E-2</v>
      </c>
      <c r="DE210" s="5">
        <v>0.2291</v>
      </c>
      <c r="DF210" s="5">
        <v>0.71499999999999997</v>
      </c>
      <c r="DG210" s="5">
        <v>8.7800000000000003E-2</v>
      </c>
      <c r="DH210" s="5">
        <v>0.70050000000000001</v>
      </c>
      <c r="DI210" s="5">
        <v>0.26569999999999999</v>
      </c>
      <c r="DJ210" s="4">
        <v>0.56799999999999995</v>
      </c>
      <c r="DK210" s="4">
        <v>0.55969999999999998</v>
      </c>
      <c r="DL210" s="4">
        <v>0.17499999999999999</v>
      </c>
      <c r="DM210" s="4">
        <v>2.4500000000000001E-2</v>
      </c>
      <c r="DN210" s="4">
        <v>0.86529999999999996</v>
      </c>
      <c r="DO210" s="4">
        <v>5.0200000000000002E-2</v>
      </c>
      <c r="DP210" s="4">
        <v>0.99180000000000001</v>
      </c>
      <c r="DQ210" s="4">
        <v>3.1793999999999998</v>
      </c>
      <c r="DR210" s="5">
        <v>0.58430000000000004</v>
      </c>
      <c r="DS210" s="5">
        <v>0.59399999999999997</v>
      </c>
      <c r="DT210" s="5">
        <v>0.19470000000000001</v>
      </c>
      <c r="DU210" s="5">
        <v>5.6899999999999999E-2</v>
      </c>
      <c r="DV210" s="5">
        <v>0.85150000000000003</v>
      </c>
      <c r="DW210" s="5">
        <v>5.3900000000000003E-2</v>
      </c>
      <c r="DX210" s="5">
        <v>0.97189999999999999</v>
      </c>
      <c r="DY210" s="5">
        <v>0.6623</v>
      </c>
      <c r="DZ210" s="4">
        <v>0.58860000000000001</v>
      </c>
      <c r="EA210" s="4">
        <v>0.59709999999999996</v>
      </c>
      <c r="EB210" s="4">
        <v>0.1699</v>
      </c>
      <c r="EC210" s="4">
        <v>9.6600000000000005E-2</v>
      </c>
      <c r="ED210" s="4">
        <v>0.83120000000000005</v>
      </c>
      <c r="EE210" s="4">
        <v>5.6500000000000002E-2</v>
      </c>
      <c r="EF210" s="4">
        <v>0.94430000000000003</v>
      </c>
      <c r="EG210" s="4">
        <v>2.3563000000000001</v>
      </c>
      <c r="EH210" s="5">
        <v>0.60050000000000003</v>
      </c>
      <c r="EI210" s="5">
        <v>0.62070000000000003</v>
      </c>
      <c r="EJ210" s="5">
        <v>0.14680000000000001</v>
      </c>
      <c r="EK210" s="5">
        <v>0.15140000000000001</v>
      </c>
      <c r="EL210" s="5">
        <v>0.79779999999999995</v>
      </c>
      <c r="EM210" s="5">
        <v>6.1600000000000002E-2</v>
      </c>
      <c r="EN210" s="5">
        <v>0.88859999999999995</v>
      </c>
      <c r="EO210" s="5">
        <v>0.44750000000000001</v>
      </c>
      <c r="EP210" s="4">
        <v>0.65180000000000005</v>
      </c>
      <c r="EQ210" s="4">
        <v>0.73550000000000004</v>
      </c>
      <c r="ER210" s="4">
        <v>6.8199999999999997E-2</v>
      </c>
      <c r="ES210" s="4">
        <v>0.22509999999999999</v>
      </c>
      <c r="ET210" s="4">
        <v>0.7147</v>
      </c>
      <c r="EU210" s="4">
        <v>8.8300000000000003E-2</v>
      </c>
      <c r="EV210" s="4">
        <v>0.70009999999999994</v>
      </c>
      <c r="EW210" s="4">
        <v>0.19939999999999999</v>
      </c>
      <c r="EX210" s="5">
        <v>0.57310000000000005</v>
      </c>
      <c r="EY210" s="5">
        <v>0.56989999999999996</v>
      </c>
      <c r="EZ210" s="5">
        <v>0.16170000000000001</v>
      </c>
      <c r="FA210" s="5">
        <v>2.4199999999999999E-2</v>
      </c>
      <c r="FB210" s="5">
        <v>0.86160000000000003</v>
      </c>
      <c r="FC210" s="5">
        <v>5.0500000000000003E-2</v>
      </c>
      <c r="FD210" s="5">
        <v>0.99019999999999997</v>
      </c>
      <c r="FE210" s="5">
        <v>1.4214</v>
      </c>
      <c r="FF210" s="4">
        <v>0.5847</v>
      </c>
      <c r="FG210" s="4">
        <v>0.59140000000000004</v>
      </c>
      <c r="FH210" s="4">
        <v>0.1895</v>
      </c>
      <c r="FI210" s="4">
        <v>5.7200000000000001E-2</v>
      </c>
      <c r="FJ210" s="4">
        <v>0.85170000000000001</v>
      </c>
      <c r="FK210" s="4">
        <v>5.3600000000000002E-2</v>
      </c>
      <c r="FL210" s="4">
        <v>0.97140000000000004</v>
      </c>
      <c r="FM210" s="4">
        <v>1.3080000000000001</v>
      </c>
      <c r="FN210" s="5">
        <v>0.59079999999999999</v>
      </c>
      <c r="FO210" s="5">
        <v>0.60250000000000004</v>
      </c>
      <c r="FP210" s="5">
        <v>0.17530000000000001</v>
      </c>
      <c r="FQ210" s="5">
        <v>9.5799999999999996E-2</v>
      </c>
      <c r="FR210" s="5">
        <v>0.83120000000000005</v>
      </c>
      <c r="FS210" s="5">
        <v>5.7200000000000001E-2</v>
      </c>
      <c r="FT210" s="5">
        <v>0.94420000000000004</v>
      </c>
      <c r="FU210" s="5">
        <v>1.5637000000000001</v>
      </c>
      <c r="FV210" s="4">
        <v>0.6008</v>
      </c>
      <c r="FW210" s="4">
        <v>0.62380000000000002</v>
      </c>
      <c r="FX210" s="4">
        <v>0.1429</v>
      </c>
      <c r="FY210" s="4">
        <v>0.15179999999999999</v>
      </c>
      <c r="FZ210" s="4">
        <v>0.79759999999999998</v>
      </c>
      <c r="GA210" s="4">
        <v>6.1199999999999997E-2</v>
      </c>
      <c r="GB210" s="4">
        <v>0.88859999999999995</v>
      </c>
      <c r="GC210" s="4">
        <v>0.95289999999999997</v>
      </c>
      <c r="GD210" s="5">
        <v>0.64929999999999999</v>
      </c>
      <c r="GE210" s="5">
        <v>0.73099999999999998</v>
      </c>
      <c r="GF210" s="5">
        <v>6.6299999999999998E-2</v>
      </c>
      <c r="GG210" s="5">
        <v>0.22670000000000001</v>
      </c>
      <c r="GH210" s="5">
        <v>0.71340000000000003</v>
      </c>
      <c r="GI210" s="5">
        <v>8.8400000000000006E-2</v>
      </c>
      <c r="GJ210" s="5">
        <v>0.70220000000000005</v>
      </c>
      <c r="GK210" s="5">
        <v>0.31080000000000002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>
        <v>0.58960000000000001</v>
      </c>
      <c r="HC210" s="4">
        <v>0.6008</v>
      </c>
      <c r="HD210" s="4">
        <v>0.1777</v>
      </c>
      <c r="HE210" s="4">
        <v>9.7100000000000006E-2</v>
      </c>
      <c r="HF210" s="4">
        <v>0.83160000000000001</v>
      </c>
      <c r="HG210" s="4">
        <v>5.6099999999999997E-2</v>
      </c>
      <c r="HH210" s="4">
        <v>0.94430000000000003</v>
      </c>
      <c r="HI210" s="4">
        <v>0.89759999999999995</v>
      </c>
      <c r="HJ210" s="5">
        <v>0.60119999999999996</v>
      </c>
      <c r="HK210" s="5">
        <v>0.62270000000000003</v>
      </c>
      <c r="HL210" s="5">
        <v>0.14680000000000001</v>
      </c>
      <c r="HM210" s="5">
        <v>0.15190000000000001</v>
      </c>
      <c r="HN210" s="5">
        <v>0.79730000000000001</v>
      </c>
      <c r="HO210" s="5">
        <v>6.1199999999999997E-2</v>
      </c>
      <c r="HP210" s="5">
        <v>0.88880000000000003</v>
      </c>
      <c r="HQ210" s="5">
        <v>1.3823000000000001</v>
      </c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0.59822692307692305</v>
      </c>
      <c r="JO210" s="4">
        <f t="shared" si="105"/>
        <v>0.61970384615384611</v>
      </c>
      <c r="JP210" s="4">
        <f t="shared" si="106"/>
        <v>0.15466538461538462</v>
      </c>
      <c r="JQ210" s="4">
        <f t="shared" si="107"/>
        <v>0.11156538461538464</v>
      </c>
      <c r="JR210" s="4">
        <f t="shared" si="108"/>
        <v>0.8137461538461539</v>
      </c>
      <c r="JS210" s="4">
        <f t="shared" si="109"/>
        <v>6.1192307692307699E-2</v>
      </c>
      <c r="JT210" s="4">
        <f t="shared" si="110"/>
        <v>0.90452692307692284</v>
      </c>
      <c r="JU210" s="4">
        <f t="shared" si="111"/>
        <v>1.1127076923076924</v>
      </c>
      <c r="JV210" s="1" t="e" cm="1">
        <f t="array" aca="1" ref="JV210" ca="1">CONCATENATE(INDIRECT(ADDRESS(1,MATCH(_xlfn.MINIFS(B210:JM210,metrics.rec,"MAE"),B210:JM210,0)+1)), ", ", INDIRECT(ADDRESS(2,MATCH(_xlfn.MINIFS(B210:JM210,metrics.rec,"MAE"),B210:JM210,0)+1)))</f>
        <v>#NAME?</v>
      </c>
      <c r="JW210" s="1" t="e" cm="1">
        <f t="array" aca="1" ref="JW210" ca="1">CONCATENATE(INDIRECT(ADDRESS(1,MATCH(_xlfn.MINIFS(B210:JM210,metrics.rec,"MSE"),B210:JM210,0)+1)), ", ", INDIRECT(ADDRESS(2,MATCH(_xlfn.MINIFS(B210:JM210,metrics.rec,"MSE"),B210:JM210,0)+1)))</f>
        <v>#NAME?</v>
      </c>
      <c r="JX210" s="1" t="e" cm="1">
        <f t="array" aca="1" ref="JX210" ca="1">CONCATENATE(INDIRECT(ADDRESS(1,MATCH(_xlfn.MAXIFS(B210:JM210,metrics.rec,"R"),B210:JM210,0)+1)), ", ", INDIRECT(ADDRESS(2,MATCH(_xlfn.MAXIFS(B210:JM210,metrics.rec,"R"),B210:JM210,0)+1)))</f>
        <v>#NAME?</v>
      </c>
      <c r="JY210" s="1" t="e" cm="1">
        <f t="array" aca="1" ref="JY210" ca="1">CONCATENATE(INDIRECT(ADDRESS(1,MATCH(_xlfn.MAXIFS(B210:JM210,metrics.rec,"Precision"),B210:JM210,0)+1)), ", ", INDIRECT(ADDRESS(2,MATCH(_xlfn.MAXIFS(B210:JM210,metrics.rec,"Precision"),B210:JM210,0)+1)))</f>
        <v>#NAME?</v>
      </c>
      <c r="JZ210" s="1" t="e" cm="1">
        <f t="array" aca="1" ref="JZ210" ca="1">CONCATENATE(INDIRECT(ADDRESS(1,MATCH(_xlfn.MAXIFS(B210:JM210,metrics.rec,"Recall"),B210:JM210,0)+1)), ", ", INDIRECT(ADDRESS(2,MATCH(_xlfn.MAXIFS(B210:JM210,metrics.rec,"Recall"),B210:JM210,0)+1)))</f>
        <v>#NAME?</v>
      </c>
      <c r="KA210" s="1" t="e" cm="1">
        <f t="array" aca="1" ref="KA210" ca="1">CONCATENATE(INDIRECT(ADDRESS(1,MATCH(_xlfn.MAXIFS(B210:JM210,metrics.rec,"Coverage"),B210:JM210,0)+1)), ", ", INDIRECT(ADDRESS(2,MATCH(_xlfn.MAXIFS(B210:JM210,metrics.rec,"Coverage"),B210:JM210,0)+1)))</f>
        <v>#NAME?</v>
      </c>
      <c r="KB210" s="1" t="e" cm="1">
        <f t="array" aca="1" ref="KB210" ca="1">CONCATENATE(INDIRECT(ADDRESS(1,MATCH(_xlfn.MAXIFS(B210:JM210,metrics.rec,"Recatio"),B210:JM210,0)+1)), ", ", INDIRECT(ADDRESS(2,MATCH(_xlfn.MAXIFS(B210:JM210,metrics.rec,"Recatio"),B210:JM210,0)+1)))</f>
        <v>#NAME?</v>
      </c>
      <c r="KC210" s="1" t="e" cm="1">
        <f t="array" aca="1" ref="KC210" ca="1">CONCATENATE(INDIRECT(ADDRESS(1,MATCH(_xlfn.MINIFS(B210:JM210,metrics.rec,"Time"),B210:JM210,0)+1)), ", ", INDIRECT(ADDRESS(2,MATCH(_xlfn.MINIFS(B210:JM210,metrics.rec,"Time"),B210:JM210,0)+1)))</f>
        <v>#NAME?</v>
      </c>
    </row>
    <row r="211" spans="1:289" x14ac:dyDescent="0.3">
      <c r="A211" s="1" t="s">
        <v>182</v>
      </c>
      <c r="B211" s="4">
        <v>0.57469999999999999</v>
      </c>
      <c r="C211" s="4">
        <v>0.56769999999999998</v>
      </c>
      <c r="D211" s="4">
        <v>0.17469999999999999</v>
      </c>
      <c r="E211" s="4">
        <v>2.53E-2</v>
      </c>
      <c r="F211" s="4">
        <v>0.86819999999999997</v>
      </c>
      <c r="G211" s="4">
        <v>4.9299999999999997E-2</v>
      </c>
      <c r="H211" s="4">
        <v>0.99019999999999997</v>
      </c>
      <c r="I211" s="4">
        <v>1.5138</v>
      </c>
      <c r="J211" s="5">
        <v>0.58340000000000003</v>
      </c>
      <c r="K211" s="5">
        <v>0.58979999999999999</v>
      </c>
      <c r="L211" s="5">
        <v>0.1857</v>
      </c>
      <c r="M211" s="5">
        <v>4.2799999999999998E-2</v>
      </c>
      <c r="N211" s="5">
        <v>0.86029999999999995</v>
      </c>
      <c r="O211" s="5">
        <v>4.9399999999999999E-2</v>
      </c>
      <c r="P211" s="5">
        <v>0.98029999999999995</v>
      </c>
      <c r="Q211" s="5">
        <v>1.3882000000000001</v>
      </c>
      <c r="R211" s="4">
        <v>0.58579999999999999</v>
      </c>
      <c r="S211" s="4">
        <v>0.59179999999999999</v>
      </c>
      <c r="T211" s="4">
        <v>0.20080000000000001</v>
      </c>
      <c r="U211" s="4">
        <v>5.8099999999999999E-2</v>
      </c>
      <c r="V211" s="4">
        <v>0.8518</v>
      </c>
      <c r="W211" s="4">
        <v>5.2900000000000003E-2</v>
      </c>
      <c r="X211" s="4">
        <v>0.96970000000000001</v>
      </c>
      <c r="Y211" s="4">
        <v>1.3024</v>
      </c>
      <c r="Z211" s="5">
        <v>0.5887</v>
      </c>
      <c r="AA211" s="5">
        <v>0.60019999999999996</v>
      </c>
      <c r="AB211" s="5">
        <v>0.17910000000000001</v>
      </c>
      <c r="AC211" s="5">
        <v>7.8899999999999998E-2</v>
      </c>
      <c r="AD211" s="5">
        <v>0.84299999999999997</v>
      </c>
      <c r="AE211" s="5">
        <v>5.2900000000000003E-2</v>
      </c>
      <c r="AF211" s="5">
        <v>0.95530000000000004</v>
      </c>
      <c r="AG211" s="5">
        <v>1.2170000000000001</v>
      </c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>
        <v>0.59519999999999995</v>
      </c>
      <c r="AQ211" s="5">
        <v>0.6099</v>
      </c>
      <c r="AR211" s="5">
        <v>0.16170000000000001</v>
      </c>
      <c r="AS211" s="5">
        <v>0.1225</v>
      </c>
      <c r="AT211" s="5">
        <v>0.81920000000000004</v>
      </c>
      <c r="AU211" s="5">
        <v>5.7799999999999997E-2</v>
      </c>
      <c r="AV211" s="5">
        <v>0.9214</v>
      </c>
      <c r="AW211" s="5">
        <v>1.1454</v>
      </c>
      <c r="AX211" s="4">
        <v>0.59970000000000001</v>
      </c>
      <c r="AY211" s="4">
        <v>0.62019999999999997</v>
      </c>
      <c r="AZ211" s="4">
        <v>0.1434</v>
      </c>
      <c r="BA211" s="4">
        <v>0.15459999999999999</v>
      </c>
      <c r="BB211" s="4">
        <v>0.79959999999999998</v>
      </c>
      <c r="BC211" s="4">
        <v>6.0100000000000001E-2</v>
      </c>
      <c r="BD211" s="4">
        <v>0.88639999999999997</v>
      </c>
      <c r="BE211" s="4">
        <v>0.89470000000000005</v>
      </c>
      <c r="BF211" s="5">
        <v>0.61419999999999997</v>
      </c>
      <c r="BG211" s="5">
        <v>0.64790000000000003</v>
      </c>
      <c r="BH211" s="5">
        <v>0.1087</v>
      </c>
      <c r="BI211" s="5">
        <v>0.19259999999999999</v>
      </c>
      <c r="BJ211" s="5">
        <v>0.76990000000000003</v>
      </c>
      <c r="BK211" s="5">
        <v>6.7000000000000004E-2</v>
      </c>
      <c r="BL211" s="5">
        <v>0.82630000000000003</v>
      </c>
      <c r="BM211" s="5">
        <v>0.21060000000000001</v>
      </c>
      <c r="BN211" s="4">
        <v>0.65039999999999998</v>
      </c>
      <c r="BO211" s="4">
        <v>0.7359</v>
      </c>
      <c r="BP211" s="4">
        <v>6.4799999999999996E-2</v>
      </c>
      <c r="BQ211" s="4">
        <v>0.2238</v>
      </c>
      <c r="BR211" s="4">
        <v>0.7177</v>
      </c>
      <c r="BS211" s="4">
        <v>8.8700000000000001E-2</v>
      </c>
      <c r="BT211" s="4">
        <v>0.69889999999999997</v>
      </c>
      <c r="BU211" s="4">
        <v>0.16020000000000001</v>
      </c>
      <c r="BV211" s="5">
        <v>0.56810000000000005</v>
      </c>
      <c r="BW211" s="5">
        <v>0.5595</v>
      </c>
      <c r="BX211" s="5">
        <v>0.187</v>
      </c>
      <c r="BY211" s="5">
        <v>2.53E-2</v>
      </c>
      <c r="BZ211" s="5">
        <v>0.86799999999999999</v>
      </c>
      <c r="CA211" s="5">
        <v>4.8800000000000003E-2</v>
      </c>
      <c r="CB211" s="5">
        <v>0.99029999999999996</v>
      </c>
      <c r="CC211" s="5">
        <v>1.1911</v>
      </c>
      <c r="CD211" s="4">
        <v>0.58250000000000002</v>
      </c>
      <c r="CE211" s="4">
        <v>0.58530000000000004</v>
      </c>
      <c r="CF211" s="4">
        <v>0.18529999999999999</v>
      </c>
      <c r="CG211" s="4">
        <v>5.9200000000000003E-2</v>
      </c>
      <c r="CH211" s="4">
        <v>0.85189999999999999</v>
      </c>
      <c r="CI211" s="4">
        <v>5.1799999999999999E-2</v>
      </c>
      <c r="CJ211" s="4">
        <v>0.97140000000000004</v>
      </c>
      <c r="CK211" s="4">
        <v>0.89319999999999999</v>
      </c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>
        <v>0.60060000000000002</v>
      </c>
      <c r="CU211" s="4">
        <v>0.62109999999999999</v>
      </c>
      <c r="CV211" s="4">
        <v>0.14879999999999999</v>
      </c>
      <c r="CW211" s="4">
        <v>0.15640000000000001</v>
      </c>
      <c r="CX211" s="4">
        <v>0.79700000000000004</v>
      </c>
      <c r="CY211" s="4">
        <v>5.9700000000000003E-2</v>
      </c>
      <c r="CZ211" s="4">
        <v>0.88759999999999994</v>
      </c>
      <c r="DA211" s="4">
        <v>0.68489999999999995</v>
      </c>
      <c r="DB211" s="5">
        <v>0.64959999999999996</v>
      </c>
      <c r="DC211" s="5">
        <v>0.73429999999999995</v>
      </c>
      <c r="DD211" s="5">
        <v>6.6199999999999995E-2</v>
      </c>
      <c r="DE211" s="5">
        <v>0.23130000000000001</v>
      </c>
      <c r="DF211" s="5">
        <v>0.71660000000000001</v>
      </c>
      <c r="DG211" s="5">
        <v>8.6999999999999994E-2</v>
      </c>
      <c r="DH211" s="5">
        <v>0.69830000000000003</v>
      </c>
      <c r="DI211" s="5">
        <v>0.26069999999999999</v>
      </c>
      <c r="DJ211" s="4">
        <v>0.56879999999999997</v>
      </c>
      <c r="DK211" s="4">
        <v>0.56069999999999998</v>
      </c>
      <c r="DL211" s="4">
        <v>0.1772</v>
      </c>
      <c r="DM211" s="4">
        <v>2.5399999999999999E-2</v>
      </c>
      <c r="DN211" s="4">
        <v>0.86739999999999995</v>
      </c>
      <c r="DO211" s="4">
        <v>4.8599999999999997E-2</v>
      </c>
      <c r="DP211" s="4">
        <v>0.99150000000000005</v>
      </c>
      <c r="DQ211" s="4">
        <v>2.4036</v>
      </c>
      <c r="DR211" s="5">
        <v>0.58479999999999999</v>
      </c>
      <c r="DS211" s="5">
        <v>0.5948</v>
      </c>
      <c r="DT211" s="5">
        <v>0.19420000000000001</v>
      </c>
      <c r="DU211" s="5">
        <v>5.8200000000000002E-2</v>
      </c>
      <c r="DV211" s="5">
        <v>0.85240000000000005</v>
      </c>
      <c r="DW211" s="5">
        <v>5.2699999999999997E-2</v>
      </c>
      <c r="DX211" s="5">
        <v>0.97099999999999997</v>
      </c>
      <c r="DY211" s="5">
        <v>0.72050000000000003</v>
      </c>
      <c r="DZ211" s="4">
        <v>0.5887</v>
      </c>
      <c r="EA211" s="4">
        <v>0.59730000000000005</v>
      </c>
      <c r="EB211" s="4">
        <v>0.17069999999999999</v>
      </c>
      <c r="EC211" s="4">
        <v>9.8599999999999993E-2</v>
      </c>
      <c r="ED211" s="4">
        <v>0.83209999999999995</v>
      </c>
      <c r="EE211" s="4">
        <v>5.5300000000000002E-2</v>
      </c>
      <c r="EF211" s="4">
        <v>0.94210000000000005</v>
      </c>
      <c r="EG211" s="4">
        <v>2.3927</v>
      </c>
      <c r="EH211" s="5">
        <v>0.60050000000000003</v>
      </c>
      <c r="EI211" s="5">
        <v>0.62070000000000003</v>
      </c>
      <c r="EJ211" s="5">
        <v>0.1479</v>
      </c>
      <c r="EK211" s="5">
        <v>0.15390000000000001</v>
      </c>
      <c r="EL211" s="5">
        <v>0.79879999999999995</v>
      </c>
      <c r="EM211" s="5">
        <v>6.0600000000000001E-2</v>
      </c>
      <c r="EN211" s="5">
        <v>0.88470000000000004</v>
      </c>
      <c r="EO211" s="5">
        <v>0.49159999999999998</v>
      </c>
      <c r="EP211" s="4">
        <v>0.65090000000000003</v>
      </c>
      <c r="EQ211" s="4">
        <v>0.73370000000000002</v>
      </c>
      <c r="ER211" s="4">
        <v>6.9099999999999995E-2</v>
      </c>
      <c r="ES211" s="4">
        <v>0.2271</v>
      </c>
      <c r="ET211" s="4">
        <v>0.71609999999999996</v>
      </c>
      <c r="EU211" s="4">
        <v>8.7499999999999994E-2</v>
      </c>
      <c r="EV211" s="4">
        <v>0.69789999999999996</v>
      </c>
      <c r="EW211" s="4">
        <v>0.19769999999999999</v>
      </c>
      <c r="EX211" s="5">
        <v>0.57289999999999996</v>
      </c>
      <c r="EY211" s="5">
        <v>0.56840000000000002</v>
      </c>
      <c r="EZ211" s="5">
        <v>0.15890000000000001</v>
      </c>
      <c r="FA211" s="5">
        <v>2.5100000000000001E-2</v>
      </c>
      <c r="FB211" s="5">
        <v>0.86219999999999997</v>
      </c>
      <c r="FC211" s="5">
        <v>4.8899999999999999E-2</v>
      </c>
      <c r="FD211" s="5">
        <v>0.98980000000000001</v>
      </c>
      <c r="FE211" s="5">
        <v>1.663</v>
      </c>
      <c r="FF211" s="4">
        <v>0.58530000000000004</v>
      </c>
      <c r="FG211" s="4">
        <v>0.59240000000000004</v>
      </c>
      <c r="FH211" s="4">
        <v>0.18740000000000001</v>
      </c>
      <c r="FI211" s="4">
        <v>5.8599999999999999E-2</v>
      </c>
      <c r="FJ211" s="4">
        <v>0.85199999999999998</v>
      </c>
      <c r="FK211" s="4">
        <v>5.2299999999999999E-2</v>
      </c>
      <c r="FL211" s="4">
        <v>0.97009999999999996</v>
      </c>
      <c r="FM211" s="4">
        <v>1.3177000000000001</v>
      </c>
      <c r="FN211" s="5">
        <v>0.59109999999999996</v>
      </c>
      <c r="FO211" s="5">
        <v>0.6028</v>
      </c>
      <c r="FP211" s="5">
        <v>0.17710000000000001</v>
      </c>
      <c r="FQ211" s="5">
        <v>9.7600000000000006E-2</v>
      </c>
      <c r="FR211" s="5">
        <v>0.83169999999999999</v>
      </c>
      <c r="FS211" s="5">
        <v>5.6099999999999997E-2</v>
      </c>
      <c r="FT211" s="5">
        <v>0.94230000000000003</v>
      </c>
      <c r="FU211" s="5">
        <v>1.5726</v>
      </c>
      <c r="FV211" s="4">
        <v>0.60070000000000001</v>
      </c>
      <c r="FW211" s="4">
        <v>0.62370000000000003</v>
      </c>
      <c r="FX211" s="4">
        <v>0.14380000000000001</v>
      </c>
      <c r="FY211" s="4">
        <v>0.15459999999999999</v>
      </c>
      <c r="FZ211" s="4">
        <v>0.79879999999999995</v>
      </c>
      <c r="GA211" s="4">
        <v>6.0199999999999997E-2</v>
      </c>
      <c r="GB211" s="4">
        <v>0.88439999999999996</v>
      </c>
      <c r="GC211" s="4">
        <v>0.94330000000000003</v>
      </c>
      <c r="GD211" s="5">
        <v>0.64839999999999998</v>
      </c>
      <c r="GE211" s="5">
        <v>0.72940000000000005</v>
      </c>
      <c r="GF211" s="5">
        <v>6.5500000000000003E-2</v>
      </c>
      <c r="GG211" s="5">
        <v>0.22869999999999999</v>
      </c>
      <c r="GH211" s="5">
        <v>0.71479999999999999</v>
      </c>
      <c r="GI211" s="5">
        <v>8.7599999999999997E-2</v>
      </c>
      <c r="GJ211" s="5">
        <v>0.69930000000000003</v>
      </c>
      <c r="GK211" s="5">
        <v>0.31019999999999998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>
        <v>0.58979999999999999</v>
      </c>
      <c r="HC211" s="4">
        <v>0.60099999999999998</v>
      </c>
      <c r="HD211" s="4">
        <v>0.1769</v>
      </c>
      <c r="HE211" s="4">
        <v>9.8900000000000002E-2</v>
      </c>
      <c r="HF211" s="4">
        <v>0.83240000000000003</v>
      </c>
      <c r="HG211" s="4">
        <v>5.5100000000000003E-2</v>
      </c>
      <c r="HH211" s="4">
        <v>0.94210000000000005</v>
      </c>
      <c r="HI211" s="4">
        <v>1.2909999999999999</v>
      </c>
      <c r="HJ211" s="5">
        <v>0.60099999999999998</v>
      </c>
      <c r="HK211" s="5">
        <v>0.62229999999999996</v>
      </c>
      <c r="HL211" s="5">
        <v>0.14580000000000001</v>
      </c>
      <c r="HM211" s="5">
        <v>0.15459999999999999</v>
      </c>
      <c r="HN211" s="5">
        <v>0.79849999999999999</v>
      </c>
      <c r="HO211" s="5">
        <v>6.0199999999999997E-2</v>
      </c>
      <c r="HP211" s="5">
        <v>0.88529999999999998</v>
      </c>
      <c r="HQ211" s="5">
        <v>0.9294</v>
      </c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0.59829230769230779</v>
      </c>
      <c r="JO211" s="4">
        <f t="shared" si="105"/>
        <v>0.61958461538461529</v>
      </c>
      <c r="JP211" s="4">
        <f t="shared" si="106"/>
        <v>0.15325</v>
      </c>
      <c r="JQ211" s="4">
        <f t="shared" si="107"/>
        <v>0.11341538461538461</v>
      </c>
      <c r="JR211" s="4">
        <f t="shared" si="108"/>
        <v>0.81475769230769246</v>
      </c>
      <c r="JS211" s="4">
        <f t="shared" si="109"/>
        <v>6.0053846153846138E-2</v>
      </c>
      <c r="JT211" s="4">
        <f t="shared" si="110"/>
        <v>0.9024653846153845</v>
      </c>
      <c r="JU211" s="4">
        <f t="shared" si="111"/>
        <v>1.1020346153846154</v>
      </c>
      <c r="JV211" s="1" t="e" cm="1">
        <f t="array" aca="1" ref="JV211" ca="1">CONCATENATE(INDIRECT(ADDRESS(1,MATCH(_xlfn.MINIFS(B211:JM211,metrics.rec,"MAE"),B211:JM211,0)+1)), ", ", INDIRECT(ADDRESS(2,MATCH(_xlfn.MINIFS(B211:JM211,metrics.rec,"MAE"),B211:JM211,0)+1)))</f>
        <v>#NAME?</v>
      </c>
      <c r="JW211" s="1" t="e" cm="1">
        <f t="array" aca="1" ref="JW211" ca="1">CONCATENATE(INDIRECT(ADDRESS(1,MATCH(_xlfn.MINIFS(B211:JM211,metrics.rec,"MSE"),B211:JM211,0)+1)), ", ", INDIRECT(ADDRESS(2,MATCH(_xlfn.MINIFS(B211:JM211,metrics.rec,"MSE"),B211:JM211,0)+1)))</f>
        <v>#NAME?</v>
      </c>
      <c r="JX211" s="1" t="e" cm="1">
        <f t="array" aca="1" ref="JX211" ca="1">CONCATENATE(INDIRECT(ADDRESS(1,MATCH(_xlfn.MAXIFS(B211:JM211,metrics.rec,"R"),B211:JM211,0)+1)), ", ", INDIRECT(ADDRESS(2,MATCH(_xlfn.MAXIFS(B211:JM211,metrics.rec,"R"),B211:JM211,0)+1)))</f>
        <v>#NAME?</v>
      </c>
      <c r="JY211" s="1" t="e" cm="1">
        <f t="array" aca="1" ref="JY211" ca="1">CONCATENATE(INDIRECT(ADDRESS(1,MATCH(_xlfn.MAXIFS(B211:JM211,metrics.rec,"Precision"),B211:JM211,0)+1)), ", ", INDIRECT(ADDRESS(2,MATCH(_xlfn.MAXIFS(B211:JM211,metrics.rec,"Precision"),B211:JM211,0)+1)))</f>
        <v>#NAME?</v>
      </c>
      <c r="JZ211" s="1" t="e" cm="1">
        <f t="array" aca="1" ref="JZ211" ca="1">CONCATENATE(INDIRECT(ADDRESS(1,MATCH(_xlfn.MAXIFS(B211:JM211,metrics.rec,"Recall"),B211:JM211,0)+1)), ", ", INDIRECT(ADDRESS(2,MATCH(_xlfn.MAXIFS(B211:JM211,metrics.rec,"Recall"),B211:JM211,0)+1)))</f>
        <v>#NAME?</v>
      </c>
      <c r="KA211" s="1" t="e" cm="1">
        <f t="array" aca="1" ref="KA211" ca="1">CONCATENATE(INDIRECT(ADDRESS(1,MATCH(_xlfn.MAXIFS(B211:JM211,metrics.rec,"Coverage"),B211:JM211,0)+1)), ", ", INDIRECT(ADDRESS(2,MATCH(_xlfn.MAXIFS(B211:JM211,metrics.rec,"Coverage"),B211:JM211,0)+1)))</f>
        <v>#NAME?</v>
      </c>
      <c r="KB211" s="1" t="e" cm="1">
        <f t="array" aca="1" ref="KB211" ca="1">CONCATENATE(INDIRECT(ADDRESS(1,MATCH(_xlfn.MAXIFS(B211:JM211,metrics.rec,"Recatio"),B211:JM211,0)+1)), ", ", INDIRECT(ADDRESS(2,MATCH(_xlfn.MAXIFS(B211:JM211,metrics.rec,"Recatio"),B211:JM211,0)+1)))</f>
        <v>#NAME?</v>
      </c>
      <c r="KC211" s="1" t="e" cm="1">
        <f t="array" aca="1" ref="KC211" ca="1">CONCATENATE(INDIRECT(ADDRESS(1,MATCH(_xlfn.MINIFS(B211:JM211,metrics.rec,"Time"),B211:JM211,0)+1)), ", ", INDIRECT(ADDRESS(2,MATCH(_xlfn.MINIFS(B211:JM211,metrics.rec,"Time"),B211:JM211,0)+1)))</f>
        <v>#NAME?</v>
      </c>
    </row>
    <row r="212" spans="1:289" x14ac:dyDescent="0.3">
      <c r="A212" s="1" t="s">
        <v>247</v>
      </c>
      <c r="B212" s="4">
        <v>0.5756</v>
      </c>
      <c r="C212" s="4">
        <v>0.5635</v>
      </c>
      <c r="D212" s="4">
        <v>0.1774</v>
      </c>
      <c r="E212" s="4">
        <v>3.3799999999999997E-2</v>
      </c>
      <c r="F212" s="4">
        <v>0.85660000000000003</v>
      </c>
      <c r="G212" s="4">
        <v>3.6299999999999999E-2</v>
      </c>
      <c r="H212" s="4">
        <v>0.99019999999999997</v>
      </c>
      <c r="I212" s="4">
        <v>1.4412</v>
      </c>
      <c r="J212" s="5">
        <v>0.58320000000000005</v>
      </c>
      <c r="K212" s="5">
        <v>0.58509999999999995</v>
      </c>
      <c r="L212" s="5">
        <v>0.193</v>
      </c>
      <c r="M212" s="5">
        <v>5.6899999999999999E-2</v>
      </c>
      <c r="N212" s="5">
        <v>0.85170000000000001</v>
      </c>
      <c r="O212" s="5">
        <v>3.6799999999999999E-2</v>
      </c>
      <c r="P212" s="5">
        <v>0.98019999999999996</v>
      </c>
      <c r="Q212" s="5">
        <v>1.2959000000000001</v>
      </c>
      <c r="R212" s="4">
        <v>0.5857</v>
      </c>
      <c r="S212" s="4">
        <v>0.58609999999999995</v>
      </c>
      <c r="T212" s="4">
        <v>0.2046</v>
      </c>
      <c r="U212" s="4">
        <v>7.6799999999999993E-2</v>
      </c>
      <c r="V212" s="4">
        <v>0.84079999999999999</v>
      </c>
      <c r="W212" s="4">
        <v>3.95E-2</v>
      </c>
      <c r="X212" s="4">
        <v>0.96930000000000005</v>
      </c>
      <c r="Y212" s="4">
        <v>1.2063999999999999</v>
      </c>
      <c r="Z212" s="5">
        <v>0.58879999999999999</v>
      </c>
      <c r="AA212" s="5">
        <v>0.59489999999999998</v>
      </c>
      <c r="AB212" s="5">
        <v>0.18379999999999999</v>
      </c>
      <c r="AC212" s="5">
        <v>0.1028</v>
      </c>
      <c r="AD212" s="5">
        <v>0.83240000000000003</v>
      </c>
      <c r="AE212" s="5">
        <v>4.0099999999999997E-2</v>
      </c>
      <c r="AF212" s="5">
        <v>0.95440000000000003</v>
      </c>
      <c r="AG212" s="5">
        <v>1.1164000000000001</v>
      </c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>
        <v>0.5978</v>
      </c>
      <c r="AQ212" s="5">
        <v>0.60850000000000004</v>
      </c>
      <c r="AR212" s="5">
        <v>0.1472</v>
      </c>
      <c r="AS212" s="5">
        <v>0.161</v>
      </c>
      <c r="AT212" s="5">
        <v>0.80679999999999996</v>
      </c>
      <c r="AU212" s="5">
        <v>4.3200000000000002E-2</v>
      </c>
      <c r="AV212" s="5">
        <v>0.91890000000000005</v>
      </c>
      <c r="AW212" s="5">
        <v>0.89380000000000004</v>
      </c>
      <c r="AX212" s="4">
        <v>0.60329999999999995</v>
      </c>
      <c r="AY212" s="4">
        <v>0.621</v>
      </c>
      <c r="AZ212" s="4">
        <v>0.12529999999999999</v>
      </c>
      <c r="BA212" s="4">
        <v>0.2001</v>
      </c>
      <c r="BB212" s="4">
        <v>0.78549999999999998</v>
      </c>
      <c r="BC212" s="4">
        <v>4.5499999999999999E-2</v>
      </c>
      <c r="BD212" s="4">
        <v>0.88239999999999996</v>
      </c>
      <c r="BE212" s="4">
        <v>0.70979999999999999</v>
      </c>
      <c r="BF212" s="5">
        <v>0.62039999999999995</v>
      </c>
      <c r="BG212" s="5">
        <v>0.65239999999999998</v>
      </c>
      <c r="BH212" s="5">
        <v>0.10100000000000001</v>
      </c>
      <c r="BI212" s="5">
        <v>0.2414</v>
      </c>
      <c r="BJ212" s="5">
        <v>0.75239999999999996</v>
      </c>
      <c r="BK212" s="5">
        <v>5.21E-2</v>
      </c>
      <c r="BL212" s="5">
        <v>0.82150000000000001</v>
      </c>
      <c r="BM212" s="5">
        <v>0.16300000000000001</v>
      </c>
      <c r="BN212" s="4">
        <v>0.65549999999999997</v>
      </c>
      <c r="BO212" s="4">
        <v>0.73960000000000004</v>
      </c>
      <c r="BP212" s="4">
        <v>5.3699999999999998E-2</v>
      </c>
      <c r="BQ212" s="4">
        <v>0.2974</v>
      </c>
      <c r="BR212" s="4">
        <v>0.69520000000000004</v>
      </c>
      <c r="BS212" s="4">
        <v>6.3700000000000007E-2</v>
      </c>
      <c r="BT212" s="4">
        <v>0.68179999999999996</v>
      </c>
      <c r="BU212" s="4">
        <v>0.1089</v>
      </c>
      <c r="BV212" s="5">
        <v>0.56969999999999998</v>
      </c>
      <c r="BW212" s="5">
        <v>0.55830000000000002</v>
      </c>
      <c r="BX212" s="5">
        <v>0.1938</v>
      </c>
      <c r="BY212" s="5">
        <v>3.3500000000000002E-2</v>
      </c>
      <c r="BZ212" s="5">
        <v>0.85919999999999996</v>
      </c>
      <c r="CA212" s="5">
        <v>3.6400000000000002E-2</v>
      </c>
      <c r="CB212" s="5">
        <v>0.99</v>
      </c>
      <c r="CC212" s="5">
        <v>1.2248000000000001</v>
      </c>
      <c r="CD212" s="4">
        <v>0.58289999999999997</v>
      </c>
      <c r="CE212" s="4">
        <v>0.58020000000000005</v>
      </c>
      <c r="CF212" s="4">
        <v>0.18190000000000001</v>
      </c>
      <c r="CG212" s="4">
        <v>7.85E-2</v>
      </c>
      <c r="CH212" s="4">
        <v>0.84040000000000004</v>
      </c>
      <c r="CI212" s="4">
        <v>3.8600000000000002E-2</v>
      </c>
      <c r="CJ212" s="4">
        <v>0.97130000000000005</v>
      </c>
      <c r="CK212" s="4">
        <v>0.83640000000000003</v>
      </c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>
        <v>0.60460000000000003</v>
      </c>
      <c r="CU212" s="4">
        <v>0.62190000000000001</v>
      </c>
      <c r="CV212" s="4">
        <v>0.12989999999999999</v>
      </c>
      <c r="CW212" s="4">
        <v>0.20030000000000001</v>
      </c>
      <c r="CX212" s="4">
        <v>0.7823</v>
      </c>
      <c r="CY212" s="4">
        <v>4.5699999999999998E-2</v>
      </c>
      <c r="CZ212" s="4">
        <v>0.88449999999999995</v>
      </c>
      <c r="DA212" s="4">
        <v>0.58899999999999997</v>
      </c>
      <c r="DB212" s="5">
        <v>0.65510000000000002</v>
      </c>
      <c r="DC212" s="5">
        <v>0.73770000000000002</v>
      </c>
      <c r="DD212" s="5">
        <v>5.7799999999999997E-2</v>
      </c>
      <c r="DE212" s="5">
        <v>0.30470000000000003</v>
      </c>
      <c r="DF212" s="5">
        <v>0.69269999999999998</v>
      </c>
      <c r="DG212" s="5">
        <v>6.3100000000000003E-2</v>
      </c>
      <c r="DH212" s="5">
        <v>0.68359999999999999</v>
      </c>
      <c r="DI212" s="5">
        <v>0.1779</v>
      </c>
      <c r="DJ212" s="4">
        <v>0.56910000000000005</v>
      </c>
      <c r="DK212" s="4">
        <v>0.55659999999999998</v>
      </c>
      <c r="DL212" s="4">
        <v>0.16950000000000001</v>
      </c>
      <c r="DM212" s="4">
        <v>3.3799999999999997E-2</v>
      </c>
      <c r="DN212" s="4">
        <v>0.85719999999999996</v>
      </c>
      <c r="DO212" s="4">
        <v>3.61E-2</v>
      </c>
      <c r="DP212" s="4">
        <v>0.99129999999999996</v>
      </c>
      <c r="DQ212" s="4">
        <v>2.2130999999999998</v>
      </c>
      <c r="DR212" s="5">
        <v>0.58530000000000004</v>
      </c>
      <c r="DS212" s="5">
        <v>0.5897</v>
      </c>
      <c r="DT212" s="5">
        <v>0.18759999999999999</v>
      </c>
      <c r="DU212" s="5">
        <v>7.7899999999999997E-2</v>
      </c>
      <c r="DV212" s="5">
        <v>0.84099999999999997</v>
      </c>
      <c r="DW212" s="5">
        <v>3.8899999999999997E-2</v>
      </c>
      <c r="DX212" s="5">
        <v>0.97</v>
      </c>
      <c r="DY212" s="5">
        <v>1.2085999999999999</v>
      </c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>
        <v>0.60429999999999995</v>
      </c>
      <c r="EI212" s="5">
        <v>0.62139999999999995</v>
      </c>
      <c r="EJ212" s="5">
        <v>0.1293</v>
      </c>
      <c r="EK212" s="5">
        <v>0.19789999999999999</v>
      </c>
      <c r="EL212" s="5">
        <v>0.7833</v>
      </c>
      <c r="EM212" s="5">
        <v>4.6199999999999998E-2</v>
      </c>
      <c r="EN212" s="5">
        <v>0.88160000000000005</v>
      </c>
      <c r="EO212" s="5">
        <v>0.39360000000000001</v>
      </c>
      <c r="EP212" s="4">
        <v>0.65629999999999999</v>
      </c>
      <c r="EQ212" s="4">
        <v>0.73709999999999998</v>
      </c>
      <c r="ER212" s="4">
        <v>5.9299999999999999E-2</v>
      </c>
      <c r="ES212" s="4">
        <v>0.29980000000000001</v>
      </c>
      <c r="ET212" s="4">
        <v>0.69420000000000004</v>
      </c>
      <c r="EU212" s="4">
        <v>6.3399999999999998E-2</v>
      </c>
      <c r="EV212" s="4">
        <v>0.6825</v>
      </c>
      <c r="EW212" s="4">
        <v>0.1411</v>
      </c>
      <c r="EX212" s="5">
        <v>0.57279999999999998</v>
      </c>
      <c r="EY212" s="5">
        <v>0.56269999999999998</v>
      </c>
      <c r="EZ212" s="5">
        <v>0.1736</v>
      </c>
      <c r="FA212" s="5">
        <v>3.32E-2</v>
      </c>
      <c r="FB212" s="5">
        <v>0.85289999999999999</v>
      </c>
      <c r="FC212" s="5">
        <v>3.6499999999999998E-2</v>
      </c>
      <c r="FD212" s="5">
        <v>0.98970000000000002</v>
      </c>
      <c r="FE212" s="5">
        <v>1.7662</v>
      </c>
      <c r="FF212" s="4">
        <v>0.58540000000000003</v>
      </c>
      <c r="FG212" s="4">
        <v>0.58650000000000002</v>
      </c>
      <c r="FH212" s="4">
        <v>0.18479999999999999</v>
      </c>
      <c r="FI212" s="4">
        <v>7.7899999999999997E-2</v>
      </c>
      <c r="FJ212" s="4">
        <v>0.84130000000000005</v>
      </c>
      <c r="FK212" s="4">
        <v>3.8800000000000001E-2</v>
      </c>
      <c r="FL212" s="4">
        <v>0.9698</v>
      </c>
      <c r="FM212" s="4">
        <v>1.1780999999999999</v>
      </c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1.3976</v>
      </c>
      <c r="FV212" s="4">
        <v>0.60470000000000002</v>
      </c>
      <c r="FW212" s="4">
        <v>0.62390000000000001</v>
      </c>
      <c r="FX212" s="4">
        <v>0.1283</v>
      </c>
      <c r="FY212" s="4">
        <v>0.19819999999999999</v>
      </c>
      <c r="FZ212" s="4">
        <v>0.78449999999999998</v>
      </c>
      <c r="GA212" s="4">
        <v>4.5999999999999999E-2</v>
      </c>
      <c r="GB212" s="4">
        <v>0.88139999999999996</v>
      </c>
      <c r="GC212" s="4">
        <v>0.76570000000000005</v>
      </c>
      <c r="GD212" s="5">
        <v>0.65349999999999997</v>
      </c>
      <c r="GE212" s="5">
        <v>0.73150000000000004</v>
      </c>
      <c r="GF212" s="5">
        <v>5.5800000000000002E-2</v>
      </c>
      <c r="GG212" s="5">
        <v>0.30109999999999998</v>
      </c>
      <c r="GH212" s="5">
        <v>0.69220000000000004</v>
      </c>
      <c r="GI212" s="5">
        <v>6.3500000000000001E-2</v>
      </c>
      <c r="GJ212" s="5">
        <v>0.68179999999999996</v>
      </c>
      <c r="GK212" s="5">
        <v>0.20219999999999999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>
        <v>0.60450000000000004</v>
      </c>
      <c r="HK212" s="5">
        <v>0.62280000000000002</v>
      </c>
      <c r="HL212" s="5">
        <v>0.12970000000000001</v>
      </c>
      <c r="HM212" s="5">
        <v>0.1988</v>
      </c>
      <c r="HN212" s="5">
        <v>0.78410000000000002</v>
      </c>
      <c r="HO212" s="5">
        <v>4.5900000000000003E-2</v>
      </c>
      <c r="HP212" s="5">
        <v>0.88160000000000005</v>
      </c>
      <c r="HQ212" s="5">
        <v>1.9472</v>
      </c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0.60020370370370368</v>
      </c>
      <c r="JO212" s="4">
        <f t="shared" si="105"/>
        <v>0.61704074074074089</v>
      </c>
      <c r="JP212" s="4">
        <f t="shared" si="106"/>
        <v>0.14734814814814814</v>
      </c>
      <c r="JQ212" s="4">
        <f t="shared" si="107"/>
        <v>0.14752962962962962</v>
      </c>
      <c r="JR212" s="4">
        <f t="shared" si="108"/>
        <v>0.80165555555555568</v>
      </c>
      <c r="JS212" s="4">
        <f t="shared" si="109"/>
        <v>4.4637037037037058E-2</v>
      </c>
      <c r="JT212" s="4">
        <f t="shared" si="110"/>
        <v>0.90023333333333311</v>
      </c>
      <c r="JU212" s="4">
        <f t="shared" si="111"/>
        <v>0.8982</v>
      </c>
      <c r="JV212" s="1" t="e" cm="1">
        <f t="array" aca="1" ref="JV212" ca="1">CONCATENATE(INDIRECT(ADDRESS(1,MATCH(_xlfn.MINIFS(B212:JM212,metrics.rec,"MAE"),B212:JM212,0)+1)), ", ", INDIRECT(ADDRESS(2,MATCH(_xlfn.MINIFS(B212:JM212,metrics.rec,"MAE"),B212:JM212,0)+1)))</f>
        <v>#NAME?</v>
      </c>
      <c r="JW212" s="1" t="e" cm="1">
        <f t="array" aca="1" ref="JW212" ca="1">CONCATENATE(INDIRECT(ADDRESS(1,MATCH(_xlfn.MINIFS(B212:JM212,metrics.rec,"MSE"),B212:JM212,0)+1)), ", ", INDIRECT(ADDRESS(2,MATCH(_xlfn.MINIFS(B212:JM212,metrics.rec,"MSE"),B212:JM212,0)+1)))</f>
        <v>#NAME?</v>
      </c>
      <c r="JX212" s="1" t="e" cm="1">
        <f t="array" aca="1" ref="JX212" ca="1">CONCATENATE(INDIRECT(ADDRESS(1,MATCH(_xlfn.MAXIFS(B212:JM212,metrics.rec,"R"),B212:JM212,0)+1)), ", ", INDIRECT(ADDRESS(2,MATCH(_xlfn.MAXIFS(B212:JM212,metrics.rec,"R"),B212:JM212,0)+1)))</f>
        <v>#NAME?</v>
      </c>
      <c r="JY212" s="1" t="e" cm="1">
        <f t="array" aca="1" ref="JY212" ca="1">CONCATENATE(INDIRECT(ADDRESS(1,MATCH(_xlfn.MAXIFS(B212:JM212,metrics.rec,"Precision"),B212:JM212,0)+1)), ", ", INDIRECT(ADDRESS(2,MATCH(_xlfn.MAXIFS(B212:JM212,metrics.rec,"Precision"),B212:JM212,0)+1)))</f>
        <v>#NAME?</v>
      </c>
      <c r="JZ212" s="1" t="e" cm="1">
        <f t="array" aca="1" ref="JZ212" ca="1">CONCATENATE(INDIRECT(ADDRESS(1,MATCH(_xlfn.MAXIFS(B212:JM212,metrics.rec,"Recall"),B212:JM212,0)+1)), ", ", INDIRECT(ADDRESS(2,MATCH(_xlfn.MAXIFS(B212:JM212,metrics.rec,"Recall"),B212:JM212,0)+1)))</f>
        <v>#NAME?</v>
      </c>
      <c r="KA212" s="1" t="e" cm="1">
        <f t="array" aca="1" ref="KA212" ca="1">CONCATENATE(INDIRECT(ADDRESS(1,MATCH(_xlfn.MAXIFS(B212:JM212,metrics.rec,"Coverage"),B212:JM212,0)+1)), ", ", INDIRECT(ADDRESS(2,MATCH(_xlfn.MAXIFS(B212:JM212,metrics.rec,"Coverage"),B212:JM212,0)+1)))</f>
        <v>#NAME?</v>
      </c>
      <c r="KB212" s="1" t="e" cm="1">
        <f t="array" aca="1" ref="KB212" ca="1">CONCATENATE(INDIRECT(ADDRESS(1,MATCH(_xlfn.MAXIFS(B212:JM212,metrics.rec,"Recatio"),B212:JM212,0)+1)), ", ", INDIRECT(ADDRESS(2,MATCH(_xlfn.MAXIFS(B212:JM212,metrics.rec,"Recatio"),B212:JM212,0)+1)))</f>
        <v>#NAME?</v>
      </c>
      <c r="KC212" s="1" t="e" cm="1">
        <f t="array" aca="1" ref="KC212" ca="1">CONCATENATE(INDIRECT(ADDRESS(1,MATCH(_xlfn.MINIFS(B212:JM212,metrics.rec,"Time"),B212:JM212,0)+1)), ", ", INDIRECT(ADDRESS(2,MATCH(_xlfn.MINIFS(B212:JM212,metrics.rec,"Time"),B212:JM212,0)+1)))</f>
        <v>#NAME?</v>
      </c>
    </row>
    <row r="213" spans="1:289" x14ac:dyDescent="0.3">
      <c r="A213" s="1" t="s">
        <v>248</v>
      </c>
      <c r="B213" s="4">
        <v>0.57399999999999995</v>
      </c>
      <c r="C213" s="4">
        <v>0.56430000000000002</v>
      </c>
      <c r="D213" s="4">
        <v>0.20169999999999999</v>
      </c>
      <c r="E213" s="4">
        <v>2.4400000000000002E-2</v>
      </c>
      <c r="F213" s="4">
        <v>0.87250000000000005</v>
      </c>
      <c r="G213" s="4">
        <v>5.1299999999999998E-2</v>
      </c>
      <c r="H213" s="4">
        <v>0.99099999999999999</v>
      </c>
      <c r="I213" s="4">
        <v>1.4367000000000001</v>
      </c>
      <c r="J213" s="5">
        <v>0.58260000000000001</v>
      </c>
      <c r="K213" s="5">
        <v>0.58760000000000001</v>
      </c>
      <c r="L213" s="5">
        <v>0.2041</v>
      </c>
      <c r="M213" s="5">
        <v>4.2099999999999999E-2</v>
      </c>
      <c r="N213" s="5">
        <v>0.86560000000000004</v>
      </c>
      <c r="O213" s="5">
        <v>5.0599999999999999E-2</v>
      </c>
      <c r="P213" s="5">
        <v>0.98050000000000004</v>
      </c>
      <c r="Q213" s="5">
        <v>1.3003</v>
      </c>
      <c r="R213" s="4">
        <v>0.58479999999999999</v>
      </c>
      <c r="S213" s="4">
        <v>0.58860000000000001</v>
      </c>
      <c r="T213" s="4">
        <v>0.2145</v>
      </c>
      <c r="U213" s="4">
        <v>5.8599999999999999E-2</v>
      </c>
      <c r="V213" s="4">
        <v>0.85629999999999995</v>
      </c>
      <c r="W213" s="4">
        <v>5.2699999999999997E-2</v>
      </c>
      <c r="X213" s="4">
        <v>0.97</v>
      </c>
      <c r="Y213" s="4">
        <v>1.2016</v>
      </c>
      <c r="Z213" s="5">
        <v>0.58789999999999998</v>
      </c>
      <c r="AA213" s="5">
        <v>0.59719999999999995</v>
      </c>
      <c r="AB213" s="5">
        <v>0.1893</v>
      </c>
      <c r="AC213" s="5">
        <v>8.0100000000000005E-2</v>
      </c>
      <c r="AD213" s="5">
        <v>0.8468</v>
      </c>
      <c r="AE213" s="5">
        <v>5.2299999999999999E-2</v>
      </c>
      <c r="AF213" s="5">
        <v>0.95550000000000002</v>
      </c>
      <c r="AG213" s="5">
        <v>1.0862000000000001</v>
      </c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>
        <v>0.59530000000000005</v>
      </c>
      <c r="AQ213" s="5">
        <v>0.60780000000000001</v>
      </c>
      <c r="AR213" s="5">
        <v>0.1668</v>
      </c>
      <c r="AS213" s="5">
        <v>0.12859999999999999</v>
      </c>
      <c r="AT213" s="5">
        <v>0.82169999999999999</v>
      </c>
      <c r="AU213" s="5">
        <v>5.5199999999999999E-2</v>
      </c>
      <c r="AV213" s="5">
        <v>0.92059999999999997</v>
      </c>
      <c r="AW213" s="5">
        <v>0.91910000000000003</v>
      </c>
      <c r="AX213" s="4">
        <v>0.5998</v>
      </c>
      <c r="AY213" s="4">
        <v>0.61580000000000001</v>
      </c>
      <c r="AZ213" s="4">
        <v>0.15210000000000001</v>
      </c>
      <c r="BA213" s="4">
        <v>0.16320000000000001</v>
      </c>
      <c r="BB213" s="4">
        <v>0.80020000000000002</v>
      </c>
      <c r="BC213" s="4">
        <v>5.6899999999999999E-2</v>
      </c>
      <c r="BD213" s="4">
        <v>0.88480000000000003</v>
      </c>
      <c r="BE213" s="4">
        <v>0.70509999999999995</v>
      </c>
      <c r="BF213" s="5">
        <v>0.6149</v>
      </c>
      <c r="BG213" s="5">
        <v>0.64259999999999995</v>
      </c>
      <c r="BH213" s="5">
        <v>0.1134</v>
      </c>
      <c r="BI213" s="5">
        <v>0.2072</v>
      </c>
      <c r="BJ213" s="5">
        <v>0.76929999999999998</v>
      </c>
      <c r="BK213" s="5">
        <v>6.2100000000000002E-2</v>
      </c>
      <c r="BL213" s="5">
        <v>0.82189999999999996</v>
      </c>
      <c r="BM213" s="5">
        <v>0.16400000000000001</v>
      </c>
      <c r="BN213" s="4">
        <v>0.64980000000000004</v>
      </c>
      <c r="BO213" s="4">
        <v>0.72719999999999996</v>
      </c>
      <c r="BP213" s="4">
        <v>6.5500000000000003E-2</v>
      </c>
      <c r="BQ213" s="4">
        <v>0.2787</v>
      </c>
      <c r="BR213" s="4">
        <v>0.71430000000000005</v>
      </c>
      <c r="BS213" s="4">
        <v>6.9900000000000004E-2</v>
      </c>
      <c r="BT213" s="4">
        <v>0.68279999999999996</v>
      </c>
      <c r="BU213" s="4">
        <v>0.11070000000000001</v>
      </c>
      <c r="BV213" s="5">
        <v>0.56879999999999997</v>
      </c>
      <c r="BW213" s="5">
        <v>0.56020000000000003</v>
      </c>
      <c r="BX213" s="5">
        <v>0.20200000000000001</v>
      </c>
      <c r="BY213" s="5">
        <v>2.4400000000000002E-2</v>
      </c>
      <c r="BZ213" s="5">
        <v>0.87319999999999998</v>
      </c>
      <c r="CA213" s="5">
        <v>5.0900000000000001E-2</v>
      </c>
      <c r="CB213" s="5">
        <v>0.99019999999999997</v>
      </c>
      <c r="CC213" s="5">
        <v>1.4098999999999999</v>
      </c>
      <c r="CD213" s="4">
        <v>0.58089999999999997</v>
      </c>
      <c r="CE213" s="4">
        <v>0.58109999999999995</v>
      </c>
      <c r="CF213" s="4">
        <v>0.19819999999999999</v>
      </c>
      <c r="CG213" s="4">
        <v>5.96E-2</v>
      </c>
      <c r="CH213" s="4">
        <v>0.85599999999999998</v>
      </c>
      <c r="CI213" s="4">
        <v>5.1700000000000003E-2</v>
      </c>
      <c r="CJ213" s="4">
        <v>0.97240000000000004</v>
      </c>
      <c r="CK213" s="4">
        <v>0.9355</v>
      </c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>
        <v>0.60109999999999997</v>
      </c>
      <c r="CU213" s="4">
        <v>0.61829999999999996</v>
      </c>
      <c r="CV213" s="4">
        <v>0.14910000000000001</v>
      </c>
      <c r="CW213" s="4">
        <v>0.16569999999999999</v>
      </c>
      <c r="CX213" s="4">
        <v>0.79710000000000003</v>
      </c>
      <c r="CY213" s="4">
        <v>5.6399999999999999E-2</v>
      </c>
      <c r="CZ213" s="4">
        <v>0.88649999999999995</v>
      </c>
      <c r="DA213" s="4">
        <v>0.63370000000000004</v>
      </c>
      <c r="DB213" s="5">
        <v>0.64939999999999998</v>
      </c>
      <c r="DC213" s="5">
        <v>0.72470000000000001</v>
      </c>
      <c r="DD213" s="5">
        <v>6.8000000000000005E-2</v>
      </c>
      <c r="DE213" s="5">
        <v>0.28599999999999998</v>
      </c>
      <c r="DF213" s="5">
        <v>0.71240000000000003</v>
      </c>
      <c r="DG213" s="5">
        <v>6.93E-2</v>
      </c>
      <c r="DH213" s="5">
        <v>0.68500000000000005</v>
      </c>
      <c r="DI213" s="5">
        <v>0.16889999999999999</v>
      </c>
      <c r="DJ213" s="4">
        <v>0.56730000000000003</v>
      </c>
      <c r="DK213" s="4">
        <v>0.55669999999999997</v>
      </c>
      <c r="DL213" s="4">
        <v>0.19170000000000001</v>
      </c>
      <c r="DM213" s="4">
        <v>2.4400000000000002E-2</v>
      </c>
      <c r="DN213" s="4">
        <v>0.87080000000000002</v>
      </c>
      <c r="DO213" s="4">
        <v>5.0900000000000001E-2</v>
      </c>
      <c r="DP213" s="4">
        <v>0.99170000000000003</v>
      </c>
      <c r="DQ213" s="4">
        <v>2.1701000000000001</v>
      </c>
      <c r="DR213" s="5">
        <v>0.58379999999999999</v>
      </c>
      <c r="DS213" s="5">
        <v>0.59130000000000005</v>
      </c>
      <c r="DT213" s="5">
        <v>0.20180000000000001</v>
      </c>
      <c r="DU213" s="5">
        <v>5.8700000000000002E-2</v>
      </c>
      <c r="DV213" s="5">
        <v>0.85599999999999998</v>
      </c>
      <c r="DW213" s="5">
        <v>5.2499999999999998E-2</v>
      </c>
      <c r="DX213" s="5">
        <v>0.9708</v>
      </c>
      <c r="DY213" s="5">
        <v>1.2774000000000001</v>
      </c>
      <c r="DZ213" s="4">
        <v>0.58879999999999999</v>
      </c>
      <c r="EA213" s="4">
        <v>0.59489999999999998</v>
      </c>
      <c r="EB213" s="4">
        <v>0.17699999999999999</v>
      </c>
      <c r="EC213" s="4">
        <v>0.1019</v>
      </c>
      <c r="ED213" s="4">
        <v>0.83479999999999999</v>
      </c>
      <c r="EE213" s="4">
        <v>5.3699999999999998E-2</v>
      </c>
      <c r="EF213" s="4">
        <v>0.94240000000000002</v>
      </c>
      <c r="EG213" s="4">
        <v>2.1286</v>
      </c>
      <c r="EH213" s="5">
        <v>0.60070000000000001</v>
      </c>
      <c r="EI213" s="5">
        <v>0.61750000000000005</v>
      </c>
      <c r="EJ213" s="5">
        <v>0.153</v>
      </c>
      <c r="EK213" s="5">
        <v>0.16270000000000001</v>
      </c>
      <c r="EL213" s="5">
        <v>0.79900000000000004</v>
      </c>
      <c r="EM213" s="5">
        <v>5.7299999999999997E-2</v>
      </c>
      <c r="EN213" s="5">
        <v>0.88400000000000001</v>
      </c>
      <c r="EO213" s="5">
        <v>0.38669999999999999</v>
      </c>
      <c r="EP213" s="4">
        <v>0.64970000000000006</v>
      </c>
      <c r="EQ213" s="4">
        <v>0.72219999999999995</v>
      </c>
      <c r="ER213" s="4">
        <v>7.1300000000000002E-2</v>
      </c>
      <c r="ES213" s="4">
        <v>0.27979999999999999</v>
      </c>
      <c r="ET213" s="4">
        <v>0.71399999999999997</v>
      </c>
      <c r="EU213" s="4">
        <v>7.0000000000000007E-2</v>
      </c>
      <c r="EV213" s="4">
        <v>0.68420000000000003</v>
      </c>
      <c r="EW213" s="4">
        <v>0.1366</v>
      </c>
      <c r="EX213" s="5">
        <v>0.57189999999999996</v>
      </c>
      <c r="EY213" s="5">
        <v>0.56559999999999999</v>
      </c>
      <c r="EZ213" s="5">
        <v>0.17949999999999999</v>
      </c>
      <c r="FA213" s="5">
        <v>2.4E-2</v>
      </c>
      <c r="FB213" s="5">
        <v>0.86729999999999996</v>
      </c>
      <c r="FC213" s="5">
        <v>5.1400000000000001E-2</v>
      </c>
      <c r="FD213" s="5">
        <v>0.99009999999999998</v>
      </c>
      <c r="FE213" s="5">
        <v>1.7098</v>
      </c>
      <c r="FF213" s="4">
        <v>0.58420000000000005</v>
      </c>
      <c r="FG213" s="4">
        <v>0.58750000000000002</v>
      </c>
      <c r="FH213" s="4">
        <v>0.19670000000000001</v>
      </c>
      <c r="FI213" s="4">
        <v>5.8900000000000001E-2</v>
      </c>
      <c r="FJ213" s="4">
        <v>0.85640000000000005</v>
      </c>
      <c r="FK213" s="4">
        <v>5.2299999999999999E-2</v>
      </c>
      <c r="FL213" s="4">
        <v>0.97060000000000002</v>
      </c>
      <c r="FM213" s="4">
        <v>1.2111000000000001</v>
      </c>
      <c r="FN213" s="5">
        <v>0.59079999999999999</v>
      </c>
      <c r="FO213" s="5">
        <v>0.5998</v>
      </c>
      <c r="FP213" s="5">
        <v>0.18479999999999999</v>
      </c>
      <c r="FQ213" s="5">
        <v>0.10100000000000001</v>
      </c>
      <c r="FR213" s="5">
        <v>0.83440000000000003</v>
      </c>
      <c r="FS213" s="5">
        <v>5.4399999999999997E-2</v>
      </c>
      <c r="FT213" s="5">
        <v>0.94199999999999995</v>
      </c>
      <c r="FU213" s="5">
        <v>1.2989999999999999</v>
      </c>
      <c r="FV213" s="4">
        <v>0.6008</v>
      </c>
      <c r="FW213" s="4">
        <v>0.61960000000000004</v>
      </c>
      <c r="FX213" s="4">
        <v>0.14699999999999999</v>
      </c>
      <c r="FY213" s="4">
        <v>0.16339999999999999</v>
      </c>
      <c r="FZ213" s="4">
        <v>0.79910000000000003</v>
      </c>
      <c r="GA213" s="4">
        <v>5.6899999999999999E-2</v>
      </c>
      <c r="GB213" s="4">
        <v>0.8841</v>
      </c>
      <c r="GC213" s="4">
        <v>0.76429999999999998</v>
      </c>
      <c r="GD213" s="5">
        <v>0.64780000000000004</v>
      </c>
      <c r="GE213" s="5">
        <v>0.71899999999999997</v>
      </c>
      <c r="GF213" s="5">
        <v>6.7900000000000002E-2</v>
      </c>
      <c r="GG213" s="5">
        <v>0.28070000000000001</v>
      </c>
      <c r="GH213" s="5">
        <v>0.71199999999999997</v>
      </c>
      <c r="GI213" s="5">
        <v>7.0099999999999996E-2</v>
      </c>
      <c r="GJ213" s="5">
        <v>0.68379999999999996</v>
      </c>
      <c r="GK213" s="5">
        <v>0.20369999999999999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>
        <v>0.58950000000000002</v>
      </c>
      <c r="HC213" s="4">
        <v>0.59819999999999995</v>
      </c>
      <c r="HD213" s="4">
        <v>0.186</v>
      </c>
      <c r="HE213" s="4">
        <v>0.10199999999999999</v>
      </c>
      <c r="HF213" s="4">
        <v>0.83509999999999995</v>
      </c>
      <c r="HG213" s="4">
        <v>5.3600000000000002E-2</v>
      </c>
      <c r="HH213" s="4">
        <v>0.94240000000000002</v>
      </c>
      <c r="HI213" s="4">
        <v>0.86639999999999995</v>
      </c>
      <c r="HJ213" s="5">
        <v>0.60119999999999996</v>
      </c>
      <c r="HK213" s="5">
        <v>0.61899999999999999</v>
      </c>
      <c r="HL213" s="5">
        <v>0.15010000000000001</v>
      </c>
      <c r="HM213" s="5">
        <v>0.16389999999999999</v>
      </c>
      <c r="HN213" s="5">
        <v>0.79910000000000003</v>
      </c>
      <c r="HO213" s="5">
        <v>5.67E-2</v>
      </c>
      <c r="HP213" s="5">
        <v>0.88380000000000003</v>
      </c>
      <c r="HQ213" s="5">
        <v>0.88260000000000005</v>
      </c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0.59787307692307678</v>
      </c>
      <c r="JO213" s="4">
        <f t="shared" ref="JO213" si="137">AVERAGEIFS(B213:JM213,metrics.rec,"MSE")</f>
        <v>0.61532692307692316</v>
      </c>
      <c r="JP213" s="4">
        <f t="shared" ref="JP213" si="138">AVERAGEIFS(B213:JM213,metrics.rec,"R")</f>
        <v>0.16175384615384616</v>
      </c>
      <c r="JQ213" s="4">
        <f t="shared" ref="JQ213" si="139">AVERAGEIFS(B213:JM213,metrics.rec,"Precision")</f>
        <v>0.12472692307692307</v>
      </c>
      <c r="JR213" s="4">
        <f t="shared" ref="JR213" si="140">AVERAGEIFS(B213:JM213,metrics.rec,"Recall")</f>
        <v>0.81663846153846142</v>
      </c>
      <c r="JS213" s="4">
        <f t="shared" ref="JS213" si="141">AVERAGEIFS(B213:JM213,metrics.rec,"Coverage")</f>
        <v>5.6426923076923083E-2</v>
      </c>
      <c r="JT213" s="4">
        <f t="shared" ref="JT213" si="142">AVERAGEIFS(B213:JM213,metrics.rec,"Recatio")</f>
        <v>0.89999615384615406</v>
      </c>
      <c r="JU213" s="4">
        <f t="shared" ref="JU213" si="143">AVERAGEIFS(B213:JM213,metrics.rec,"Time")</f>
        <v>1.0107730769230767</v>
      </c>
      <c r="JV213" s="1" t="e" cm="1">
        <f t="array" aca="1" ref="JV213" ca="1">CONCATENATE(INDIRECT(ADDRESS(1,MATCH(_xlfn.MINIFS(B213:JM213,metrics.rec,"MAE"),B213:JM213,0)+1)), ", ", INDIRECT(ADDRESS(2,MATCH(_xlfn.MINIFS(B213:JM213,metrics.rec,"MAE"),B213:JM213,0)+1)))</f>
        <v>#NAME?</v>
      </c>
      <c r="JW213" s="1" t="e" cm="1">
        <f t="array" aca="1" ref="JW213" ca="1">CONCATENATE(INDIRECT(ADDRESS(1,MATCH(_xlfn.MINIFS(B213:JM213,metrics.rec,"MSE"),B213:JM213,0)+1)), ", ", INDIRECT(ADDRESS(2,MATCH(_xlfn.MINIFS(B213:JM213,metrics.rec,"MSE"),B213:JM213,0)+1)))</f>
        <v>#NAME?</v>
      </c>
      <c r="JX213" s="1" t="e" cm="1">
        <f t="array" aca="1" ref="JX213" ca="1">CONCATENATE(INDIRECT(ADDRESS(1,MATCH(_xlfn.MAXIFS(B213:JM213,metrics.rec,"R"),B213:JM213,0)+1)), ", ", INDIRECT(ADDRESS(2,MATCH(_xlfn.MAXIFS(B213:JM213,metrics.rec,"R"),B213:JM213,0)+1)))</f>
        <v>#NAME?</v>
      </c>
      <c r="JY213" s="1" t="e" cm="1">
        <f t="array" aca="1" ref="JY213" ca="1">CONCATENATE(INDIRECT(ADDRESS(1,MATCH(_xlfn.MAXIFS(B213:JM213,metrics.rec,"Precision"),B213:JM213,0)+1)), ", ", INDIRECT(ADDRESS(2,MATCH(_xlfn.MAXIFS(B213:JM213,metrics.rec,"Precision"),B213:JM213,0)+1)))</f>
        <v>#NAME?</v>
      </c>
      <c r="JZ213" s="1" t="e" cm="1">
        <f t="array" aca="1" ref="JZ213" ca="1">CONCATENATE(INDIRECT(ADDRESS(1,MATCH(_xlfn.MAXIFS(B213:JM213,metrics.rec,"Recall"),B213:JM213,0)+1)), ", ", INDIRECT(ADDRESS(2,MATCH(_xlfn.MAXIFS(B213:JM213,metrics.rec,"Recall"),B213:JM213,0)+1)))</f>
        <v>#NAME?</v>
      </c>
      <c r="KA213" s="1" t="e" cm="1">
        <f t="array" aca="1" ref="KA213" ca="1">CONCATENATE(INDIRECT(ADDRESS(1,MATCH(_xlfn.MAXIFS(B213:JM213,metrics.rec,"Coverage"),B213:JM213,0)+1)), ", ", INDIRECT(ADDRESS(2,MATCH(_xlfn.MAXIFS(B213:JM213,metrics.rec,"Coverage"),B213:JM213,0)+1)))</f>
        <v>#NAME?</v>
      </c>
      <c r="KB213" s="1" t="e" cm="1">
        <f t="array" aca="1" ref="KB213" ca="1">CONCATENATE(INDIRECT(ADDRESS(1,MATCH(_xlfn.MAXIFS(B213:JM213,metrics.rec,"Recatio"),B213:JM213,0)+1)), ", ", INDIRECT(ADDRESS(2,MATCH(_xlfn.MAXIFS(B213:JM213,metrics.rec,"Recatio"),B213:JM213,0)+1)))</f>
        <v>#NAME?</v>
      </c>
      <c r="KC213" s="1" t="e" cm="1">
        <f t="array" aca="1" ref="KC213" ca="1">CONCATENATE(INDIRECT(ADDRESS(1,MATCH(_xlfn.MINIFS(B213:JM213,metrics.rec,"Time"),B213:JM213,0)+1)), ", ", INDIRECT(ADDRESS(2,MATCH(_xlfn.MINIFS(B213:JM213,metrics.rec,"Time"),B213:JM213,0)+1)))</f>
        <v>#NAME?</v>
      </c>
    </row>
    <row r="214" spans="1:289" x14ac:dyDescent="0.3">
      <c r="A214" s="1" t="s">
        <v>183</v>
      </c>
      <c r="B214" s="4">
        <v>0.55969999999999998</v>
      </c>
      <c r="C214" s="4">
        <v>0.53349999999999997</v>
      </c>
      <c r="D214" s="4">
        <v>0.2427</v>
      </c>
      <c r="E214" s="4">
        <v>2.2200000000000001E-2</v>
      </c>
      <c r="F214" s="4">
        <v>0.84350000000000003</v>
      </c>
      <c r="G214" s="4">
        <v>5.3400000000000003E-2</v>
      </c>
      <c r="H214" s="4">
        <v>0.95730000000000004</v>
      </c>
      <c r="I214" s="4">
        <v>1.4016</v>
      </c>
      <c r="J214" s="5">
        <v>0.56910000000000005</v>
      </c>
      <c r="K214" s="5">
        <v>0.55410000000000004</v>
      </c>
      <c r="L214" s="5">
        <v>0.25679999999999997</v>
      </c>
      <c r="M214" s="5">
        <v>3.9699999999999999E-2</v>
      </c>
      <c r="N214" s="5">
        <v>0.83979999999999999</v>
      </c>
      <c r="O214" s="5">
        <v>5.0999999999999997E-2</v>
      </c>
      <c r="P214" s="5">
        <v>0.93589999999999995</v>
      </c>
      <c r="Q214" s="5">
        <v>1.2721</v>
      </c>
      <c r="R214" s="4">
        <v>0.57809999999999995</v>
      </c>
      <c r="S214" s="4">
        <v>0.56830000000000003</v>
      </c>
      <c r="T214" s="4">
        <v>0.23380000000000001</v>
      </c>
      <c r="U214" s="4">
        <v>5.8599999999999999E-2</v>
      </c>
      <c r="V214" s="4">
        <v>0.83079999999999998</v>
      </c>
      <c r="W214" s="4">
        <v>0.05</v>
      </c>
      <c r="X214" s="4">
        <v>0.91169999999999995</v>
      </c>
      <c r="Y214" s="4">
        <v>1.1724000000000001</v>
      </c>
      <c r="Z214" s="5">
        <v>0.58230000000000004</v>
      </c>
      <c r="AA214" s="5">
        <v>0.5796</v>
      </c>
      <c r="AB214" s="5">
        <v>0.224</v>
      </c>
      <c r="AC214" s="5">
        <v>8.1500000000000003E-2</v>
      </c>
      <c r="AD214" s="5">
        <v>0.82299999999999995</v>
      </c>
      <c r="AE214" s="5">
        <v>4.87E-2</v>
      </c>
      <c r="AF214" s="5">
        <v>0.88160000000000005</v>
      </c>
      <c r="AG214" s="5">
        <v>1.0277000000000001</v>
      </c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>
        <v>0.59640000000000004</v>
      </c>
      <c r="AQ214" s="5">
        <v>0.59789999999999999</v>
      </c>
      <c r="AR214" s="5">
        <v>0.18779999999999999</v>
      </c>
      <c r="AS214" s="5">
        <v>0.1406</v>
      </c>
      <c r="AT214" s="5">
        <v>0.79830000000000001</v>
      </c>
      <c r="AU214" s="5">
        <v>4.6899999999999997E-2</v>
      </c>
      <c r="AV214" s="5">
        <v>0.79830000000000001</v>
      </c>
      <c r="AW214" s="5">
        <v>0.88349999999999995</v>
      </c>
      <c r="AX214" s="4">
        <v>0.60709999999999997</v>
      </c>
      <c r="AY214" s="4">
        <v>0.61529999999999996</v>
      </c>
      <c r="AZ214" s="4">
        <v>0.16020000000000001</v>
      </c>
      <c r="BA214" s="4">
        <v>0.1792</v>
      </c>
      <c r="BB214" s="4">
        <v>0.78080000000000005</v>
      </c>
      <c r="BC214" s="4">
        <v>4.7600000000000003E-2</v>
      </c>
      <c r="BD214" s="4">
        <v>0.74009999999999998</v>
      </c>
      <c r="BE214" s="4">
        <v>0.68440000000000001</v>
      </c>
      <c r="BF214" s="5">
        <v>0.62719999999999998</v>
      </c>
      <c r="BG214" s="5">
        <v>0.65</v>
      </c>
      <c r="BH214" s="5">
        <v>0.11269999999999999</v>
      </c>
      <c r="BI214" s="5">
        <v>0.21709999999999999</v>
      </c>
      <c r="BJ214" s="5">
        <v>0.75380000000000003</v>
      </c>
      <c r="BK214" s="5">
        <v>5.2699999999999997E-2</v>
      </c>
      <c r="BL214" s="5">
        <v>0.64090000000000003</v>
      </c>
      <c r="BM214" s="5">
        <v>0.15540000000000001</v>
      </c>
      <c r="BN214" s="4">
        <v>0.66439999999999999</v>
      </c>
      <c r="BO214" s="4">
        <v>0.73119999999999996</v>
      </c>
      <c r="BP214" s="4">
        <v>4.8399999999999999E-2</v>
      </c>
      <c r="BQ214" s="4">
        <v>0.26250000000000001</v>
      </c>
      <c r="BR214" s="4">
        <v>0.70660000000000001</v>
      </c>
      <c r="BS214" s="4">
        <v>5.7700000000000001E-2</v>
      </c>
      <c r="BT214" s="4">
        <v>0.435</v>
      </c>
      <c r="BU214" s="4">
        <v>0.1052</v>
      </c>
      <c r="BV214" s="5">
        <v>0.55579999999999996</v>
      </c>
      <c r="BW214" s="5">
        <v>0.53</v>
      </c>
      <c r="BX214" s="5">
        <v>0.253</v>
      </c>
      <c r="BY214" s="5">
        <v>2.1999999999999999E-2</v>
      </c>
      <c r="BZ214" s="5">
        <v>0.84650000000000003</v>
      </c>
      <c r="CA214" s="5">
        <v>5.3600000000000002E-2</v>
      </c>
      <c r="CB214" s="5">
        <v>0.95720000000000005</v>
      </c>
      <c r="CC214" s="5">
        <v>1.2123999999999999</v>
      </c>
      <c r="CD214" s="4">
        <v>0.5746</v>
      </c>
      <c r="CE214" s="4">
        <v>0.56189999999999996</v>
      </c>
      <c r="CF214" s="4">
        <v>0.2359</v>
      </c>
      <c r="CG214" s="4">
        <v>0.06</v>
      </c>
      <c r="CH214" s="4">
        <v>0.83030000000000004</v>
      </c>
      <c r="CI214" s="4">
        <v>4.87E-2</v>
      </c>
      <c r="CJ214" s="4">
        <v>0.91139999999999999</v>
      </c>
      <c r="CK214" s="4">
        <v>0.73550000000000004</v>
      </c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>
        <v>0.60829999999999995</v>
      </c>
      <c r="CU214" s="4">
        <v>0.61960000000000004</v>
      </c>
      <c r="CV214" s="4">
        <v>0.15579999999999999</v>
      </c>
      <c r="CW214" s="4">
        <v>0.17829999999999999</v>
      </c>
      <c r="CX214" s="4">
        <v>0.7792</v>
      </c>
      <c r="CY214" s="4">
        <v>4.82E-2</v>
      </c>
      <c r="CZ214" s="4">
        <v>0.74209999999999998</v>
      </c>
      <c r="DA214" s="4">
        <v>0.50419999999999998</v>
      </c>
      <c r="DB214" s="5">
        <v>0.66100000000000003</v>
      </c>
      <c r="DC214" s="5">
        <v>0.72619999999999996</v>
      </c>
      <c r="DD214" s="5">
        <v>4.99E-2</v>
      </c>
      <c r="DE214" s="5">
        <v>0.26989999999999997</v>
      </c>
      <c r="DF214" s="5">
        <v>0.70369999999999999</v>
      </c>
      <c r="DG214" s="5">
        <v>5.79E-2</v>
      </c>
      <c r="DH214" s="5">
        <v>0.44750000000000001</v>
      </c>
      <c r="DI214" s="5">
        <v>0.16539999999999999</v>
      </c>
      <c r="DJ214" s="4">
        <v>0.55459999999999998</v>
      </c>
      <c r="DK214" s="4">
        <v>0.52859999999999996</v>
      </c>
      <c r="DL214" s="4">
        <v>0.22969999999999999</v>
      </c>
      <c r="DM214" s="4">
        <v>2.2100000000000002E-2</v>
      </c>
      <c r="DN214" s="4">
        <v>0.84609999999999996</v>
      </c>
      <c r="DO214" s="4">
        <v>5.3499999999999999E-2</v>
      </c>
      <c r="DP214" s="4">
        <v>0.96079999999999999</v>
      </c>
      <c r="DQ214" s="4">
        <v>1.8875</v>
      </c>
      <c r="DR214" s="5">
        <v>0.57709999999999995</v>
      </c>
      <c r="DS214" s="5">
        <v>0.57220000000000004</v>
      </c>
      <c r="DT214" s="5">
        <v>0.2296</v>
      </c>
      <c r="DU214" s="5">
        <v>5.9299999999999999E-2</v>
      </c>
      <c r="DV214" s="5">
        <v>0.83130000000000004</v>
      </c>
      <c r="DW214" s="5">
        <v>4.9200000000000001E-2</v>
      </c>
      <c r="DX214" s="5">
        <v>0.90810000000000002</v>
      </c>
      <c r="DY214" s="5">
        <v>0.92779999999999996</v>
      </c>
      <c r="DZ214" s="4">
        <v>0.5877</v>
      </c>
      <c r="EA214" s="4">
        <v>0.58330000000000004</v>
      </c>
      <c r="EB214" s="4">
        <v>0.20180000000000001</v>
      </c>
      <c r="EC214" s="4">
        <v>0.1091</v>
      </c>
      <c r="ED214" s="4">
        <v>0.81159999999999999</v>
      </c>
      <c r="EE214" s="4">
        <v>4.7100000000000003E-2</v>
      </c>
      <c r="EF214" s="4">
        <v>0.84699999999999998</v>
      </c>
      <c r="EG214" s="4">
        <v>2.0387</v>
      </c>
      <c r="EH214" s="5">
        <v>0.60760000000000003</v>
      </c>
      <c r="EI214" s="5">
        <v>0.61719999999999997</v>
      </c>
      <c r="EJ214" s="5">
        <v>0.1593</v>
      </c>
      <c r="EK214" s="5">
        <v>0.1772</v>
      </c>
      <c r="EL214" s="5">
        <v>0.7802</v>
      </c>
      <c r="EM214" s="5">
        <v>4.8300000000000003E-2</v>
      </c>
      <c r="EN214" s="5">
        <v>0.74060000000000004</v>
      </c>
      <c r="EO214" s="5">
        <v>0.35570000000000002</v>
      </c>
      <c r="EP214" s="4">
        <v>0.6633</v>
      </c>
      <c r="EQ214" s="4">
        <v>0.72660000000000002</v>
      </c>
      <c r="ER214" s="4">
        <v>5.1499999999999997E-2</v>
      </c>
      <c r="ES214" s="4">
        <v>0.26319999999999999</v>
      </c>
      <c r="ET214" s="4">
        <v>0.70569999999999999</v>
      </c>
      <c r="EU214" s="4">
        <v>5.8299999999999998E-2</v>
      </c>
      <c r="EV214" s="4">
        <v>0.44350000000000001</v>
      </c>
      <c r="EW214" s="4">
        <v>0.12970000000000001</v>
      </c>
      <c r="EX214" s="5">
        <v>0.55930000000000002</v>
      </c>
      <c r="EY214" s="5">
        <v>0.53510000000000002</v>
      </c>
      <c r="EZ214" s="5">
        <v>0.22259999999999999</v>
      </c>
      <c r="FA214" s="5">
        <v>2.1899999999999999E-2</v>
      </c>
      <c r="FB214" s="5">
        <v>0.84370000000000001</v>
      </c>
      <c r="FC214" s="5">
        <v>5.3600000000000002E-2</v>
      </c>
      <c r="FD214" s="5">
        <v>0.95789999999999997</v>
      </c>
      <c r="FE214" s="5">
        <v>1.4540999999999999</v>
      </c>
      <c r="FF214" s="4">
        <v>0.57750000000000001</v>
      </c>
      <c r="FG214" s="4">
        <v>0.56910000000000005</v>
      </c>
      <c r="FH214" s="4">
        <v>0.23269999999999999</v>
      </c>
      <c r="FI214" s="4">
        <v>5.91E-2</v>
      </c>
      <c r="FJ214" s="4">
        <v>0.83089999999999997</v>
      </c>
      <c r="FK214" s="4">
        <v>4.9299999999999997E-2</v>
      </c>
      <c r="FL214" s="4">
        <v>0.90990000000000004</v>
      </c>
      <c r="FM214" s="4">
        <v>1.1585000000000001</v>
      </c>
      <c r="FN214" s="5">
        <v>0.58840000000000003</v>
      </c>
      <c r="FO214" s="5">
        <v>0.58589999999999998</v>
      </c>
      <c r="FP214" s="5">
        <v>0.2104</v>
      </c>
      <c r="FQ214" s="5">
        <v>0.109</v>
      </c>
      <c r="FR214" s="5">
        <v>0.81110000000000004</v>
      </c>
      <c r="FS214" s="5">
        <v>4.7399999999999998E-2</v>
      </c>
      <c r="FT214" s="5">
        <v>0.84660000000000002</v>
      </c>
      <c r="FU214" s="5">
        <v>1.1071</v>
      </c>
      <c r="FV214" s="4">
        <v>0.60809999999999997</v>
      </c>
      <c r="FW214" s="4">
        <v>0.61939999999999995</v>
      </c>
      <c r="FX214" s="4">
        <v>0.1547</v>
      </c>
      <c r="FY214" s="4">
        <v>0.1762</v>
      </c>
      <c r="FZ214" s="4">
        <v>0.78080000000000005</v>
      </c>
      <c r="GA214" s="4">
        <v>4.8399999999999999E-2</v>
      </c>
      <c r="GB214" s="4">
        <v>0.74060000000000004</v>
      </c>
      <c r="GC214" s="4">
        <v>0.7198</v>
      </c>
      <c r="GD214" s="5">
        <v>0.66110000000000002</v>
      </c>
      <c r="GE214" s="5">
        <v>0.72350000000000003</v>
      </c>
      <c r="GF214" s="5">
        <v>4.41E-2</v>
      </c>
      <c r="GG214" s="5">
        <v>0.26350000000000001</v>
      </c>
      <c r="GH214" s="5">
        <v>0.70420000000000005</v>
      </c>
      <c r="GI214" s="5">
        <v>5.8500000000000003E-2</v>
      </c>
      <c r="GJ214" s="5">
        <v>0.44340000000000002</v>
      </c>
      <c r="GK214" s="5">
        <v>0.19320000000000001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>
        <v>0.58919999999999995</v>
      </c>
      <c r="HC214" s="4">
        <v>0.58750000000000002</v>
      </c>
      <c r="HD214" s="4">
        <v>0.20269999999999999</v>
      </c>
      <c r="HE214" s="4">
        <v>0.109</v>
      </c>
      <c r="HF214" s="4">
        <v>0.81100000000000005</v>
      </c>
      <c r="HG214" s="4">
        <v>4.7100000000000003E-2</v>
      </c>
      <c r="HH214" s="4">
        <v>0.84770000000000001</v>
      </c>
      <c r="HI214" s="4">
        <v>1.117</v>
      </c>
      <c r="HJ214" s="5">
        <v>0.60870000000000002</v>
      </c>
      <c r="HK214" s="5">
        <v>0.62019999999999997</v>
      </c>
      <c r="HL214" s="5">
        <v>0.156</v>
      </c>
      <c r="HM214" s="5">
        <v>0.17749999999999999</v>
      </c>
      <c r="HN214" s="5">
        <v>0.78049999999999997</v>
      </c>
      <c r="HO214" s="5">
        <v>4.8099999999999997E-2</v>
      </c>
      <c r="HP214" s="5">
        <v>0.74039999999999995</v>
      </c>
      <c r="HQ214" s="5">
        <v>0.72889999999999999</v>
      </c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0.59780769230769237</v>
      </c>
      <c r="JO214" s="4">
        <f t="shared" si="105"/>
        <v>0.60407692307692318</v>
      </c>
      <c r="JP214" s="4">
        <f t="shared" si="106"/>
        <v>0.1797</v>
      </c>
      <c r="JQ214" s="4">
        <f t="shared" si="107"/>
        <v>0.12679615384615384</v>
      </c>
      <c r="JR214" s="4">
        <f t="shared" si="108"/>
        <v>0.79590769230769232</v>
      </c>
      <c r="JS214" s="4">
        <f t="shared" si="109"/>
        <v>5.0742307692307691E-2</v>
      </c>
      <c r="JT214" s="4">
        <f t="shared" si="110"/>
        <v>0.78606538461538478</v>
      </c>
      <c r="JU214" s="4">
        <f t="shared" si="111"/>
        <v>0.93007692307692291</v>
      </c>
      <c r="JV214" s="1" t="e" cm="1">
        <f t="array" aca="1" ref="JV214" ca="1">CONCATENATE(INDIRECT(ADDRESS(1,MATCH(_xlfn.MINIFS(B214:JM214,metrics.rec,"MAE"),B214:JM214,0)+1)), ", ", INDIRECT(ADDRESS(2,MATCH(_xlfn.MINIFS(B214:JM214,metrics.rec,"MAE"),B214:JM214,0)+1)))</f>
        <v>#NAME?</v>
      </c>
      <c r="JW214" s="1" t="e" cm="1">
        <f t="array" aca="1" ref="JW214" ca="1">CONCATENATE(INDIRECT(ADDRESS(1,MATCH(_xlfn.MINIFS(B214:JM214,metrics.rec,"MSE"),B214:JM214,0)+1)), ", ", INDIRECT(ADDRESS(2,MATCH(_xlfn.MINIFS(B214:JM214,metrics.rec,"MSE"),B214:JM214,0)+1)))</f>
        <v>#NAME?</v>
      </c>
      <c r="JX214" s="1" t="e" cm="1">
        <f t="array" aca="1" ref="JX214" ca="1">CONCATENATE(INDIRECT(ADDRESS(1,MATCH(_xlfn.MAXIFS(B214:JM214,metrics.rec,"R"),B214:JM214,0)+1)), ", ", INDIRECT(ADDRESS(2,MATCH(_xlfn.MAXIFS(B214:JM214,metrics.rec,"R"),B214:JM214,0)+1)))</f>
        <v>#NAME?</v>
      </c>
      <c r="JY214" s="1" t="e" cm="1">
        <f t="array" aca="1" ref="JY214" ca="1">CONCATENATE(INDIRECT(ADDRESS(1,MATCH(_xlfn.MAXIFS(B214:JM214,metrics.rec,"Precision"),B214:JM214,0)+1)), ", ", INDIRECT(ADDRESS(2,MATCH(_xlfn.MAXIFS(B214:JM214,metrics.rec,"Precision"),B214:JM214,0)+1)))</f>
        <v>#NAME?</v>
      </c>
      <c r="JZ214" s="1" t="e" cm="1">
        <f t="array" aca="1" ref="JZ214" ca="1">CONCATENATE(INDIRECT(ADDRESS(1,MATCH(_xlfn.MAXIFS(B214:JM214,metrics.rec,"Recall"),B214:JM214,0)+1)), ", ", INDIRECT(ADDRESS(2,MATCH(_xlfn.MAXIFS(B214:JM214,metrics.rec,"Recall"),B214:JM214,0)+1)))</f>
        <v>#NAME?</v>
      </c>
      <c r="KA214" s="1" t="e" cm="1">
        <f t="array" aca="1" ref="KA214" ca="1">CONCATENATE(INDIRECT(ADDRESS(1,MATCH(_xlfn.MAXIFS(B214:JM214,metrics.rec,"Coverage"),B214:JM214,0)+1)), ", ", INDIRECT(ADDRESS(2,MATCH(_xlfn.MAXIFS(B214:JM214,metrics.rec,"Coverage"),B214:JM214,0)+1)))</f>
        <v>#NAME?</v>
      </c>
      <c r="KB214" s="1" t="e" cm="1">
        <f t="array" aca="1" ref="KB214" ca="1">CONCATENATE(INDIRECT(ADDRESS(1,MATCH(_xlfn.MAXIFS(B214:JM214,metrics.rec,"Recatio"),B214:JM214,0)+1)), ", ", INDIRECT(ADDRESS(2,MATCH(_xlfn.MAXIFS(B214:JM214,metrics.rec,"Recatio"),B214:JM214,0)+1)))</f>
        <v>#NAME?</v>
      </c>
      <c r="KC214" s="1" t="e" cm="1">
        <f t="array" aca="1" ref="KC214" ca="1">CONCATENATE(INDIRECT(ADDRESS(1,MATCH(_xlfn.MINIFS(B214:JM214,metrics.rec,"Time"),B214:JM214,0)+1)), ", ", INDIRECT(ADDRESS(2,MATCH(_xlfn.MINIFS(B214:JM214,metrics.rec,"Time"),B214:JM214,0)+1)))</f>
        <v>#NAME?</v>
      </c>
    </row>
    <row r="215" spans="1:289" x14ac:dyDescent="0.3">
      <c r="A215" s="1" t="s">
        <v>249</v>
      </c>
      <c r="B215" s="4">
        <v>0.57509999999999994</v>
      </c>
      <c r="C215" s="4">
        <v>0.56279999999999997</v>
      </c>
      <c r="D215" s="4">
        <v>0.18190000000000001</v>
      </c>
      <c r="E215" s="4">
        <v>3.4500000000000003E-2</v>
      </c>
      <c r="F215" s="4">
        <v>0.85040000000000004</v>
      </c>
      <c r="G215" s="4">
        <v>3.5299999999999998E-2</v>
      </c>
      <c r="H215" s="4">
        <v>0.99099999999999999</v>
      </c>
      <c r="I215" s="4">
        <v>1.4965999999999999</v>
      </c>
      <c r="J215" s="5">
        <v>0.58489999999999998</v>
      </c>
      <c r="K215" s="5">
        <v>0.5887</v>
      </c>
      <c r="L215" s="5">
        <v>0.18640000000000001</v>
      </c>
      <c r="M215" s="5">
        <v>5.6000000000000001E-2</v>
      </c>
      <c r="N215" s="5">
        <v>0.84340000000000004</v>
      </c>
      <c r="O215" s="5">
        <v>3.7100000000000001E-2</v>
      </c>
      <c r="P215" s="5">
        <v>0.98029999999999995</v>
      </c>
      <c r="Q215" s="5">
        <v>1.42</v>
      </c>
      <c r="R215" s="4">
        <v>0.58520000000000005</v>
      </c>
      <c r="S215" s="4">
        <v>0.58609999999999995</v>
      </c>
      <c r="T215" s="4">
        <v>0.20169999999999999</v>
      </c>
      <c r="U215" s="4">
        <v>7.4099999999999999E-2</v>
      </c>
      <c r="V215" s="4">
        <v>0.8367</v>
      </c>
      <c r="W215" s="4">
        <v>4.07E-2</v>
      </c>
      <c r="X215" s="4">
        <v>0.97</v>
      </c>
      <c r="Y215" s="4">
        <v>1.2856000000000001</v>
      </c>
      <c r="Z215" s="5">
        <v>0.58899999999999997</v>
      </c>
      <c r="AA215" s="5">
        <v>0.59599999999999997</v>
      </c>
      <c r="AB215" s="5">
        <v>0.17630000000000001</v>
      </c>
      <c r="AC215" s="5">
        <v>9.7799999999999998E-2</v>
      </c>
      <c r="AD215" s="5">
        <v>0.82550000000000001</v>
      </c>
      <c r="AE215" s="5">
        <v>4.1799999999999997E-2</v>
      </c>
      <c r="AF215" s="5">
        <v>0.95609999999999995</v>
      </c>
      <c r="AG215" s="5">
        <v>1.1677</v>
      </c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>
        <v>0.59930000000000005</v>
      </c>
      <c r="AQ215" s="5">
        <v>0.61070000000000002</v>
      </c>
      <c r="AR215" s="5">
        <v>0.1363</v>
      </c>
      <c r="AS215" s="5">
        <v>0.1492</v>
      </c>
      <c r="AT215" s="5">
        <v>0.79900000000000004</v>
      </c>
      <c r="AU215" s="5">
        <v>4.6199999999999998E-2</v>
      </c>
      <c r="AV215" s="5">
        <v>0.92279999999999995</v>
      </c>
      <c r="AW215" s="5">
        <v>1.1726000000000001</v>
      </c>
      <c r="AX215" s="4">
        <v>0.60640000000000005</v>
      </c>
      <c r="AY215" s="4">
        <v>0.62470000000000003</v>
      </c>
      <c r="AZ215" s="4">
        <v>0.121</v>
      </c>
      <c r="BA215" s="4">
        <v>0.1852</v>
      </c>
      <c r="BB215" s="4">
        <v>0.77629999999999999</v>
      </c>
      <c r="BC215" s="4">
        <v>4.87E-2</v>
      </c>
      <c r="BD215" s="4">
        <v>0.88660000000000005</v>
      </c>
      <c r="BE215" s="4">
        <v>0.89119999999999999</v>
      </c>
      <c r="BF215" s="5">
        <v>0.62829999999999997</v>
      </c>
      <c r="BG215" s="5">
        <v>0.66839999999999999</v>
      </c>
      <c r="BH215" s="5">
        <v>8.8499999999999995E-2</v>
      </c>
      <c r="BI215" s="5">
        <v>0.21870000000000001</v>
      </c>
      <c r="BJ215" s="5">
        <v>0.7429</v>
      </c>
      <c r="BK215" s="5">
        <v>5.7000000000000002E-2</v>
      </c>
      <c r="BL215" s="5">
        <v>0.82850000000000001</v>
      </c>
      <c r="BM215" s="5">
        <v>0.21310000000000001</v>
      </c>
      <c r="BN215" s="4">
        <v>0.66320000000000001</v>
      </c>
      <c r="BO215" s="4">
        <v>0.75760000000000005</v>
      </c>
      <c r="BP215" s="4">
        <v>5.33E-2</v>
      </c>
      <c r="BQ215" s="4">
        <v>0.2286</v>
      </c>
      <c r="BR215" s="4">
        <v>0.68759999999999999</v>
      </c>
      <c r="BS215" s="4">
        <v>8.3199999999999996E-2</v>
      </c>
      <c r="BT215" s="4">
        <v>0.69989999999999997</v>
      </c>
      <c r="BU215" s="4">
        <v>0.1608</v>
      </c>
      <c r="BV215" s="5">
        <v>0.56989999999999996</v>
      </c>
      <c r="BW215" s="5">
        <v>0.55800000000000005</v>
      </c>
      <c r="BX215" s="5">
        <v>0.18890000000000001</v>
      </c>
      <c r="BY215" s="5">
        <v>3.4200000000000001E-2</v>
      </c>
      <c r="BZ215" s="5">
        <v>0.85350000000000004</v>
      </c>
      <c r="CA215" s="5">
        <v>3.5499999999999997E-2</v>
      </c>
      <c r="CB215" s="5">
        <v>0.99009999999999998</v>
      </c>
      <c r="CC215" s="5">
        <v>1.2255</v>
      </c>
      <c r="CD215" s="4">
        <v>0.58420000000000005</v>
      </c>
      <c r="CE215" s="4">
        <v>0.58330000000000004</v>
      </c>
      <c r="CF215" s="4">
        <v>0.1794</v>
      </c>
      <c r="CG215" s="4">
        <v>7.5499999999999998E-2</v>
      </c>
      <c r="CH215" s="4">
        <v>0.83540000000000003</v>
      </c>
      <c r="CI215" s="4">
        <v>3.9899999999999998E-2</v>
      </c>
      <c r="CJ215" s="4">
        <v>0.97219999999999995</v>
      </c>
      <c r="CK215" s="4">
        <v>0.90190000000000003</v>
      </c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>
        <v>0.60799999999999998</v>
      </c>
      <c r="CU215" s="4">
        <v>0.62819999999999998</v>
      </c>
      <c r="CV215" s="4">
        <v>0.1203</v>
      </c>
      <c r="CW215" s="4">
        <v>0.18459999999999999</v>
      </c>
      <c r="CX215" s="4">
        <v>0.77459999999999996</v>
      </c>
      <c r="CY215" s="4">
        <v>4.9200000000000001E-2</v>
      </c>
      <c r="CZ215" s="4">
        <v>0.88939999999999997</v>
      </c>
      <c r="DA215" s="4">
        <v>0.7036</v>
      </c>
      <c r="DB215" s="5">
        <v>0.66290000000000004</v>
      </c>
      <c r="DC215" s="5">
        <v>0.75560000000000005</v>
      </c>
      <c r="DD215" s="5">
        <v>5.9400000000000001E-2</v>
      </c>
      <c r="DE215" s="5">
        <v>0.2364</v>
      </c>
      <c r="DF215" s="5">
        <v>0.68679999999999997</v>
      </c>
      <c r="DG215" s="5">
        <v>8.1699999999999995E-2</v>
      </c>
      <c r="DH215" s="5">
        <v>0.69910000000000005</v>
      </c>
      <c r="DI215" s="5">
        <v>0.2535</v>
      </c>
      <c r="DJ215" s="4">
        <v>0.56859999999999999</v>
      </c>
      <c r="DK215" s="4">
        <v>0.55630000000000002</v>
      </c>
      <c r="DL215" s="4">
        <v>0.17080000000000001</v>
      </c>
      <c r="DM215" s="4">
        <v>3.4599999999999999E-2</v>
      </c>
      <c r="DN215" s="4">
        <v>0.85060000000000002</v>
      </c>
      <c r="DO215" s="4">
        <v>3.5000000000000003E-2</v>
      </c>
      <c r="DP215" s="4">
        <v>0.99150000000000005</v>
      </c>
      <c r="DQ215" s="4">
        <v>2.2823000000000002</v>
      </c>
      <c r="DR215" s="5">
        <v>0.5867</v>
      </c>
      <c r="DS215" s="5">
        <v>0.59309999999999996</v>
      </c>
      <c r="DT215" s="5">
        <v>0.18229999999999999</v>
      </c>
      <c r="DU215" s="5">
        <v>7.46E-2</v>
      </c>
      <c r="DV215" s="5">
        <v>0.83630000000000004</v>
      </c>
      <c r="DW215" s="5">
        <v>4.0399999999999998E-2</v>
      </c>
      <c r="DX215" s="5">
        <v>0.97130000000000005</v>
      </c>
      <c r="DY215" s="5">
        <v>0.64880000000000004</v>
      </c>
      <c r="DZ215" s="4">
        <v>0.59160000000000001</v>
      </c>
      <c r="EA215" s="4">
        <v>0.59740000000000004</v>
      </c>
      <c r="EB215" s="4">
        <v>0.15790000000000001</v>
      </c>
      <c r="EC215" s="4">
        <v>0.1216</v>
      </c>
      <c r="ED215" s="4">
        <v>0.81259999999999999</v>
      </c>
      <c r="EE215" s="4">
        <v>4.3900000000000002E-2</v>
      </c>
      <c r="EF215" s="4">
        <v>0.94320000000000004</v>
      </c>
      <c r="EG215" s="4">
        <v>2.3466</v>
      </c>
      <c r="EH215" s="5">
        <v>0.6079</v>
      </c>
      <c r="EI215" s="5">
        <v>0.62760000000000005</v>
      </c>
      <c r="EJ215" s="5">
        <v>0.1234</v>
      </c>
      <c r="EK215" s="5">
        <v>0.18279999999999999</v>
      </c>
      <c r="EL215" s="5">
        <v>0.77490000000000003</v>
      </c>
      <c r="EM215" s="5">
        <v>4.9500000000000002E-2</v>
      </c>
      <c r="EN215" s="5">
        <v>0.88600000000000001</v>
      </c>
      <c r="EO215" s="5">
        <v>0.41899999999999998</v>
      </c>
      <c r="EP215" s="4">
        <v>0.66400000000000003</v>
      </c>
      <c r="EQ215" s="4">
        <v>0.75490000000000002</v>
      </c>
      <c r="ER215" s="4">
        <v>5.6800000000000003E-2</v>
      </c>
      <c r="ES215" s="4">
        <v>0.23300000000000001</v>
      </c>
      <c r="ET215" s="4">
        <v>0.68589999999999995</v>
      </c>
      <c r="EU215" s="4">
        <v>8.1699999999999995E-2</v>
      </c>
      <c r="EV215" s="4">
        <v>0.69869999999999999</v>
      </c>
      <c r="EW215" s="4">
        <v>0.1988</v>
      </c>
      <c r="EX215" s="5">
        <v>0.57389999999999997</v>
      </c>
      <c r="EY215" s="5">
        <v>0.56589999999999996</v>
      </c>
      <c r="EZ215" s="5">
        <v>0.16209999999999999</v>
      </c>
      <c r="FA215" s="5">
        <v>3.39E-2</v>
      </c>
      <c r="FB215" s="5">
        <v>0.84699999999999998</v>
      </c>
      <c r="FC215" s="5">
        <v>3.5499999999999997E-2</v>
      </c>
      <c r="FD215" s="5">
        <v>0.9899</v>
      </c>
      <c r="FE215" s="5">
        <v>1.8267</v>
      </c>
      <c r="FF215" s="4">
        <v>0.58640000000000003</v>
      </c>
      <c r="FG215" s="4">
        <v>0.58919999999999995</v>
      </c>
      <c r="FH215" s="4">
        <v>0.18140000000000001</v>
      </c>
      <c r="FI215" s="4">
        <v>7.51E-2</v>
      </c>
      <c r="FJ215" s="4">
        <v>0.83530000000000004</v>
      </c>
      <c r="FK215" s="4">
        <v>0.04</v>
      </c>
      <c r="FL215" s="4">
        <v>0.9708</v>
      </c>
      <c r="FM215" s="4">
        <v>1.4354</v>
      </c>
      <c r="FN215" s="5">
        <v>0.59289999999999998</v>
      </c>
      <c r="FO215" s="5">
        <v>0.60050000000000003</v>
      </c>
      <c r="FP215" s="5">
        <v>0.16569999999999999</v>
      </c>
      <c r="FQ215" s="5">
        <v>0.1206</v>
      </c>
      <c r="FR215" s="5">
        <v>0.81310000000000004</v>
      </c>
      <c r="FS215" s="5">
        <v>4.4400000000000002E-2</v>
      </c>
      <c r="FT215" s="5">
        <v>0.94320000000000004</v>
      </c>
      <c r="FU215" s="5">
        <v>1.2797000000000001</v>
      </c>
      <c r="FV215" s="4">
        <v>0.60740000000000005</v>
      </c>
      <c r="FW215" s="4">
        <v>0.62880000000000003</v>
      </c>
      <c r="FX215" s="4">
        <v>0.12039999999999999</v>
      </c>
      <c r="FY215" s="4">
        <v>0.18240000000000001</v>
      </c>
      <c r="FZ215" s="4">
        <v>0.7762</v>
      </c>
      <c r="GA215" s="4">
        <v>4.9500000000000002E-2</v>
      </c>
      <c r="GB215" s="4">
        <v>0.8861</v>
      </c>
      <c r="GC215" s="4">
        <v>0.94330000000000003</v>
      </c>
      <c r="GD215" s="5">
        <v>0.66190000000000004</v>
      </c>
      <c r="GE215" s="5">
        <v>0.75160000000000005</v>
      </c>
      <c r="GF215" s="5">
        <v>5.4399999999999997E-2</v>
      </c>
      <c r="GG215" s="5">
        <v>0.2346</v>
      </c>
      <c r="GH215" s="5">
        <v>0.68469999999999998</v>
      </c>
      <c r="GI215" s="5">
        <v>8.1900000000000001E-2</v>
      </c>
      <c r="GJ215" s="5">
        <v>0.7</v>
      </c>
      <c r="GK215" s="5">
        <v>0.31130000000000002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>
        <v>0.59199999999999997</v>
      </c>
      <c r="HC215" s="4">
        <v>0.59909999999999997</v>
      </c>
      <c r="HD215" s="4">
        <v>0.16289999999999999</v>
      </c>
      <c r="HE215" s="4">
        <v>0.12230000000000001</v>
      </c>
      <c r="HF215" s="4">
        <v>0.81269999999999998</v>
      </c>
      <c r="HG215" s="4">
        <v>4.3499999999999997E-2</v>
      </c>
      <c r="HH215" s="4">
        <v>0.94299999999999995</v>
      </c>
      <c r="HI215" s="4">
        <v>0.91100000000000003</v>
      </c>
      <c r="HJ215" s="5">
        <v>0.60799999999999998</v>
      </c>
      <c r="HK215" s="5">
        <v>0.62890000000000001</v>
      </c>
      <c r="HL215" s="5">
        <v>0.1217</v>
      </c>
      <c r="HM215" s="5">
        <v>0.18360000000000001</v>
      </c>
      <c r="HN215" s="5">
        <v>0.77559999999999996</v>
      </c>
      <c r="HO215" s="5">
        <v>4.9200000000000001E-2</v>
      </c>
      <c r="HP215" s="5">
        <v>0.88639999999999997</v>
      </c>
      <c r="HQ215" s="5">
        <v>0.96609999999999996</v>
      </c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0.60313461538461532</v>
      </c>
      <c r="JO215" s="4">
        <f t="shared" si="105"/>
        <v>0.62335384615384604</v>
      </c>
      <c r="JP215" s="4">
        <f t="shared" si="106"/>
        <v>0.14200769230769233</v>
      </c>
      <c r="JQ215" s="4">
        <f t="shared" si="107"/>
        <v>0.13146538461538462</v>
      </c>
      <c r="JR215" s="4">
        <f t="shared" si="108"/>
        <v>0.79396153846153839</v>
      </c>
      <c r="JS215" s="4">
        <f t="shared" si="109"/>
        <v>4.9161538461538472E-2</v>
      </c>
      <c r="JT215" s="4">
        <f t="shared" si="110"/>
        <v>0.90328076923076905</v>
      </c>
      <c r="JU215" s="4">
        <f t="shared" si="111"/>
        <v>1.068573076923077</v>
      </c>
      <c r="JV215" s="1" t="e" cm="1">
        <f t="array" aca="1" ref="JV215" ca="1">CONCATENATE(INDIRECT(ADDRESS(1,MATCH(_xlfn.MINIFS(B215:JM215,metrics.rec,"MAE"),B215:JM215,0)+1)), ", ", INDIRECT(ADDRESS(2,MATCH(_xlfn.MINIFS(B215:JM215,metrics.rec,"MAE"),B215:JM215,0)+1)))</f>
        <v>#NAME?</v>
      </c>
      <c r="JW215" s="1" t="e" cm="1">
        <f t="array" aca="1" ref="JW215" ca="1">CONCATENATE(INDIRECT(ADDRESS(1,MATCH(_xlfn.MINIFS(B215:JM215,metrics.rec,"MSE"),B215:JM215,0)+1)), ", ", INDIRECT(ADDRESS(2,MATCH(_xlfn.MINIFS(B215:JM215,metrics.rec,"MSE"),B215:JM215,0)+1)))</f>
        <v>#NAME?</v>
      </c>
      <c r="JX215" s="1" t="e" cm="1">
        <f t="array" aca="1" ref="JX215" ca="1">CONCATENATE(INDIRECT(ADDRESS(1,MATCH(_xlfn.MAXIFS(B215:JM215,metrics.rec,"R"),B215:JM215,0)+1)), ", ", INDIRECT(ADDRESS(2,MATCH(_xlfn.MAXIFS(B215:JM215,metrics.rec,"R"),B215:JM215,0)+1)))</f>
        <v>#NAME?</v>
      </c>
      <c r="JY215" s="1" t="e" cm="1">
        <f t="array" aca="1" ref="JY215" ca="1">CONCATENATE(INDIRECT(ADDRESS(1,MATCH(_xlfn.MAXIFS(B215:JM215,metrics.rec,"Precision"),B215:JM215,0)+1)), ", ", INDIRECT(ADDRESS(2,MATCH(_xlfn.MAXIFS(B215:JM215,metrics.rec,"Precision"),B215:JM215,0)+1)))</f>
        <v>#NAME?</v>
      </c>
      <c r="JZ215" s="1" t="e" cm="1">
        <f t="array" aca="1" ref="JZ215" ca="1">CONCATENATE(INDIRECT(ADDRESS(1,MATCH(_xlfn.MAXIFS(B215:JM215,metrics.rec,"Recall"),B215:JM215,0)+1)), ", ", INDIRECT(ADDRESS(2,MATCH(_xlfn.MAXIFS(B215:JM215,metrics.rec,"Recall"),B215:JM215,0)+1)))</f>
        <v>#NAME?</v>
      </c>
      <c r="KA215" s="1" t="e" cm="1">
        <f t="array" aca="1" ref="KA215" ca="1">CONCATENATE(INDIRECT(ADDRESS(1,MATCH(_xlfn.MAXIFS(B215:JM215,metrics.rec,"Coverage"),B215:JM215,0)+1)), ", ", INDIRECT(ADDRESS(2,MATCH(_xlfn.MAXIFS(B215:JM215,metrics.rec,"Coverage"),B215:JM215,0)+1)))</f>
        <v>#NAME?</v>
      </c>
      <c r="KB215" s="1" t="e" cm="1">
        <f t="array" aca="1" ref="KB215" ca="1">CONCATENATE(INDIRECT(ADDRESS(1,MATCH(_xlfn.MAXIFS(B215:JM215,metrics.rec,"Recatio"),B215:JM215,0)+1)), ", ", INDIRECT(ADDRESS(2,MATCH(_xlfn.MAXIFS(B215:JM215,metrics.rec,"Recatio"),B215:JM215,0)+1)))</f>
        <v>#NAME?</v>
      </c>
      <c r="KC215" s="1" t="e" cm="1">
        <f t="array" aca="1" ref="KC215" ca="1">CONCATENATE(INDIRECT(ADDRESS(1,MATCH(_xlfn.MINIFS(B215:JM215,metrics.rec,"Time"),B215:JM215,0)+1)), ", ", INDIRECT(ADDRESS(2,MATCH(_xlfn.MINIFS(B215:JM215,metrics.rec,"Time"),B215:JM215,0)+1)))</f>
        <v>#NAME?</v>
      </c>
    </row>
    <row r="216" spans="1:289" x14ac:dyDescent="0.3">
      <c r="A216" s="1" t="s">
        <v>259</v>
      </c>
      <c r="B216" s="4">
        <v>0.57110000000000005</v>
      </c>
      <c r="C216" s="4">
        <v>0.55530000000000002</v>
      </c>
      <c r="D216" s="4">
        <v>0.19739999999999999</v>
      </c>
      <c r="E216" s="4">
        <v>3.1099999999999999E-2</v>
      </c>
      <c r="F216" s="4">
        <v>0.85919999999999996</v>
      </c>
      <c r="G216" s="4">
        <v>3.9600000000000003E-2</v>
      </c>
      <c r="H216" s="4">
        <v>0.99099999999999999</v>
      </c>
      <c r="I216" s="4">
        <v>1.4503999999999999</v>
      </c>
      <c r="J216" s="5">
        <v>0.57779999999999998</v>
      </c>
      <c r="K216" s="5">
        <v>0.57379999999999998</v>
      </c>
      <c r="L216" s="5">
        <v>0.21310000000000001</v>
      </c>
      <c r="M216" s="5">
        <v>5.2499999999999998E-2</v>
      </c>
      <c r="N216" s="5">
        <v>0.85229999999999995</v>
      </c>
      <c r="O216" s="5">
        <v>3.9899999999999998E-2</v>
      </c>
      <c r="P216" s="5">
        <v>0.98050000000000004</v>
      </c>
      <c r="Q216" s="5">
        <v>1.4161999999999999</v>
      </c>
      <c r="R216" s="4">
        <v>0.58179999999999998</v>
      </c>
      <c r="S216" s="4">
        <v>0.57809999999999995</v>
      </c>
      <c r="T216" s="4">
        <v>0.2127</v>
      </c>
      <c r="U216" s="4">
        <v>7.1599999999999997E-2</v>
      </c>
      <c r="V216" s="4">
        <v>0.84289999999999998</v>
      </c>
      <c r="W216" s="4">
        <v>4.2500000000000003E-2</v>
      </c>
      <c r="X216" s="4">
        <v>0.97019999999999995</v>
      </c>
      <c r="Y216" s="4">
        <v>1.2141999999999999</v>
      </c>
      <c r="Z216" s="5">
        <v>0.58530000000000004</v>
      </c>
      <c r="AA216" s="5">
        <v>0.58730000000000004</v>
      </c>
      <c r="AB216" s="5">
        <v>0.20019999999999999</v>
      </c>
      <c r="AC216" s="5">
        <v>9.64E-2</v>
      </c>
      <c r="AD216" s="5">
        <v>0.8337</v>
      </c>
      <c r="AE216" s="5">
        <v>4.2799999999999998E-2</v>
      </c>
      <c r="AF216" s="5">
        <v>0.95550000000000002</v>
      </c>
      <c r="AG216" s="5">
        <v>1.0748</v>
      </c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>
        <v>0.59409999999999996</v>
      </c>
      <c r="AQ216" s="5">
        <v>0.6008</v>
      </c>
      <c r="AR216" s="5">
        <v>0.16930000000000001</v>
      </c>
      <c r="AS216" s="5">
        <v>0.1535</v>
      </c>
      <c r="AT216" s="5">
        <v>0.81079999999999997</v>
      </c>
      <c r="AU216" s="5">
        <v>4.5600000000000002E-2</v>
      </c>
      <c r="AV216" s="5">
        <v>0.92069999999999996</v>
      </c>
      <c r="AW216" s="5">
        <v>1.0328999999999999</v>
      </c>
      <c r="AX216" s="4">
        <v>0.60099999999999998</v>
      </c>
      <c r="AY216" s="4">
        <v>0.61339999999999995</v>
      </c>
      <c r="AZ216" s="4">
        <v>0.15210000000000001</v>
      </c>
      <c r="BA216" s="4">
        <v>0.19209999999999999</v>
      </c>
      <c r="BB216" s="4">
        <v>0.79090000000000005</v>
      </c>
      <c r="BC216" s="4">
        <v>4.7800000000000002E-2</v>
      </c>
      <c r="BD216" s="4">
        <v>0.88460000000000005</v>
      </c>
      <c r="BE216" s="4">
        <v>0.77059999999999995</v>
      </c>
      <c r="BF216" s="5">
        <v>0.61699999999999999</v>
      </c>
      <c r="BG216" s="5">
        <v>0.64329999999999998</v>
      </c>
      <c r="BH216" s="5">
        <v>0.1135</v>
      </c>
      <c r="BI216" s="5">
        <v>0.2339</v>
      </c>
      <c r="BJ216" s="5">
        <v>0.76259999999999994</v>
      </c>
      <c r="BK216" s="5">
        <v>5.4600000000000003E-2</v>
      </c>
      <c r="BL216" s="5">
        <v>0.8226</v>
      </c>
      <c r="BM216" s="5">
        <v>0.16420000000000001</v>
      </c>
      <c r="BN216" s="4">
        <v>0.65</v>
      </c>
      <c r="BO216" s="4">
        <v>0.72750000000000004</v>
      </c>
      <c r="BP216" s="4">
        <v>5.7700000000000001E-2</v>
      </c>
      <c r="BQ216" s="4">
        <v>0.28960000000000002</v>
      </c>
      <c r="BR216" s="4">
        <v>0.70789999999999997</v>
      </c>
      <c r="BS216" s="4">
        <v>6.6600000000000006E-2</v>
      </c>
      <c r="BT216" s="4">
        <v>0.68279999999999996</v>
      </c>
      <c r="BU216" s="4">
        <v>0.1237</v>
      </c>
      <c r="BV216" s="5">
        <v>0.56510000000000005</v>
      </c>
      <c r="BW216" s="5">
        <v>0.54979999999999996</v>
      </c>
      <c r="BX216" s="5">
        <v>0.2099</v>
      </c>
      <c r="BY216" s="5">
        <v>3.09E-2</v>
      </c>
      <c r="BZ216" s="5">
        <v>0.86070000000000002</v>
      </c>
      <c r="CA216" s="5">
        <v>3.9600000000000003E-2</v>
      </c>
      <c r="CB216" s="5">
        <v>0.99019999999999997</v>
      </c>
      <c r="CC216" s="5">
        <v>1.1243000000000001</v>
      </c>
      <c r="CD216" s="4">
        <v>0.5786</v>
      </c>
      <c r="CE216" s="4">
        <v>0.57150000000000001</v>
      </c>
      <c r="CF216" s="4">
        <v>0.2041</v>
      </c>
      <c r="CG216" s="4">
        <v>7.3099999999999998E-2</v>
      </c>
      <c r="CH216" s="4">
        <v>0.84360000000000002</v>
      </c>
      <c r="CI216" s="4">
        <v>4.1599999999999998E-2</v>
      </c>
      <c r="CJ216" s="4">
        <v>0.97250000000000003</v>
      </c>
      <c r="CK216" s="4">
        <v>0.97760000000000002</v>
      </c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>
        <v>0.60199999999999998</v>
      </c>
      <c r="CU216" s="4">
        <v>0.61550000000000005</v>
      </c>
      <c r="CV216" s="4">
        <v>0.14799999999999999</v>
      </c>
      <c r="CW216" s="4">
        <v>0.19239999999999999</v>
      </c>
      <c r="CX216" s="4">
        <v>0.78849999999999998</v>
      </c>
      <c r="CY216" s="4">
        <v>4.8000000000000001E-2</v>
      </c>
      <c r="CZ216" s="4">
        <v>0.88649999999999995</v>
      </c>
      <c r="DA216" s="4">
        <v>0.55649999999999999</v>
      </c>
      <c r="DB216" s="5">
        <v>0.65039999999999998</v>
      </c>
      <c r="DC216" s="5">
        <v>0.72589999999999999</v>
      </c>
      <c r="DD216" s="5">
        <v>6.8000000000000005E-2</v>
      </c>
      <c r="DE216" s="5">
        <v>0.29670000000000002</v>
      </c>
      <c r="DF216" s="5">
        <v>0.70679999999999998</v>
      </c>
      <c r="DG216" s="5">
        <v>6.6199999999999995E-2</v>
      </c>
      <c r="DH216" s="5">
        <v>0.68510000000000004</v>
      </c>
      <c r="DI216" s="5">
        <v>0.1734</v>
      </c>
      <c r="DJ216" s="4">
        <v>0.56379999999999997</v>
      </c>
      <c r="DK216" s="4">
        <v>0.54630000000000001</v>
      </c>
      <c r="DL216" s="4">
        <v>0.1963</v>
      </c>
      <c r="DM216" s="4">
        <v>3.1E-2</v>
      </c>
      <c r="DN216" s="4">
        <v>0.85670000000000002</v>
      </c>
      <c r="DO216" s="4">
        <v>3.9399999999999998E-2</v>
      </c>
      <c r="DP216" s="4">
        <v>0.99170000000000003</v>
      </c>
      <c r="DQ216" s="4">
        <v>2.3254000000000001</v>
      </c>
      <c r="DR216" s="5">
        <v>0.58109999999999995</v>
      </c>
      <c r="DS216" s="5">
        <v>0.58099999999999996</v>
      </c>
      <c r="DT216" s="5">
        <v>0.20619999999999999</v>
      </c>
      <c r="DU216" s="5">
        <v>7.2400000000000006E-2</v>
      </c>
      <c r="DV216" s="5">
        <v>0.84370000000000001</v>
      </c>
      <c r="DW216" s="5">
        <v>4.2000000000000003E-2</v>
      </c>
      <c r="DX216" s="5">
        <v>0.97099999999999997</v>
      </c>
      <c r="DY216" s="5">
        <v>0.626</v>
      </c>
      <c r="DZ216" s="4">
        <v>0.5877</v>
      </c>
      <c r="EA216" s="4">
        <v>0.58819999999999995</v>
      </c>
      <c r="EB216" s="4">
        <v>0.18260000000000001</v>
      </c>
      <c r="EC216" s="4">
        <v>0.1222</v>
      </c>
      <c r="ED216" s="4">
        <v>0.82369999999999999</v>
      </c>
      <c r="EE216" s="4">
        <v>4.4200000000000003E-2</v>
      </c>
      <c r="EF216" s="4">
        <v>0.94189999999999996</v>
      </c>
      <c r="EG216" s="4">
        <v>2.3812000000000002</v>
      </c>
      <c r="EH216" s="5">
        <v>0.60170000000000001</v>
      </c>
      <c r="EI216" s="5">
        <v>0.6149</v>
      </c>
      <c r="EJ216" s="5">
        <v>0.14749999999999999</v>
      </c>
      <c r="EK216" s="5">
        <v>0.1895</v>
      </c>
      <c r="EL216" s="5">
        <v>0.78900000000000003</v>
      </c>
      <c r="EM216" s="5">
        <v>4.8599999999999997E-2</v>
      </c>
      <c r="EN216" s="5">
        <v>0.88419999999999999</v>
      </c>
      <c r="EO216" s="5">
        <v>0.34860000000000002</v>
      </c>
      <c r="EP216" s="4">
        <v>0.65069999999999995</v>
      </c>
      <c r="EQ216" s="4">
        <v>0.72330000000000005</v>
      </c>
      <c r="ER216" s="4">
        <v>6.8000000000000005E-2</v>
      </c>
      <c r="ES216" s="4">
        <v>0.29110000000000003</v>
      </c>
      <c r="ET216" s="4">
        <v>0.70840000000000003</v>
      </c>
      <c r="EU216" s="4">
        <v>6.6699999999999995E-2</v>
      </c>
      <c r="EV216" s="4">
        <v>0.6845</v>
      </c>
      <c r="EW216" s="4">
        <v>0.1368</v>
      </c>
      <c r="EX216" s="5">
        <v>0.56799999999999995</v>
      </c>
      <c r="EY216" s="5">
        <v>0.55389999999999995</v>
      </c>
      <c r="EZ216" s="5">
        <v>0.1845</v>
      </c>
      <c r="FA216" s="5">
        <v>3.0599999999999999E-2</v>
      </c>
      <c r="FB216" s="5">
        <v>0.85450000000000004</v>
      </c>
      <c r="FC216" s="5">
        <v>3.9699999999999999E-2</v>
      </c>
      <c r="FD216" s="5">
        <v>0.99009999999999998</v>
      </c>
      <c r="FE216" s="5">
        <v>1.5809</v>
      </c>
      <c r="FF216" s="4">
        <v>0.58160000000000001</v>
      </c>
      <c r="FG216" s="4">
        <v>0.57869999999999999</v>
      </c>
      <c r="FH216" s="4">
        <v>0.20430000000000001</v>
      </c>
      <c r="FI216" s="4">
        <v>7.2499999999999995E-2</v>
      </c>
      <c r="FJ216" s="4">
        <v>0.84399999999999997</v>
      </c>
      <c r="FK216" s="4">
        <v>4.1799999999999997E-2</v>
      </c>
      <c r="FL216" s="4">
        <v>0.97070000000000001</v>
      </c>
      <c r="FM216" s="4">
        <v>2.2107000000000001</v>
      </c>
      <c r="FN216" s="5">
        <v>0.58860000000000001</v>
      </c>
      <c r="FO216" s="5">
        <v>0.59119999999999995</v>
      </c>
      <c r="FP216" s="5">
        <v>0.18909999999999999</v>
      </c>
      <c r="FQ216" s="5">
        <v>0.1215</v>
      </c>
      <c r="FR216" s="5">
        <v>0.82330000000000003</v>
      </c>
      <c r="FS216" s="5">
        <v>4.4600000000000001E-2</v>
      </c>
      <c r="FT216" s="5">
        <v>0.94210000000000005</v>
      </c>
      <c r="FU216" s="5">
        <v>1.1657</v>
      </c>
      <c r="FV216" s="4">
        <v>0.60189999999999999</v>
      </c>
      <c r="FW216" s="4">
        <v>0.61699999999999999</v>
      </c>
      <c r="FX216" s="4">
        <v>0.14380000000000001</v>
      </c>
      <c r="FY216" s="4">
        <v>0.1898</v>
      </c>
      <c r="FZ216" s="4">
        <v>0.78990000000000005</v>
      </c>
      <c r="GA216" s="4">
        <v>4.8399999999999999E-2</v>
      </c>
      <c r="GB216" s="4">
        <v>0.88419999999999999</v>
      </c>
      <c r="GC216" s="4">
        <v>0.76160000000000005</v>
      </c>
      <c r="GD216" s="5">
        <v>0.64829999999999999</v>
      </c>
      <c r="GE216" s="5">
        <v>0.71899999999999997</v>
      </c>
      <c r="GF216" s="5">
        <v>6.7400000000000002E-2</v>
      </c>
      <c r="GG216" s="5">
        <v>0.29249999999999998</v>
      </c>
      <c r="GH216" s="5">
        <v>0.70579999999999998</v>
      </c>
      <c r="GI216" s="5">
        <v>6.6699999999999995E-2</v>
      </c>
      <c r="GJ216" s="5">
        <v>0.68410000000000004</v>
      </c>
      <c r="GK216" s="5">
        <v>0.20599999999999999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>
        <v>0.58819999999999995</v>
      </c>
      <c r="HC216" s="4">
        <v>0.5907</v>
      </c>
      <c r="HD216" s="4">
        <v>0.18429999999999999</v>
      </c>
      <c r="HE216" s="4">
        <v>0.1226</v>
      </c>
      <c r="HF216" s="4">
        <v>0.82320000000000004</v>
      </c>
      <c r="HG216" s="4">
        <v>4.3900000000000002E-2</v>
      </c>
      <c r="HH216" s="4">
        <v>0.94240000000000002</v>
      </c>
      <c r="HI216" s="4">
        <v>0.8256</v>
      </c>
      <c r="HJ216" s="5">
        <v>0.60209999999999997</v>
      </c>
      <c r="HK216" s="5">
        <v>0.61619999999999997</v>
      </c>
      <c r="HL216" s="5">
        <v>0.14649999999999999</v>
      </c>
      <c r="HM216" s="5">
        <v>0.19089999999999999</v>
      </c>
      <c r="HN216" s="5">
        <v>0.78990000000000005</v>
      </c>
      <c r="HO216" s="5">
        <v>4.82E-2</v>
      </c>
      <c r="HP216" s="5">
        <v>0.88390000000000002</v>
      </c>
      <c r="HQ216" s="5">
        <v>0.42299999999999999</v>
      </c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0.59669615384615393</v>
      </c>
      <c r="JO216" s="4">
        <f t="shared" ref="JO216:JO217" si="145">AVERAGEIFS(B216:JM216,metrics.rec,"MSE")</f>
        <v>0.60923076923076924</v>
      </c>
      <c r="JP216" s="4">
        <f t="shared" ref="JP216:JP217" si="146">AVERAGEIFS(B216:JM216,metrics.rec,"R")</f>
        <v>0.16326153846153846</v>
      </c>
      <c r="JQ216" s="4">
        <f t="shared" ref="JQ216:JQ217" si="147">AVERAGEIFS(B216:JM216,metrics.rec,"Precision")</f>
        <v>0.1417653846153846</v>
      </c>
      <c r="JR216" s="4">
        <f t="shared" ref="JR216:JR217" si="148">AVERAGEIFS(B216:JM216,metrics.rec,"Recall")</f>
        <v>0.80609615384615374</v>
      </c>
      <c r="JS216" s="4">
        <f t="shared" ref="JS216:JS217" si="149">AVERAGEIFS(B216:JM216,metrics.rec,"Coverage")</f>
        <v>4.7576923076923079E-2</v>
      </c>
      <c r="JT216" s="4">
        <f t="shared" ref="JT216:JT217" si="150">AVERAGEIFS(B216:JM216,metrics.rec,"Recatio")</f>
        <v>0.90006538461538477</v>
      </c>
      <c r="JU216" s="4">
        <f t="shared" ref="JU216:JU217" si="151">AVERAGEIFS(B216:JM216,metrics.rec,"Time")</f>
        <v>1.0057461538461538</v>
      </c>
      <c r="JV216" s="1" t="e" cm="1">
        <f t="array" aca="1" ref="JV216" ca="1">CONCATENATE(INDIRECT(ADDRESS(1,MATCH(_xlfn.MINIFS(B216:JM216,metrics.rec,"MAE"),B216:JM216,0)+1)), ", ", INDIRECT(ADDRESS(2,MATCH(_xlfn.MINIFS(B216:JM216,metrics.rec,"MAE"),B216:JM216,0)+1)))</f>
        <v>#NAME?</v>
      </c>
      <c r="JW216" s="1" t="e" cm="1">
        <f t="array" aca="1" ref="JW216" ca="1">CONCATENATE(INDIRECT(ADDRESS(1,MATCH(_xlfn.MINIFS(B216:JM216,metrics.rec,"MSE"),B216:JM216,0)+1)), ", ", INDIRECT(ADDRESS(2,MATCH(_xlfn.MINIFS(B216:JM216,metrics.rec,"MSE"),B216:JM216,0)+1)))</f>
        <v>#NAME?</v>
      </c>
      <c r="JX216" s="1" t="e" cm="1">
        <f t="array" aca="1" ref="JX216" ca="1">CONCATENATE(INDIRECT(ADDRESS(1,MATCH(_xlfn.MAXIFS(B216:JM216,metrics.rec,"R"),B216:JM216,0)+1)), ", ", INDIRECT(ADDRESS(2,MATCH(_xlfn.MAXIFS(B216:JM216,metrics.rec,"R"),B216:JM216,0)+1)))</f>
        <v>#NAME?</v>
      </c>
      <c r="JY216" s="1" t="e" cm="1">
        <f t="array" aca="1" ref="JY216" ca="1">CONCATENATE(INDIRECT(ADDRESS(1,MATCH(_xlfn.MAXIFS(B216:JM216,metrics.rec,"Precision"),B216:JM216,0)+1)), ", ", INDIRECT(ADDRESS(2,MATCH(_xlfn.MAXIFS(B216:JM216,metrics.rec,"Precision"),B216:JM216,0)+1)))</f>
        <v>#NAME?</v>
      </c>
      <c r="JZ216" s="1" t="e" cm="1">
        <f t="array" aca="1" ref="JZ216" ca="1">CONCATENATE(INDIRECT(ADDRESS(1,MATCH(_xlfn.MAXIFS(B216:JM216,metrics.rec,"Recall"),B216:JM216,0)+1)), ", ", INDIRECT(ADDRESS(2,MATCH(_xlfn.MAXIFS(B216:JM216,metrics.rec,"Recall"),B216:JM216,0)+1)))</f>
        <v>#NAME?</v>
      </c>
      <c r="KA216" s="1" t="e" cm="1">
        <f t="array" aca="1" ref="KA216" ca="1">CONCATENATE(INDIRECT(ADDRESS(1,MATCH(_xlfn.MAXIFS(B216:JM216,metrics.rec,"Coverage"),B216:JM216,0)+1)), ", ", INDIRECT(ADDRESS(2,MATCH(_xlfn.MAXIFS(B216:JM216,metrics.rec,"Coverage"),B216:JM216,0)+1)))</f>
        <v>#NAME?</v>
      </c>
      <c r="KB216" s="1" t="e" cm="1">
        <f t="array" aca="1" ref="KB216" ca="1">CONCATENATE(INDIRECT(ADDRESS(1,MATCH(_xlfn.MAXIFS(B216:JM216,metrics.rec,"Recatio"),B216:JM216,0)+1)), ", ", INDIRECT(ADDRESS(2,MATCH(_xlfn.MAXIFS(B216:JM216,metrics.rec,"Recatio"),B216:JM216,0)+1)))</f>
        <v>#NAME?</v>
      </c>
      <c r="KC216" s="1" t="e" cm="1">
        <f t="array" aca="1" ref="KC216" ca="1">CONCATENATE(INDIRECT(ADDRESS(1,MATCH(_xlfn.MINIFS(B216:JM216,metrics.rec,"Time"),B216:JM216,0)+1)), ", ", INDIRECT(ADDRESS(2,MATCH(_xlfn.MINIFS(B216:JM216,metrics.rec,"Time"),B216:JM216,0)+1)))</f>
        <v>#NAME?</v>
      </c>
    </row>
    <row r="217" spans="1:289" x14ac:dyDescent="0.3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#NAME?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#NAME?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#NAME?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#NAME?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#NAME?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#NAME?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#NAME?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#NAME?</v>
      </c>
    </row>
    <row r="218" spans="1:289" x14ac:dyDescent="0.3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#NAME?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#NAME?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#NAME?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#NAME?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#NAME?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#NAME?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#NAME?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#NAME?</v>
      </c>
    </row>
    <row r="219" spans="1:289" x14ac:dyDescent="0.3">
      <c r="A219" s="1" t="s">
        <v>184</v>
      </c>
      <c r="B219" s="4">
        <v>0.57750000000000001</v>
      </c>
      <c r="C219" s="4">
        <v>0.57509999999999994</v>
      </c>
      <c r="D219" s="4">
        <v>0.21540000000000001</v>
      </c>
      <c r="E219" s="4">
        <v>1.8E-3</v>
      </c>
      <c r="F219" s="4">
        <v>0.92659999999999998</v>
      </c>
      <c r="G219" s="4">
        <v>0.72160000000000002</v>
      </c>
      <c r="H219" s="4">
        <v>0.99119999999999997</v>
      </c>
      <c r="I219" s="4">
        <v>0.31990000000000002</v>
      </c>
      <c r="J219" s="5">
        <v>0.58360000000000001</v>
      </c>
      <c r="K219" s="5">
        <v>0.59119999999999995</v>
      </c>
      <c r="L219" s="5">
        <v>0.22470000000000001</v>
      </c>
      <c r="M219" s="5">
        <v>3.3E-3</v>
      </c>
      <c r="N219" s="5">
        <v>0.92110000000000003</v>
      </c>
      <c r="O219" s="5">
        <v>0.69040000000000001</v>
      </c>
      <c r="P219" s="5">
        <v>0.98050000000000004</v>
      </c>
      <c r="Q219" s="5">
        <v>0.3135</v>
      </c>
      <c r="R219" s="4">
        <v>0.58650000000000002</v>
      </c>
      <c r="S219" s="4">
        <v>0.59860000000000002</v>
      </c>
      <c r="T219" s="4">
        <v>0.23169999999999999</v>
      </c>
      <c r="U219" s="4">
        <v>5.0000000000000001E-3</v>
      </c>
      <c r="V219" s="4">
        <v>0.91090000000000004</v>
      </c>
      <c r="W219" s="4">
        <v>0.65539999999999998</v>
      </c>
      <c r="X219" s="4">
        <v>0.97019999999999995</v>
      </c>
      <c r="Y219" s="4">
        <v>0.26179999999999998</v>
      </c>
      <c r="Z219" s="5">
        <v>0.59019999999999995</v>
      </c>
      <c r="AA219" s="5">
        <v>0.6109</v>
      </c>
      <c r="AB219" s="5">
        <v>0.2218</v>
      </c>
      <c r="AC219" s="5">
        <v>7.4000000000000003E-3</v>
      </c>
      <c r="AD219" s="5">
        <v>0.9012</v>
      </c>
      <c r="AE219" s="5">
        <v>0.60709999999999997</v>
      </c>
      <c r="AF219" s="5">
        <v>0.95609999999999995</v>
      </c>
      <c r="AG219" s="5">
        <v>0.2283</v>
      </c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>
        <v>0.59260000000000002</v>
      </c>
      <c r="AQ219" s="5">
        <v>0.61439999999999995</v>
      </c>
      <c r="AR219" s="5">
        <v>0.22120000000000001</v>
      </c>
      <c r="AS219" s="5">
        <v>1.5800000000000002E-2</v>
      </c>
      <c r="AT219" s="5">
        <v>0.87250000000000005</v>
      </c>
      <c r="AU219" s="5">
        <v>0.4758</v>
      </c>
      <c r="AV219" s="5">
        <v>0.92169999999999996</v>
      </c>
      <c r="AW219" s="5">
        <v>0.17530000000000001</v>
      </c>
      <c r="AX219" s="4">
        <v>0.59509999999999996</v>
      </c>
      <c r="AY219" s="4">
        <v>0.62050000000000005</v>
      </c>
      <c r="AZ219" s="4">
        <v>0.20710000000000001</v>
      </c>
      <c r="BA219" s="4">
        <v>2.7300000000000001E-2</v>
      </c>
      <c r="BB219" s="4">
        <v>0.84550000000000003</v>
      </c>
      <c r="BC219" s="4">
        <v>0.35970000000000002</v>
      </c>
      <c r="BD219" s="4">
        <v>0.88619999999999999</v>
      </c>
      <c r="BE219" s="4">
        <v>0.1162</v>
      </c>
      <c r="BF219" s="5">
        <v>0.60370000000000001</v>
      </c>
      <c r="BG219" s="5">
        <v>0.63590000000000002</v>
      </c>
      <c r="BH219" s="5">
        <v>0.1845</v>
      </c>
      <c r="BI219" s="5">
        <v>5.8000000000000003E-2</v>
      </c>
      <c r="BJ219" s="5">
        <v>0.8034</v>
      </c>
      <c r="BK219" s="5">
        <v>0.23230000000000001</v>
      </c>
      <c r="BL219" s="5">
        <v>0.82620000000000005</v>
      </c>
      <c r="BM219" s="5">
        <v>2.7300000000000001E-2</v>
      </c>
      <c r="BN219" s="4">
        <v>0.64349999999999996</v>
      </c>
      <c r="BO219" s="4">
        <v>0.72599999999999998</v>
      </c>
      <c r="BP219" s="4">
        <v>0.12709999999999999</v>
      </c>
      <c r="BQ219" s="4">
        <v>0.19209999999999999</v>
      </c>
      <c r="BR219" s="4">
        <v>0.73729999999999996</v>
      </c>
      <c r="BS219" s="4">
        <v>0.1051</v>
      </c>
      <c r="BT219" s="4">
        <v>0.69010000000000005</v>
      </c>
      <c r="BU219" s="4">
        <v>1.66E-2</v>
      </c>
      <c r="BV219" s="5">
        <v>0.57210000000000005</v>
      </c>
      <c r="BW219" s="5">
        <v>0.56710000000000005</v>
      </c>
      <c r="BX219" s="5">
        <v>0.21229999999999999</v>
      </c>
      <c r="BY219" s="5">
        <v>1.8E-3</v>
      </c>
      <c r="BZ219" s="5">
        <v>0.92390000000000005</v>
      </c>
      <c r="CA219" s="5">
        <v>0.71830000000000005</v>
      </c>
      <c r="CB219" s="5">
        <v>0.99019999999999997</v>
      </c>
      <c r="CC219" s="5">
        <v>0.26240000000000002</v>
      </c>
      <c r="CD219" s="4">
        <v>0.58450000000000002</v>
      </c>
      <c r="CE219" s="4">
        <v>0.59489999999999998</v>
      </c>
      <c r="CF219" s="4">
        <v>0.22570000000000001</v>
      </c>
      <c r="CG219" s="4">
        <v>5.0000000000000001E-3</v>
      </c>
      <c r="CH219" s="4">
        <v>0.91200000000000003</v>
      </c>
      <c r="CI219" s="4">
        <v>0.65349999999999997</v>
      </c>
      <c r="CJ219" s="4">
        <v>0.97250000000000003</v>
      </c>
      <c r="CK219" s="4">
        <v>0.13880000000000001</v>
      </c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>
        <v>0.59670000000000001</v>
      </c>
      <c r="CU219" s="4">
        <v>0.62360000000000004</v>
      </c>
      <c r="CV219" s="4">
        <v>0.2041</v>
      </c>
      <c r="CW219" s="4">
        <v>2.7E-2</v>
      </c>
      <c r="CX219" s="4">
        <v>0.84379999999999999</v>
      </c>
      <c r="CY219" s="4">
        <v>0.36599999999999999</v>
      </c>
      <c r="CZ219" s="4">
        <v>0.88800000000000001</v>
      </c>
      <c r="DA219" s="4">
        <v>8.0199999999999994E-2</v>
      </c>
      <c r="DB219" s="5">
        <v>0.64280000000000004</v>
      </c>
      <c r="DC219" s="5">
        <v>0.72360000000000002</v>
      </c>
      <c r="DD219" s="5">
        <v>0.12280000000000001</v>
      </c>
      <c r="DE219" s="5">
        <v>0.19939999999999999</v>
      </c>
      <c r="DF219" s="5">
        <v>0.73450000000000004</v>
      </c>
      <c r="DG219" s="5">
        <v>0.1027</v>
      </c>
      <c r="DH219" s="5">
        <v>0.6905</v>
      </c>
      <c r="DI219" s="5">
        <v>1.6799999999999999E-2</v>
      </c>
      <c r="DJ219" s="4">
        <v>0.56920000000000004</v>
      </c>
      <c r="DK219" s="4">
        <v>0.56240000000000001</v>
      </c>
      <c r="DL219" s="4">
        <v>0.2079</v>
      </c>
      <c r="DM219" s="4">
        <v>1.8E-3</v>
      </c>
      <c r="DN219" s="4">
        <v>0.92510000000000003</v>
      </c>
      <c r="DO219" s="4">
        <v>0.72040000000000004</v>
      </c>
      <c r="DP219" s="4">
        <v>0.99170000000000003</v>
      </c>
      <c r="DQ219" s="4">
        <v>0.44140000000000001</v>
      </c>
      <c r="DR219" s="5">
        <v>0.58550000000000002</v>
      </c>
      <c r="DS219" s="5">
        <v>0.60040000000000004</v>
      </c>
      <c r="DT219" s="5">
        <v>0.2288</v>
      </c>
      <c r="DU219" s="5">
        <v>5.0000000000000001E-3</v>
      </c>
      <c r="DV219" s="5">
        <v>0.91039999999999999</v>
      </c>
      <c r="DW219" s="5">
        <v>0.65190000000000003</v>
      </c>
      <c r="DX219" s="5">
        <v>0.97119999999999995</v>
      </c>
      <c r="DY219" s="5">
        <v>0.1188</v>
      </c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>
        <v>0.5958</v>
      </c>
      <c r="EI219" s="5">
        <v>0.62209999999999999</v>
      </c>
      <c r="EJ219" s="5">
        <v>0.2097</v>
      </c>
      <c r="EK219" s="5">
        <v>2.69E-2</v>
      </c>
      <c r="EL219" s="5">
        <v>0.84499999999999997</v>
      </c>
      <c r="EM219" s="5">
        <v>0.36609999999999998</v>
      </c>
      <c r="EN219" s="5">
        <v>0.8861</v>
      </c>
      <c r="EO219" s="5">
        <v>5.4699999999999999E-2</v>
      </c>
      <c r="EP219" s="4">
        <v>0.64529999999999998</v>
      </c>
      <c r="EQ219" s="4">
        <v>0.72440000000000004</v>
      </c>
      <c r="ER219" s="4">
        <v>0.12139999999999999</v>
      </c>
      <c r="ES219" s="4">
        <v>0.19370000000000001</v>
      </c>
      <c r="ET219" s="4">
        <v>0.73619999999999997</v>
      </c>
      <c r="EU219" s="4">
        <v>0.1047</v>
      </c>
      <c r="EV219" s="4">
        <v>0.69040000000000001</v>
      </c>
      <c r="EW219" s="4">
        <v>1.6400000000000001E-2</v>
      </c>
      <c r="EX219" s="5">
        <v>0.5746</v>
      </c>
      <c r="EY219" s="5">
        <v>0.57379999999999998</v>
      </c>
      <c r="EZ219" s="5">
        <v>0.2029</v>
      </c>
      <c r="FA219" s="5">
        <v>1.8E-3</v>
      </c>
      <c r="FB219" s="5">
        <v>0.9204</v>
      </c>
      <c r="FC219" s="5">
        <v>0.71889999999999998</v>
      </c>
      <c r="FD219" s="5">
        <v>0.99019999999999997</v>
      </c>
      <c r="FE219" s="5">
        <v>0.26319999999999999</v>
      </c>
      <c r="FF219" s="4">
        <v>0.58730000000000004</v>
      </c>
      <c r="FG219" s="4">
        <v>0.60029999999999994</v>
      </c>
      <c r="FH219" s="4">
        <v>0.2213</v>
      </c>
      <c r="FI219" s="4">
        <v>5.0000000000000001E-3</v>
      </c>
      <c r="FJ219" s="4">
        <v>0.90980000000000005</v>
      </c>
      <c r="FK219" s="4">
        <v>0.65180000000000005</v>
      </c>
      <c r="FL219" s="4">
        <v>0.9708</v>
      </c>
      <c r="FM219" s="4">
        <v>0.4289</v>
      </c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>
        <v>0.59560000000000002</v>
      </c>
      <c r="FW219" s="4">
        <v>0.62239999999999995</v>
      </c>
      <c r="FX219" s="4">
        <v>0.20830000000000001</v>
      </c>
      <c r="FY219" s="4">
        <v>2.69E-2</v>
      </c>
      <c r="FZ219" s="4">
        <v>0.84650000000000003</v>
      </c>
      <c r="GA219" s="4">
        <v>0.36659999999999998</v>
      </c>
      <c r="GB219" s="4">
        <v>0.88580000000000003</v>
      </c>
      <c r="GC219" s="4">
        <v>0.1045</v>
      </c>
      <c r="GD219" s="5">
        <v>0.64049999999999996</v>
      </c>
      <c r="GE219" s="5">
        <v>0.71640000000000004</v>
      </c>
      <c r="GF219" s="5">
        <v>0.1211</v>
      </c>
      <c r="GG219" s="5">
        <v>0.19389999999999999</v>
      </c>
      <c r="GH219" s="5">
        <v>0.73499999999999999</v>
      </c>
      <c r="GI219" s="5">
        <v>0.1053</v>
      </c>
      <c r="GJ219" s="5">
        <v>0.6905</v>
      </c>
      <c r="GK219" s="5">
        <v>2.0799999999999999E-2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>
        <v>0.59699999999999998</v>
      </c>
      <c r="HK219" s="5">
        <v>0.62480000000000002</v>
      </c>
      <c r="HL219" s="5">
        <v>0.20380000000000001</v>
      </c>
      <c r="HM219" s="5">
        <v>2.6599999999999999E-2</v>
      </c>
      <c r="HN219" s="5">
        <v>0.84650000000000003</v>
      </c>
      <c r="HO219" s="5">
        <v>0.37019999999999997</v>
      </c>
      <c r="HP219" s="5">
        <v>0.88529999999999998</v>
      </c>
      <c r="HQ219" s="5">
        <v>0.14549999999999999</v>
      </c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0.5963074074074074</v>
      </c>
      <c r="JO219" s="4">
        <f t="shared" si="105"/>
        <v>0.62148518518518525</v>
      </c>
      <c r="JP219" s="4">
        <f t="shared" si="106"/>
        <v>0.20258518518518523</v>
      </c>
      <c r="JQ219" s="4">
        <f t="shared" si="107"/>
        <v>4.0340740740740746E-2</v>
      </c>
      <c r="JR219" s="4">
        <f t="shared" si="108"/>
        <v>0.86475555555555561</v>
      </c>
      <c r="JS219" s="4">
        <f t="shared" si="109"/>
        <v>0.48314814814814816</v>
      </c>
      <c r="JT219" s="4">
        <f t="shared" si="110"/>
        <v>0.90321851851851864</v>
      </c>
      <c r="JU219" s="4">
        <f t="shared" si="111"/>
        <v>0.16055925925925926</v>
      </c>
      <c r="JV219" s="1" t="e" cm="1">
        <f t="array" aca="1" ref="JV219" ca="1">CONCATENATE(INDIRECT(ADDRESS(1,MATCH(_xlfn.MINIFS(B219:JM219,metrics.rec,"MAE"),B219:JM219,0)+1)), ", ", INDIRECT(ADDRESS(2,MATCH(_xlfn.MINIFS(B219:JM219,metrics.rec,"MAE"),B219:JM219,0)+1)))</f>
        <v>#NAME?</v>
      </c>
      <c r="JW219" s="1" t="e" cm="1">
        <f t="array" aca="1" ref="JW219" ca="1">CONCATENATE(INDIRECT(ADDRESS(1,MATCH(_xlfn.MINIFS(B219:JM219,metrics.rec,"MSE"),B219:JM219,0)+1)), ", ", INDIRECT(ADDRESS(2,MATCH(_xlfn.MINIFS(B219:JM219,metrics.rec,"MSE"),B219:JM219,0)+1)))</f>
        <v>#NAME?</v>
      </c>
      <c r="JX219" s="1" t="e" cm="1">
        <f t="array" aca="1" ref="JX219" ca="1">CONCATENATE(INDIRECT(ADDRESS(1,MATCH(_xlfn.MAXIFS(B219:JM219,metrics.rec,"R"),B219:JM219,0)+1)), ", ", INDIRECT(ADDRESS(2,MATCH(_xlfn.MAXIFS(B219:JM219,metrics.rec,"R"),B219:JM219,0)+1)))</f>
        <v>#NAME?</v>
      </c>
      <c r="JY219" s="1" t="e" cm="1">
        <f t="array" aca="1" ref="JY219" ca="1">CONCATENATE(INDIRECT(ADDRESS(1,MATCH(_xlfn.MAXIFS(B219:JM219,metrics.rec,"Precision"),B219:JM219,0)+1)), ", ", INDIRECT(ADDRESS(2,MATCH(_xlfn.MAXIFS(B219:JM219,metrics.rec,"Precision"),B219:JM219,0)+1)))</f>
        <v>#NAME?</v>
      </c>
      <c r="JZ219" s="1" t="e" cm="1">
        <f t="array" aca="1" ref="JZ219" ca="1">CONCATENATE(INDIRECT(ADDRESS(1,MATCH(_xlfn.MAXIFS(B219:JM219,metrics.rec,"Recall"),B219:JM219,0)+1)), ", ", INDIRECT(ADDRESS(2,MATCH(_xlfn.MAXIFS(B219:JM219,metrics.rec,"Recall"),B219:JM219,0)+1)))</f>
        <v>#NAME?</v>
      </c>
      <c r="KA219" s="1" t="e" cm="1">
        <f t="array" aca="1" ref="KA219" ca="1">CONCATENATE(INDIRECT(ADDRESS(1,MATCH(_xlfn.MAXIFS(B219:JM219,metrics.rec,"Coverage"),B219:JM219,0)+1)), ", ", INDIRECT(ADDRESS(2,MATCH(_xlfn.MAXIFS(B219:JM219,metrics.rec,"Coverage"),B219:JM219,0)+1)))</f>
        <v>#NAME?</v>
      </c>
      <c r="KB219" s="1" t="e" cm="1">
        <f t="array" aca="1" ref="KB219" ca="1">CONCATENATE(INDIRECT(ADDRESS(1,MATCH(_xlfn.MAXIFS(B219:JM219,metrics.rec,"Recatio"),B219:JM219,0)+1)), ", ", INDIRECT(ADDRESS(2,MATCH(_xlfn.MAXIFS(B219:JM219,metrics.rec,"Recatio"),B219:JM219,0)+1)))</f>
        <v>#NAME?</v>
      </c>
      <c r="KC219" s="1" t="e" cm="1">
        <f t="array" aca="1" ref="KC219" ca="1">CONCATENATE(INDIRECT(ADDRESS(1,MATCH(_xlfn.MINIFS(B219:JM219,metrics.rec,"Time"),B219:JM219,0)+1)), ", ", INDIRECT(ADDRESS(2,MATCH(_xlfn.MINIFS(B219:JM219,metrics.rec,"Time"),B219:JM219,0)+1)))</f>
        <v>#NAME?</v>
      </c>
    </row>
    <row r="220" spans="1:289" x14ac:dyDescent="0.3">
      <c r="A220" s="1" t="s">
        <v>185</v>
      </c>
      <c r="B220" s="4">
        <v>0.57989999999999997</v>
      </c>
      <c r="C220" s="4">
        <v>0.5796</v>
      </c>
      <c r="D220" s="4">
        <v>0.1653</v>
      </c>
      <c r="E220" s="4">
        <v>2.2800000000000001E-2</v>
      </c>
      <c r="F220" s="4">
        <v>0.87880000000000003</v>
      </c>
      <c r="G220" s="4">
        <v>5.5199999999999999E-2</v>
      </c>
      <c r="H220" s="4">
        <v>0.99060000000000004</v>
      </c>
      <c r="I220" s="4">
        <v>1.5061</v>
      </c>
      <c r="J220" s="5">
        <v>0.5867</v>
      </c>
      <c r="K220" s="5">
        <v>0.59830000000000005</v>
      </c>
      <c r="L220" s="5">
        <v>0.17150000000000001</v>
      </c>
      <c r="M220" s="5">
        <v>3.85E-2</v>
      </c>
      <c r="N220" s="5">
        <v>0.87119999999999997</v>
      </c>
      <c r="O220" s="5">
        <v>5.5599999999999997E-2</v>
      </c>
      <c r="P220" s="5">
        <v>0.98029999999999995</v>
      </c>
      <c r="Q220" s="5">
        <v>1.3724000000000001</v>
      </c>
      <c r="R220" s="4">
        <v>0.58899999999999997</v>
      </c>
      <c r="S220" s="4">
        <v>0.60019999999999996</v>
      </c>
      <c r="T220" s="4">
        <v>0.184</v>
      </c>
      <c r="U220" s="4">
        <v>5.3100000000000001E-2</v>
      </c>
      <c r="V220" s="4">
        <v>0.86350000000000005</v>
      </c>
      <c r="W220" s="4">
        <v>5.8700000000000002E-2</v>
      </c>
      <c r="X220" s="4">
        <v>0.96970000000000001</v>
      </c>
      <c r="Y220" s="4">
        <v>1.2961</v>
      </c>
      <c r="Z220" s="5">
        <v>0.59119999999999995</v>
      </c>
      <c r="AA220" s="5">
        <v>0.60960000000000003</v>
      </c>
      <c r="AB220" s="5">
        <v>0.17169999999999999</v>
      </c>
      <c r="AC220" s="5">
        <v>7.17E-2</v>
      </c>
      <c r="AD220" s="5">
        <v>0.85470000000000002</v>
      </c>
      <c r="AE220" s="5">
        <v>5.91E-2</v>
      </c>
      <c r="AF220" s="5">
        <v>0.9546</v>
      </c>
      <c r="AG220" s="5">
        <v>1.1769000000000001</v>
      </c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>
        <v>0.59819999999999995</v>
      </c>
      <c r="AQ220" s="5">
        <v>0.61960000000000004</v>
      </c>
      <c r="AR220" s="5">
        <v>0.152</v>
      </c>
      <c r="AS220" s="5">
        <v>0.10970000000000001</v>
      </c>
      <c r="AT220" s="5">
        <v>0.83020000000000005</v>
      </c>
      <c r="AU220" s="5">
        <v>6.54E-2</v>
      </c>
      <c r="AV220" s="5">
        <v>0.92210000000000003</v>
      </c>
      <c r="AW220" s="5">
        <v>1.0293000000000001</v>
      </c>
      <c r="AX220" s="4">
        <v>0.60150000000000003</v>
      </c>
      <c r="AY220" s="4">
        <v>0.62719999999999998</v>
      </c>
      <c r="AZ220" s="4">
        <v>0.14249999999999999</v>
      </c>
      <c r="BA220" s="4">
        <v>0.13950000000000001</v>
      </c>
      <c r="BB220" s="4">
        <v>0.81169999999999998</v>
      </c>
      <c r="BC220" s="4">
        <v>6.7599999999999993E-2</v>
      </c>
      <c r="BD220" s="4">
        <v>0.88639999999999997</v>
      </c>
      <c r="BE220" s="4">
        <v>0.92469999999999997</v>
      </c>
      <c r="BF220" s="5">
        <v>0.6149</v>
      </c>
      <c r="BG220" s="5">
        <v>0.65229999999999999</v>
      </c>
      <c r="BH220" s="5">
        <v>0.11070000000000001</v>
      </c>
      <c r="BI220" s="5">
        <v>0.17760000000000001</v>
      </c>
      <c r="BJ220" s="5">
        <v>0.78390000000000004</v>
      </c>
      <c r="BK220" s="5">
        <v>7.4099999999999999E-2</v>
      </c>
      <c r="BL220" s="5">
        <v>0.82730000000000004</v>
      </c>
      <c r="BM220" s="5">
        <v>0.21479999999999999</v>
      </c>
      <c r="BN220" s="4">
        <v>0.64480000000000004</v>
      </c>
      <c r="BO220" s="4">
        <v>0.7278</v>
      </c>
      <c r="BP220" s="4">
        <v>6.7500000000000004E-2</v>
      </c>
      <c r="BQ220" s="4">
        <v>0.22009999999999999</v>
      </c>
      <c r="BR220" s="4">
        <v>0.7399</v>
      </c>
      <c r="BS220" s="4">
        <v>9.2999999999999999E-2</v>
      </c>
      <c r="BT220" s="4">
        <v>0.69840000000000002</v>
      </c>
      <c r="BU220" s="4">
        <v>0.2077</v>
      </c>
      <c r="BV220" s="5">
        <v>0.57279999999999998</v>
      </c>
      <c r="BW220" s="5">
        <v>0.57030000000000003</v>
      </c>
      <c r="BX220" s="5">
        <v>0.17330000000000001</v>
      </c>
      <c r="BY220" s="5">
        <v>2.2700000000000001E-2</v>
      </c>
      <c r="BZ220" s="5">
        <v>0.87809999999999999</v>
      </c>
      <c r="CA220" s="5">
        <v>5.5E-2</v>
      </c>
      <c r="CB220" s="5">
        <v>0.9899</v>
      </c>
      <c r="CC220" s="5">
        <v>1.3201000000000001</v>
      </c>
      <c r="CD220" s="4">
        <v>0.58609999999999995</v>
      </c>
      <c r="CE220" s="4">
        <v>0.59499999999999997</v>
      </c>
      <c r="CF220" s="4">
        <v>0.1724</v>
      </c>
      <c r="CG220" s="4">
        <v>5.3800000000000001E-2</v>
      </c>
      <c r="CH220" s="4">
        <v>0.86260000000000003</v>
      </c>
      <c r="CI220" s="4">
        <v>5.7799999999999997E-2</v>
      </c>
      <c r="CJ220" s="4">
        <v>0.97130000000000005</v>
      </c>
      <c r="CK220" s="4">
        <v>0.68440000000000001</v>
      </c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>
        <v>0.60260000000000002</v>
      </c>
      <c r="CU220" s="4">
        <v>0.62870000000000004</v>
      </c>
      <c r="CV220" s="4">
        <v>0.14649999999999999</v>
      </c>
      <c r="CW220" s="4">
        <v>0.14149999999999999</v>
      </c>
      <c r="CX220" s="4">
        <v>0.80830000000000002</v>
      </c>
      <c r="CY220" s="4">
        <v>6.7000000000000004E-2</v>
      </c>
      <c r="CZ220" s="4">
        <v>0.88859999999999995</v>
      </c>
      <c r="DA220" s="4">
        <v>0.67030000000000001</v>
      </c>
      <c r="DB220" s="5">
        <v>0.64400000000000002</v>
      </c>
      <c r="DC220" s="5">
        <v>0.72460000000000002</v>
      </c>
      <c r="DD220" s="5">
        <v>7.1199999999999999E-2</v>
      </c>
      <c r="DE220" s="5">
        <v>0.2283</v>
      </c>
      <c r="DF220" s="5">
        <v>0.73770000000000002</v>
      </c>
      <c r="DG220" s="5">
        <v>9.0800000000000006E-2</v>
      </c>
      <c r="DH220" s="5">
        <v>0.69779999999999998</v>
      </c>
      <c r="DI220" s="5">
        <v>0.2555</v>
      </c>
      <c r="DJ220" s="4">
        <v>0.57299999999999995</v>
      </c>
      <c r="DK220" s="4">
        <v>0.57089999999999996</v>
      </c>
      <c r="DL220" s="4">
        <v>0.1522</v>
      </c>
      <c r="DM220" s="4">
        <v>2.2800000000000001E-2</v>
      </c>
      <c r="DN220" s="4">
        <v>0.877</v>
      </c>
      <c r="DO220" s="4">
        <v>5.4699999999999999E-2</v>
      </c>
      <c r="DP220" s="4">
        <v>0.99109999999999998</v>
      </c>
      <c r="DQ220" s="4">
        <v>13.2986</v>
      </c>
      <c r="DR220" s="5">
        <v>0.58850000000000002</v>
      </c>
      <c r="DS220" s="5">
        <v>0.60540000000000005</v>
      </c>
      <c r="DT220" s="5">
        <v>0.17349999999999999</v>
      </c>
      <c r="DU220" s="5">
        <v>5.2600000000000001E-2</v>
      </c>
      <c r="DV220" s="5">
        <v>0.86209999999999998</v>
      </c>
      <c r="DW220" s="5">
        <v>5.91E-2</v>
      </c>
      <c r="DX220" s="5">
        <v>0.97060000000000002</v>
      </c>
      <c r="DY220" s="5">
        <v>0.61950000000000005</v>
      </c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>
        <v>0.60209999999999997</v>
      </c>
      <c r="EI220" s="5">
        <v>0.62770000000000004</v>
      </c>
      <c r="EJ220" s="5">
        <v>0.1457</v>
      </c>
      <c r="EK220" s="5">
        <v>0.13930000000000001</v>
      </c>
      <c r="EL220" s="5">
        <v>0.80979999999999996</v>
      </c>
      <c r="EM220" s="5">
        <v>6.7900000000000002E-2</v>
      </c>
      <c r="EN220" s="5">
        <v>0.88539999999999996</v>
      </c>
      <c r="EO220" s="5">
        <v>0.43369999999999997</v>
      </c>
      <c r="EP220" s="4">
        <v>0.64480000000000004</v>
      </c>
      <c r="EQ220" s="4">
        <v>0.72430000000000005</v>
      </c>
      <c r="ER220" s="4">
        <v>6.9199999999999998E-2</v>
      </c>
      <c r="ES220" s="4">
        <v>0.2233</v>
      </c>
      <c r="ET220" s="4">
        <v>0.73880000000000001</v>
      </c>
      <c r="EU220" s="4">
        <v>9.1700000000000004E-2</v>
      </c>
      <c r="EV220" s="4">
        <v>0.69710000000000005</v>
      </c>
      <c r="EW220" s="4">
        <v>0.1981</v>
      </c>
      <c r="EX220" s="5">
        <v>0.57709999999999995</v>
      </c>
      <c r="EY220" s="5">
        <v>0.57830000000000004</v>
      </c>
      <c r="EZ220" s="5">
        <v>0.14330000000000001</v>
      </c>
      <c r="FA220" s="5">
        <v>2.2499999999999999E-2</v>
      </c>
      <c r="FB220" s="5">
        <v>0.87319999999999998</v>
      </c>
      <c r="FC220" s="5">
        <v>5.5100000000000003E-2</v>
      </c>
      <c r="FD220" s="5">
        <v>0.98950000000000005</v>
      </c>
      <c r="FE220" s="5">
        <v>1.5269999999999999</v>
      </c>
      <c r="FF220" s="4">
        <v>0.58940000000000003</v>
      </c>
      <c r="FG220" s="4">
        <v>0.6028</v>
      </c>
      <c r="FH220" s="4">
        <v>0.17199999999999999</v>
      </c>
      <c r="FI220" s="4">
        <v>5.2999999999999999E-2</v>
      </c>
      <c r="FJ220" s="4">
        <v>0.86280000000000001</v>
      </c>
      <c r="FK220" s="4">
        <v>5.8500000000000003E-2</v>
      </c>
      <c r="FL220" s="4">
        <v>0.9698</v>
      </c>
      <c r="FM220" s="4">
        <v>2.4853000000000001</v>
      </c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>
        <v>0.60270000000000001</v>
      </c>
      <c r="FW220" s="4">
        <v>0.63139999999999996</v>
      </c>
      <c r="FX220" s="4">
        <v>0.13950000000000001</v>
      </c>
      <c r="FY220" s="4">
        <v>0.14019999999999999</v>
      </c>
      <c r="FZ220" s="4">
        <v>0.81010000000000004</v>
      </c>
      <c r="GA220" s="4">
        <v>6.7299999999999999E-2</v>
      </c>
      <c r="GB220" s="4">
        <v>0.88500000000000001</v>
      </c>
      <c r="GC220" s="4">
        <v>0.9627</v>
      </c>
      <c r="GD220" s="5">
        <v>0.64259999999999995</v>
      </c>
      <c r="GE220" s="5">
        <v>0.72050000000000003</v>
      </c>
      <c r="GF220" s="5">
        <v>7.2400000000000006E-2</v>
      </c>
      <c r="GG220" s="5">
        <v>0.2253</v>
      </c>
      <c r="GH220" s="5">
        <v>0.73660000000000003</v>
      </c>
      <c r="GI220" s="5">
        <v>9.1600000000000001E-2</v>
      </c>
      <c r="GJ220" s="5">
        <v>0.69889999999999997</v>
      </c>
      <c r="GK220" s="5">
        <v>0.3115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>
        <v>0.60309999999999997</v>
      </c>
      <c r="HK220" s="5">
        <v>0.63049999999999995</v>
      </c>
      <c r="HL220" s="5">
        <v>0.1454</v>
      </c>
      <c r="HM220" s="5">
        <v>0.13980000000000001</v>
      </c>
      <c r="HN220" s="5">
        <v>0.81030000000000002</v>
      </c>
      <c r="HO220" s="5">
        <v>6.7599999999999993E-2</v>
      </c>
      <c r="HP220" s="5">
        <v>0.8861</v>
      </c>
      <c r="HQ220" s="5">
        <v>1.9097999999999999</v>
      </c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0.59979259259259254</v>
      </c>
      <c r="JO220" s="4">
        <f t="shared" si="105"/>
        <v>0.62534444444444448</v>
      </c>
      <c r="JP220" s="4">
        <f t="shared" si="106"/>
        <v>0.14574444444444445</v>
      </c>
      <c r="JQ220" s="4">
        <f t="shared" si="107"/>
        <v>0.10477777777777776</v>
      </c>
      <c r="JR220" s="4">
        <f t="shared" si="108"/>
        <v>0.82805925925925916</v>
      </c>
      <c r="JS220" s="4">
        <f t="shared" si="109"/>
        <v>6.622222222222221E-2</v>
      </c>
      <c r="JT220" s="4">
        <f t="shared" si="110"/>
        <v>0.90398148148148127</v>
      </c>
      <c r="JU220" s="4">
        <f t="shared" si="111"/>
        <v>1.3810999999999998</v>
      </c>
      <c r="JV220" s="1" t="e" cm="1">
        <f t="array" aca="1" ref="JV220" ca="1">CONCATENATE(INDIRECT(ADDRESS(1,MATCH(_xlfn.MINIFS(B220:JM220,metrics.rec,"MAE"),B220:JM220,0)+1)), ", ", INDIRECT(ADDRESS(2,MATCH(_xlfn.MINIFS(B220:JM220,metrics.rec,"MAE"),B220:JM220,0)+1)))</f>
        <v>#NAME?</v>
      </c>
      <c r="JW220" s="1" t="e" cm="1">
        <f t="array" aca="1" ref="JW220" ca="1">CONCATENATE(INDIRECT(ADDRESS(1,MATCH(_xlfn.MINIFS(B220:JM220,metrics.rec,"MSE"),B220:JM220,0)+1)), ", ", INDIRECT(ADDRESS(2,MATCH(_xlfn.MINIFS(B220:JM220,metrics.rec,"MSE"),B220:JM220,0)+1)))</f>
        <v>#NAME?</v>
      </c>
      <c r="JX220" s="1" t="e" cm="1">
        <f t="array" aca="1" ref="JX220" ca="1">CONCATENATE(INDIRECT(ADDRESS(1,MATCH(_xlfn.MAXIFS(B220:JM220,metrics.rec,"R"),B220:JM220,0)+1)), ", ", INDIRECT(ADDRESS(2,MATCH(_xlfn.MAXIFS(B220:JM220,metrics.rec,"R"),B220:JM220,0)+1)))</f>
        <v>#NAME?</v>
      </c>
      <c r="JY220" s="1" t="e" cm="1">
        <f t="array" aca="1" ref="JY220" ca="1">CONCATENATE(INDIRECT(ADDRESS(1,MATCH(_xlfn.MAXIFS(B220:JM220,metrics.rec,"Precision"),B220:JM220,0)+1)), ", ", INDIRECT(ADDRESS(2,MATCH(_xlfn.MAXIFS(B220:JM220,metrics.rec,"Precision"),B220:JM220,0)+1)))</f>
        <v>#NAME?</v>
      </c>
      <c r="JZ220" s="1" t="e" cm="1">
        <f t="array" aca="1" ref="JZ220" ca="1">CONCATENATE(INDIRECT(ADDRESS(1,MATCH(_xlfn.MAXIFS(B220:JM220,metrics.rec,"Recall"),B220:JM220,0)+1)), ", ", INDIRECT(ADDRESS(2,MATCH(_xlfn.MAXIFS(B220:JM220,metrics.rec,"Recall"),B220:JM220,0)+1)))</f>
        <v>#NAME?</v>
      </c>
      <c r="KA220" s="1" t="e" cm="1">
        <f t="array" aca="1" ref="KA220" ca="1">CONCATENATE(INDIRECT(ADDRESS(1,MATCH(_xlfn.MAXIFS(B220:JM220,metrics.rec,"Coverage"),B220:JM220,0)+1)), ", ", INDIRECT(ADDRESS(2,MATCH(_xlfn.MAXIFS(B220:JM220,metrics.rec,"Coverage"),B220:JM220,0)+1)))</f>
        <v>#NAME?</v>
      </c>
      <c r="KB220" s="1" t="e" cm="1">
        <f t="array" aca="1" ref="KB220" ca="1">CONCATENATE(INDIRECT(ADDRESS(1,MATCH(_xlfn.MAXIFS(B220:JM220,metrics.rec,"Recatio"),B220:JM220,0)+1)), ", ", INDIRECT(ADDRESS(2,MATCH(_xlfn.MAXIFS(B220:JM220,metrics.rec,"Recatio"),B220:JM220,0)+1)))</f>
        <v>#NAME?</v>
      </c>
      <c r="KC220" s="1" t="e" cm="1">
        <f t="array" aca="1" ref="KC220" ca="1">CONCATENATE(INDIRECT(ADDRESS(1,MATCH(_xlfn.MINIFS(B220:JM220,metrics.rec,"Time"),B220:JM220,0)+1)), ", ", INDIRECT(ADDRESS(2,MATCH(_xlfn.MINIFS(B220:JM220,metrics.rec,"Time"),B220:JM220,0)+1)))</f>
        <v>#NAME?</v>
      </c>
    </row>
    <row r="221" spans="1:289" x14ac:dyDescent="0.3">
      <c r="A221" s="1" t="s">
        <v>186</v>
      </c>
      <c r="B221" s="4">
        <v>0.57820000000000005</v>
      </c>
      <c r="C221" s="4">
        <v>0.57930000000000004</v>
      </c>
      <c r="D221" s="4">
        <v>0.21160000000000001</v>
      </c>
      <c r="E221" s="4">
        <v>1.8E-3</v>
      </c>
      <c r="F221" s="4">
        <v>0.92689999999999995</v>
      </c>
      <c r="G221" s="4">
        <v>0.72970000000000002</v>
      </c>
      <c r="H221" s="4">
        <v>0.98960000000000004</v>
      </c>
      <c r="I221" s="4">
        <v>0.32400000000000001</v>
      </c>
      <c r="J221" s="5">
        <v>0.58440000000000003</v>
      </c>
      <c r="K221" s="5">
        <v>0.59619999999999995</v>
      </c>
      <c r="L221" s="5">
        <v>0.21929999999999999</v>
      </c>
      <c r="M221" s="5">
        <v>3.3E-3</v>
      </c>
      <c r="N221" s="5">
        <v>0.92149999999999999</v>
      </c>
      <c r="O221" s="5">
        <v>0.69640000000000002</v>
      </c>
      <c r="P221" s="5">
        <v>0.97940000000000005</v>
      </c>
      <c r="Q221" s="5">
        <v>0.2888</v>
      </c>
      <c r="R221" s="4">
        <v>0.58640000000000003</v>
      </c>
      <c r="S221" s="4">
        <v>0.60099999999999998</v>
      </c>
      <c r="T221" s="4">
        <v>0.22159999999999999</v>
      </c>
      <c r="U221" s="4">
        <v>5.0000000000000001E-3</v>
      </c>
      <c r="V221" s="4">
        <v>0.91139999999999999</v>
      </c>
      <c r="W221" s="4">
        <v>0.66039999999999999</v>
      </c>
      <c r="X221" s="4">
        <v>0.96799999999999997</v>
      </c>
      <c r="Y221" s="4">
        <v>0.27800000000000002</v>
      </c>
      <c r="Z221" s="5">
        <v>0.58989999999999998</v>
      </c>
      <c r="AA221" s="5">
        <v>0.61170000000000002</v>
      </c>
      <c r="AB221" s="5">
        <v>0.2175</v>
      </c>
      <c r="AC221" s="5">
        <v>7.3000000000000001E-3</v>
      </c>
      <c r="AD221" s="5">
        <v>0.90229999999999999</v>
      </c>
      <c r="AE221" s="5">
        <v>0.61240000000000006</v>
      </c>
      <c r="AF221" s="5">
        <v>0.95299999999999996</v>
      </c>
      <c r="AG221" s="5">
        <v>0.20169999999999999</v>
      </c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>
        <v>0.59350000000000003</v>
      </c>
      <c r="AQ221" s="5">
        <v>0.61750000000000005</v>
      </c>
      <c r="AR221" s="5">
        <v>0.216</v>
      </c>
      <c r="AS221" s="5">
        <v>1.5699999999999999E-2</v>
      </c>
      <c r="AT221" s="5">
        <v>0.874</v>
      </c>
      <c r="AU221" s="5">
        <v>0.47939999999999999</v>
      </c>
      <c r="AV221" s="5">
        <v>0.91679999999999995</v>
      </c>
      <c r="AW221" s="5">
        <v>0.14849999999999999</v>
      </c>
      <c r="AX221" s="4">
        <v>0.59470000000000001</v>
      </c>
      <c r="AY221" s="4">
        <v>0.62060000000000004</v>
      </c>
      <c r="AZ221" s="4">
        <v>0.20580000000000001</v>
      </c>
      <c r="BA221" s="4">
        <v>2.7099999999999999E-2</v>
      </c>
      <c r="BB221" s="4">
        <v>0.84799999999999998</v>
      </c>
      <c r="BC221" s="4">
        <v>0.36309999999999998</v>
      </c>
      <c r="BD221" s="4">
        <v>0.88090000000000002</v>
      </c>
      <c r="BE221" s="4">
        <v>0.1144</v>
      </c>
      <c r="BF221" s="5">
        <v>0.60189999999999999</v>
      </c>
      <c r="BG221" s="5">
        <v>0.63260000000000005</v>
      </c>
      <c r="BH221" s="5">
        <v>0.1958</v>
      </c>
      <c r="BI221" s="5">
        <v>5.7599999999999998E-2</v>
      </c>
      <c r="BJ221" s="5">
        <v>0.80679999999999996</v>
      </c>
      <c r="BK221" s="5">
        <v>0.2344</v>
      </c>
      <c r="BL221" s="5">
        <v>0.81779999999999997</v>
      </c>
      <c r="BM221" s="5">
        <v>2.8400000000000002E-2</v>
      </c>
      <c r="BN221" s="4">
        <v>0.62280000000000002</v>
      </c>
      <c r="BO221" s="4">
        <v>0.68779999999999997</v>
      </c>
      <c r="BP221" s="4">
        <v>0.15740000000000001</v>
      </c>
      <c r="BQ221" s="4">
        <v>0.19170000000000001</v>
      </c>
      <c r="BR221" s="4">
        <v>0.7429</v>
      </c>
      <c r="BS221" s="4">
        <v>0.10539999999999999</v>
      </c>
      <c r="BT221" s="4">
        <v>0.67969999999999997</v>
      </c>
      <c r="BU221" s="4">
        <v>1.6400000000000001E-2</v>
      </c>
      <c r="BV221" s="5">
        <v>0.57189999999999996</v>
      </c>
      <c r="BW221" s="5">
        <v>0.57179999999999997</v>
      </c>
      <c r="BX221" s="5">
        <v>0.19989999999999999</v>
      </c>
      <c r="BY221" s="5">
        <v>1.8E-3</v>
      </c>
      <c r="BZ221" s="5">
        <v>0.92589999999999995</v>
      </c>
      <c r="CA221" s="5">
        <v>0.7248</v>
      </c>
      <c r="CB221" s="5">
        <v>0.98939999999999995</v>
      </c>
      <c r="CC221" s="5">
        <v>0.26950000000000002</v>
      </c>
      <c r="CD221" s="4">
        <v>0.58530000000000004</v>
      </c>
      <c r="CE221" s="4">
        <v>0.59970000000000001</v>
      </c>
      <c r="CF221" s="4">
        <v>0.21540000000000001</v>
      </c>
      <c r="CG221" s="4">
        <v>5.0000000000000001E-3</v>
      </c>
      <c r="CH221" s="4">
        <v>0.91300000000000003</v>
      </c>
      <c r="CI221" s="4">
        <v>0.65890000000000004</v>
      </c>
      <c r="CJ221" s="4">
        <v>0.97040000000000004</v>
      </c>
      <c r="CK221" s="4">
        <v>0.1241</v>
      </c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>
        <v>0.59670000000000001</v>
      </c>
      <c r="CU221" s="4">
        <v>0.62450000000000006</v>
      </c>
      <c r="CV221" s="4">
        <v>0.2014</v>
      </c>
      <c r="CW221" s="4">
        <v>2.69E-2</v>
      </c>
      <c r="CX221" s="4">
        <v>0.84650000000000003</v>
      </c>
      <c r="CY221" s="4">
        <v>0.36890000000000001</v>
      </c>
      <c r="CZ221" s="4">
        <v>0.88190000000000002</v>
      </c>
      <c r="DA221" s="4">
        <v>8.5300000000000001E-2</v>
      </c>
      <c r="DB221" s="5">
        <v>0.62309999999999999</v>
      </c>
      <c r="DC221" s="5">
        <v>0.68789999999999996</v>
      </c>
      <c r="DD221" s="5">
        <v>0.15540000000000001</v>
      </c>
      <c r="DE221" s="5">
        <v>0.19850000000000001</v>
      </c>
      <c r="DF221" s="5">
        <v>0.74</v>
      </c>
      <c r="DG221" s="5">
        <v>0.1033</v>
      </c>
      <c r="DH221" s="5">
        <v>0.67959999999999998</v>
      </c>
      <c r="DI221" s="5">
        <v>1.7000000000000001E-2</v>
      </c>
      <c r="DJ221" s="4">
        <v>0.5696</v>
      </c>
      <c r="DK221" s="4">
        <v>0.56689999999999996</v>
      </c>
      <c r="DL221" s="4">
        <v>0.1983</v>
      </c>
      <c r="DM221" s="4">
        <v>1.8E-3</v>
      </c>
      <c r="DN221" s="4">
        <v>0.92430000000000001</v>
      </c>
      <c r="DO221" s="4">
        <v>0.72660000000000002</v>
      </c>
      <c r="DP221" s="4">
        <v>0.99129999999999996</v>
      </c>
      <c r="DQ221" s="4">
        <v>0.47699999999999998</v>
      </c>
      <c r="DR221" s="5">
        <v>0.58599999999999997</v>
      </c>
      <c r="DS221" s="5">
        <v>0.60409999999999997</v>
      </c>
      <c r="DT221" s="5">
        <v>0.22070000000000001</v>
      </c>
      <c r="DU221" s="5">
        <v>5.0000000000000001E-3</v>
      </c>
      <c r="DV221" s="5">
        <v>0.91159999999999997</v>
      </c>
      <c r="DW221" s="5">
        <v>0.65739999999999998</v>
      </c>
      <c r="DX221" s="5">
        <v>0.96899999999999997</v>
      </c>
      <c r="DY221" s="5">
        <v>0.1236</v>
      </c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>
        <v>0.59560000000000002</v>
      </c>
      <c r="EI221" s="5">
        <v>0.623</v>
      </c>
      <c r="EJ221" s="5">
        <v>0.20749999999999999</v>
      </c>
      <c r="EK221" s="5">
        <v>2.6700000000000002E-2</v>
      </c>
      <c r="EL221" s="5">
        <v>0.84760000000000002</v>
      </c>
      <c r="EM221" s="5">
        <v>0.3695</v>
      </c>
      <c r="EN221" s="5">
        <v>0.88039999999999996</v>
      </c>
      <c r="EO221" s="5">
        <v>5.5599999999999997E-2</v>
      </c>
      <c r="EP221" s="4">
        <v>0.62419999999999998</v>
      </c>
      <c r="EQ221" s="4">
        <v>0.68630000000000002</v>
      </c>
      <c r="ER221" s="4">
        <v>0.15529999999999999</v>
      </c>
      <c r="ES221" s="4">
        <v>0.1925</v>
      </c>
      <c r="ET221" s="4">
        <v>0.74219999999999997</v>
      </c>
      <c r="EU221" s="4">
        <v>0.1055</v>
      </c>
      <c r="EV221" s="4">
        <v>0.67959999999999998</v>
      </c>
      <c r="EW221" s="4">
        <v>1.61E-2</v>
      </c>
      <c r="EX221" s="5">
        <v>0.57599999999999996</v>
      </c>
      <c r="EY221" s="5">
        <v>0.57950000000000002</v>
      </c>
      <c r="EZ221" s="5">
        <v>0.19239999999999999</v>
      </c>
      <c r="FA221" s="5">
        <v>1.8E-3</v>
      </c>
      <c r="FB221" s="5">
        <v>0.92090000000000005</v>
      </c>
      <c r="FC221" s="5">
        <v>0.72489999999999999</v>
      </c>
      <c r="FD221" s="5">
        <v>0.98929999999999996</v>
      </c>
      <c r="FE221" s="5">
        <v>0.27829999999999999</v>
      </c>
      <c r="FF221" s="4">
        <v>0.58799999999999997</v>
      </c>
      <c r="FG221" s="4">
        <v>0.60499999999999998</v>
      </c>
      <c r="FH221" s="4">
        <v>0.2142</v>
      </c>
      <c r="FI221" s="4">
        <v>5.0000000000000001E-3</v>
      </c>
      <c r="FJ221" s="4">
        <v>0.91059999999999997</v>
      </c>
      <c r="FK221" s="4">
        <v>0.6573</v>
      </c>
      <c r="FL221" s="4">
        <v>0.96830000000000005</v>
      </c>
      <c r="FM221" s="4">
        <v>0.42259999999999998</v>
      </c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>
        <v>0.5958</v>
      </c>
      <c r="FW221" s="4">
        <v>0.62409999999999999</v>
      </c>
      <c r="FX221" s="4">
        <v>0.20860000000000001</v>
      </c>
      <c r="FY221" s="4">
        <v>2.6700000000000002E-2</v>
      </c>
      <c r="FZ221" s="4">
        <v>0.8488</v>
      </c>
      <c r="GA221" s="4">
        <v>0.37</v>
      </c>
      <c r="GB221" s="4">
        <v>0.87960000000000005</v>
      </c>
      <c r="GC221" s="4">
        <v>0.1042</v>
      </c>
      <c r="GD221" s="5">
        <v>0.62070000000000003</v>
      </c>
      <c r="GE221" s="5">
        <v>0.67969999999999997</v>
      </c>
      <c r="GF221" s="5">
        <v>0.15679999999999999</v>
      </c>
      <c r="GG221" s="5">
        <v>0.1928</v>
      </c>
      <c r="GH221" s="5">
        <v>0.74060000000000004</v>
      </c>
      <c r="GI221" s="5">
        <v>0.106</v>
      </c>
      <c r="GJ221" s="5">
        <v>0.67979999999999996</v>
      </c>
      <c r="GK221" s="5">
        <v>2.1399999999999999E-2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>
        <v>0.59699999999999998</v>
      </c>
      <c r="HK221" s="5">
        <v>0.626</v>
      </c>
      <c r="HL221" s="5">
        <v>0.2051</v>
      </c>
      <c r="HM221" s="5">
        <v>2.64E-2</v>
      </c>
      <c r="HN221" s="5">
        <v>0.84860000000000002</v>
      </c>
      <c r="HO221" s="5">
        <v>0.3735</v>
      </c>
      <c r="HP221" s="5">
        <v>0.88</v>
      </c>
      <c r="HQ221" s="5">
        <v>0.16739999999999999</v>
      </c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0.59348148148148139</v>
      </c>
      <c r="JO221" s="4">
        <f t="shared" si="105"/>
        <v>0.61830740740740753</v>
      </c>
      <c r="JP221" s="4">
        <f t="shared" si="106"/>
        <v>0.20314814814814813</v>
      </c>
      <c r="JQ221" s="4">
        <f t="shared" si="107"/>
        <v>4.0129629629629626E-2</v>
      </c>
      <c r="JR221" s="4">
        <f t="shared" si="108"/>
        <v>0.86671851851851855</v>
      </c>
      <c r="JS221" s="4">
        <f t="shared" si="109"/>
        <v>0.48732222222222216</v>
      </c>
      <c r="JT221" s="4">
        <f t="shared" si="110"/>
        <v>0.89860740740740741</v>
      </c>
      <c r="JU221" s="4">
        <f t="shared" si="111"/>
        <v>0.1588074074074074</v>
      </c>
      <c r="JV221" s="1" t="e" cm="1">
        <f t="array" aca="1" ref="JV221" ca="1">CONCATENATE(INDIRECT(ADDRESS(1,MATCH(_xlfn.MINIFS(B221:JM221,metrics.rec,"MAE"),B221:JM221,0)+1)), ", ", INDIRECT(ADDRESS(2,MATCH(_xlfn.MINIFS(B221:JM221,metrics.rec,"MAE"),B221:JM221,0)+1)))</f>
        <v>#NAME?</v>
      </c>
      <c r="JW221" s="1" t="e" cm="1">
        <f t="array" aca="1" ref="JW221" ca="1">CONCATENATE(INDIRECT(ADDRESS(1,MATCH(_xlfn.MINIFS(B221:JM221,metrics.rec,"MSE"),B221:JM221,0)+1)), ", ", INDIRECT(ADDRESS(2,MATCH(_xlfn.MINIFS(B221:JM221,metrics.rec,"MSE"),B221:JM221,0)+1)))</f>
        <v>#NAME?</v>
      </c>
      <c r="JX221" s="1" t="e" cm="1">
        <f t="array" aca="1" ref="JX221" ca="1">CONCATENATE(INDIRECT(ADDRESS(1,MATCH(_xlfn.MAXIFS(B221:JM221,metrics.rec,"R"),B221:JM221,0)+1)), ", ", INDIRECT(ADDRESS(2,MATCH(_xlfn.MAXIFS(B221:JM221,metrics.rec,"R"),B221:JM221,0)+1)))</f>
        <v>#NAME?</v>
      </c>
      <c r="JY221" s="1" t="e" cm="1">
        <f t="array" aca="1" ref="JY221" ca="1">CONCATENATE(INDIRECT(ADDRESS(1,MATCH(_xlfn.MAXIFS(B221:JM221,metrics.rec,"Precision"),B221:JM221,0)+1)), ", ", INDIRECT(ADDRESS(2,MATCH(_xlfn.MAXIFS(B221:JM221,metrics.rec,"Precision"),B221:JM221,0)+1)))</f>
        <v>#NAME?</v>
      </c>
      <c r="JZ221" s="1" t="e" cm="1">
        <f t="array" aca="1" ref="JZ221" ca="1">CONCATENATE(INDIRECT(ADDRESS(1,MATCH(_xlfn.MAXIFS(B221:JM221,metrics.rec,"Recall"),B221:JM221,0)+1)), ", ", INDIRECT(ADDRESS(2,MATCH(_xlfn.MAXIFS(B221:JM221,metrics.rec,"Recall"),B221:JM221,0)+1)))</f>
        <v>#NAME?</v>
      </c>
      <c r="KA221" s="1" t="e" cm="1">
        <f t="array" aca="1" ref="KA221" ca="1">CONCATENATE(INDIRECT(ADDRESS(1,MATCH(_xlfn.MAXIFS(B221:JM221,metrics.rec,"Coverage"),B221:JM221,0)+1)), ", ", INDIRECT(ADDRESS(2,MATCH(_xlfn.MAXIFS(B221:JM221,metrics.rec,"Coverage"),B221:JM221,0)+1)))</f>
        <v>#NAME?</v>
      </c>
      <c r="KB221" s="1" t="e" cm="1">
        <f t="array" aca="1" ref="KB221" ca="1">CONCATENATE(INDIRECT(ADDRESS(1,MATCH(_xlfn.MAXIFS(B221:JM221,metrics.rec,"Recatio"),B221:JM221,0)+1)), ", ", INDIRECT(ADDRESS(2,MATCH(_xlfn.MAXIFS(B221:JM221,metrics.rec,"Recatio"),B221:JM221,0)+1)))</f>
        <v>#NAME?</v>
      </c>
      <c r="KC221" s="1" t="e" cm="1">
        <f t="array" aca="1" ref="KC221" ca="1">CONCATENATE(INDIRECT(ADDRESS(1,MATCH(_xlfn.MINIFS(B221:JM221,metrics.rec,"Time"),B221:JM221,0)+1)), ", ", INDIRECT(ADDRESS(2,MATCH(_xlfn.MINIFS(B221:JM221,metrics.rec,"Time"),B221:JM221,0)+1)))</f>
        <v>#NAME?</v>
      </c>
    </row>
    <row r="222" spans="1:289" x14ac:dyDescent="0.3">
      <c r="A222" s="1" t="s">
        <v>187</v>
      </c>
      <c r="B222" s="4">
        <v>0.57240000000000002</v>
      </c>
      <c r="C222" s="4">
        <v>0.57289999999999996</v>
      </c>
      <c r="D222" s="4">
        <v>0.2261</v>
      </c>
      <c r="E222" s="4">
        <v>1.6999999999999999E-3</v>
      </c>
      <c r="F222" s="4">
        <v>0.92490000000000006</v>
      </c>
      <c r="G222" s="4">
        <v>0.78010000000000002</v>
      </c>
      <c r="H222" s="4">
        <v>0.99160000000000004</v>
      </c>
      <c r="I222" s="4">
        <v>0.34310000000000002</v>
      </c>
      <c r="J222" s="5">
        <v>0.57920000000000005</v>
      </c>
      <c r="K222" s="5">
        <v>0.58940000000000003</v>
      </c>
      <c r="L222" s="5">
        <v>0.2339</v>
      </c>
      <c r="M222" s="5">
        <v>3.0000000000000001E-3</v>
      </c>
      <c r="N222" s="5">
        <v>0.92079999999999995</v>
      </c>
      <c r="O222" s="5">
        <v>0.76549999999999996</v>
      </c>
      <c r="P222" s="5">
        <v>0.98070000000000002</v>
      </c>
      <c r="Q222" s="5">
        <v>0.29459999999999997</v>
      </c>
      <c r="R222" s="4">
        <v>0.5827</v>
      </c>
      <c r="S222" s="4">
        <v>0.5978</v>
      </c>
      <c r="T222" s="4">
        <v>0.23499999999999999</v>
      </c>
      <c r="U222" s="4">
        <v>4.4000000000000003E-3</v>
      </c>
      <c r="V222" s="4">
        <v>0.91110000000000002</v>
      </c>
      <c r="W222" s="4">
        <v>0.75229999999999997</v>
      </c>
      <c r="X222" s="4">
        <v>0.97109999999999996</v>
      </c>
      <c r="Y222" s="4">
        <v>0.29060000000000002</v>
      </c>
      <c r="Z222" s="5">
        <v>0.58750000000000002</v>
      </c>
      <c r="AA222" s="5">
        <v>0.61180000000000001</v>
      </c>
      <c r="AB222" s="5">
        <v>0.22239999999999999</v>
      </c>
      <c r="AC222" s="5">
        <v>6.1000000000000004E-3</v>
      </c>
      <c r="AD222" s="5">
        <v>0.90410000000000001</v>
      </c>
      <c r="AE222" s="5">
        <v>0.73829999999999996</v>
      </c>
      <c r="AF222" s="5">
        <v>0.95720000000000005</v>
      </c>
      <c r="AG222" s="5">
        <v>0.1933</v>
      </c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>
        <v>0.59330000000000005</v>
      </c>
      <c r="AQ222" s="5">
        <v>0.62409999999999999</v>
      </c>
      <c r="AR222" s="5">
        <v>0.21829999999999999</v>
      </c>
      <c r="AS222" s="5">
        <v>1.0699999999999999E-2</v>
      </c>
      <c r="AT222" s="5">
        <v>0.88139999999999996</v>
      </c>
      <c r="AU222" s="5">
        <v>0.70960000000000001</v>
      </c>
      <c r="AV222" s="5">
        <v>0.92559999999999998</v>
      </c>
      <c r="AW222" s="5">
        <v>0.15340000000000001</v>
      </c>
      <c r="AX222" s="4">
        <v>0.59940000000000004</v>
      </c>
      <c r="AY222" s="4">
        <v>0.63870000000000005</v>
      </c>
      <c r="AZ222" s="4">
        <v>0.1993</v>
      </c>
      <c r="BA222" s="4">
        <v>1.49E-2</v>
      </c>
      <c r="BB222" s="4">
        <v>0.86660000000000004</v>
      </c>
      <c r="BC222" s="4">
        <v>0.67800000000000005</v>
      </c>
      <c r="BD222" s="4">
        <v>0.89070000000000005</v>
      </c>
      <c r="BE222" s="4">
        <v>0.1179</v>
      </c>
      <c r="BF222" s="5">
        <v>0.61260000000000003</v>
      </c>
      <c r="BG222" s="5">
        <v>0.66779999999999995</v>
      </c>
      <c r="BH222" s="5">
        <v>0.18129999999999999</v>
      </c>
      <c r="BI222" s="5">
        <v>2.18E-2</v>
      </c>
      <c r="BJ222" s="5">
        <v>0.83760000000000001</v>
      </c>
      <c r="BK222" s="5">
        <v>0.64659999999999995</v>
      </c>
      <c r="BL222" s="5">
        <v>0.83589999999999998</v>
      </c>
      <c r="BM222" s="5">
        <v>2.9000000000000001E-2</v>
      </c>
      <c r="BN222" s="4">
        <v>0.64139999999999997</v>
      </c>
      <c r="BO222" s="4">
        <v>0.74950000000000006</v>
      </c>
      <c r="BP222" s="4">
        <v>0.1424</v>
      </c>
      <c r="BQ222" s="4">
        <v>3.9E-2</v>
      </c>
      <c r="BR222" s="4">
        <v>0.78779999999999994</v>
      </c>
      <c r="BS222" s="4">
        <v>0.56420000000000003</v>
      </c>
      <c r="BT222" s="4">
        <v>0.71220000000000006</v>
      </c>
      <c r="BU222" s="4">
        <v>1.7299999999999999E-2</v>
      </c>
      <c r="BV222" s="5">
        <v>0.56710000000000005</v>
      </c>
      <c r="BW222" s="5">
        <v>0.56540000000000001</v>
      </c>
      <c r="BX222" s="5">
        <v>0.21870000000000001</v>
      </c>
      <c r="BY222" s="5">
        <v>1.6999999999999999E-3</v>
      </c>
      <c r="BZ222" s="5">
        <v>0.92500000000000004</v>
      </c>
      <c r="CA222" s="5">
        <v>0.77459999999999996</v>
      </c>
      <c r="CB222" s="5">
        <v>0.99039999999999995</v>
      </c>
      <c r="CC222" s="5">
        <v>0.31340000000000001</v>
      </c>
      <c r="CD222" s="4">
        <v>0.58099999999999996</v>
      </c>
      <c r="CE222" s="4">
        <v>0.59570000000000001</v>
      </c>
      <c r="CF222" s="4">
        <v>0.23250000000000001</v>
      </c>
      <c r="CG222" s="4">
        <v>4.4000000000000003E-3</v>
      </c>
      <c r="CH222" s="4">
        <v>0.91259999999999997</v>
      </c>
      <c r="CI222" s="4">
        <v>0.75419999999999998</v>
      </c>
      <c r="CJ222" s="4">
        <v>0.97299999999999998</v>
      </c>
      <c r="CK222" s="4">
        <v>0.12809999999999999</v>
      </c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>
        <v>0.60129999999999995</v>
      </c>
      <c r="CU222" s="4">
        <v>0.64280000000000004</v>
      </c>
      <c r="CV222" s="4">
        <v>0.19719999999999999</v>
      </c>
      <c r="CW222" s="4">
        <v>1.4800000000000001E-2</v>
      </c>
      <c r="CX222" s="4">
        <v>0.86439999999999995</v>
      </c>
      <c r="CY222" s="4">
        <v>0.68459999999999999</v>
      </c>
      <c r="CZ222" s="4">
        <v>0.89319999999999999</v>
      </c>
      <c r="DA222" s="4">
        <v>8.6999999999999994E-2</v>
      </c>
      <c r="DB222" s="5">
        <v>0.64510000000000001</v>
      </c>
      <c r="DC222" s="5">
        <v>0.75460000000000005</v>
      </c>
      <c r="DD222" s="5">
        <v>0.13980000000000001</v>
      </c>
      <c r="DE222" s="5">
        <v>3.9699999999999999E-2</v>
      </c>
      <c r="DF222" s="5">
        <v>0.78680000000000005</v>
      </c>
      <c r="DG222" s="5">
        <v>0.56120000000000003</v>
      </c>
      <c r="DH222" s="5">
        <v>0.71009999999999995</v>
      </c>
      <c r="DI222" s="5">
        <v>1.8100000000000002E-2</v>
      </c>
      <c r="DJ222" s="4">
        <v>0.56469999999999998</v>
      </c>
      <c r="DK222" s="4">
        <v>0.56159999999999999</v>
      </c>
      <c r="DL222" s="4">
        <v>0.20979999999999999</v>
      </c>
      <c r="DM222" s="4">
        <v>1.6999999999999999E-3</v>
      </c>
      <c r="DN222" s="4">
        <v>0.92259999999999998</v>
      </c>
      <c r="DO222" s="4">
        <v>0.77590000000000003</v>
      </c>
      <c r="DP222" s="4">
        <v>0.99180000000000001</v>
      </c>
      <c r="DQ222" s="4">
        <v>0.496</v>
      </c>
      <c r="DR222" s="5">
        <v>0.58150000000000002</v>
      </c>
      <c r="DS222" s="5">
        <v>0.59909999999999997</v>
      </c>
      <c r="DT222" s="5">
        <v>0.23250000000000001</v>
      </c>
      <c r="DU222" s="5">
        <v>4.4000000000000003E-3</v>
      </c>
      <c r="DV222" s="5">
        <v>0.91149999999999998</v>
      </c>
      <c r="DW222" s="5">
        <v>0.752</v>
      </c>
      <c r="DX222" s="5">
        <v>0.97240000000000004</v>
      </c>
      <c r="DY222" s="5">
        <v>0.1462</v>
      </c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>
        <v>0.6</v>
      </c>
      <c r="EI222" s="5">
        <v>0.64100000000000001</v>
      </c>
      <c r="EJ222" s="5">
        <v>0.20100000000000001</v>
      </c>
      <c r="EK222" s="5">
        <v>1.4800000000000001E-2</v>
      </c>
      <c r="EL222" s="5">
        <v>0.8659</v>
      </c>
      <c r="EM222" s="5">
        <v>0.68559999999999999</v>
      </c>
      <c r="EN222" s="5">
        <v>0.89159999999999995</v>
      </c>
      <c r="EO222" s="5">
        <v>5.7500000000000002E-2</v>
      </c>
      <c r="EP222" s="4">
        <v>0.64459999999999995</v>
      </c>
      <c r="EQ222" s="4">
        <v>0.74980000000000002</v>
      </c>
      <c r="ER222" s="4">
        <v>0.1376</v>
      </c>
      <c r="ES222" s="4">
        <v>3.9300000000000002E-2</v>
      </c>
      <c r="ET222" s="4">
        <v>0.78559999999999997</v>
      </c>
      <c r="EU222" s="4">
        <v>0.55930000000000002</v>
      </c>
      <c r="EV222" s="4">
        <v>0.71030000000000004</v>
      </c>
      <c r="EW222" s="4">
        <v>1.7100000000000001E-2</v>
      </c>
      <c r="EX222" s="5">
        <v>0.57079999999999997</v>
      </c>
      <c r="EY222" s="5">
        <v>0.57210000000000005</v>
      </c>
      <c r="EZ222" s="5">
        <v>0.20499999999999999</v>
      </c>
      <c r="FA222" s="5">
        <v>1.6999999999999999E-3</v>
      </c>
      <c r="FB222" s="5">
        <v>0.91959999999999997</v>
      </c>
      <c r="FC222" s="5">
        <v>0.77470000000000006</v>
      </c>
      <c r="FD222" s="5">
        <v>0.99029999999999996</v>
      </c>
      <c r="FE222" s="5">
        <v>0.27479999999999999</v>
      </c>
      <c r="FF222" s="4">
        <v>0.58450000000000002</v>
      </c>
      <c r="FG222" s="4">
        <v>0.6028</v>
      </c>
      <c r="FH222" s="4">
        <v>0.22289999999999999</v>
      </c>
      <c r="FI222" s="4">
        <v>4.4000000000000003E-3</v>
      </c>
      <c r="FJ222" s="4">
        <v>0.91069999999999995</v>
      </c>
      <c r="FK222" s="4">
        <v>0.75180000000000002</v>
      </c>
      <c r="FL222" s="4">
        <v>0.97160000000000002</v>
      </c>
      <c r="FM222" s="4">
        <v>0.36220000000000002</v>
      </c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>
        <v>0.60040000000000004</v>
      </c>
      <c r="FW222" s="4">
        <v>0.64170000000000005</v>
      </c>
      <c r="FX222" s="4">
        <v>0.20230000000000001</v>
      </c>
      <c r="FY222" s="4">
        <v>1.47E-2</v>
      </c>
      <c r="FZ222" s="4">
        <v>0.86729999999999996</v>
      </c>
      <c r="GA222" s="4">
        <v>0.68700000000000006</v>
      </c>
      <c r="GB222" s="4">
        <v>0.89090000000000003</v>
      </c>
      <c r="GC222" s="4">
        <v>0.1077</v>
      </c>
      <c r="GD222" s="5">
        <v>0.64180000000000004</v>
      </c>
      <c r="GE222" s="5">
        <v>0.74360000000000004</v>
      </c>
      <c r="GF222" s="5">
        <v>0.1386</v>
      </c>
      <c r="GG222" s="5">
        <v>3.9699999999999999E-2</v>
      </c>
      <c r="GH222" s="5">
        <v>0.7843</v>
      </c>
      <c r="GI222" s="5">
        <v>0.55840000000000001</v>
      </c>
      <c r="GJ222" s="5">
        <v>0.71279999999999999</v>
      </c>
      <c r="GK222" s="5">
        <v>2.1899999999999999E-2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>
        <v>0.60140000000000005</v>
      </c>
      <c r="HK222" s="5">
        <v>0.64319999999999999</v>
      </c>
      <c r="HL222" s="5">
        <v>0.19850000000000001</v>
      </c>
      <c r="HM222" s="5">
        <v>1.47E-2</v>
      </c>
      <c r="HN222" s="5">
        <v>0.86670000000000003</v>
      </c>
      <c r="HO222" s="5">
        <v>0.68540000000000001</v>
      </c>
      <c r="HP222" s="5">
        <v>0.8911</v>
      </c>
      <c r="HQ222" s="5">
        <v>0.2601</v>
      </c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0.59577037037037051</v>
      </c>
      <c r="JO222" s="4">
        <f t="shared" si="105"/>
        <v>0.63134074074074087</v>
      </c>
      <c r="JP222" s="4">
        <f t="shared" si="106"/>
        <v>0.20523333333333338</v>
      </c>
      <c r="JQ222" s="4">
        <f t="shared" si="107"/>
        <v>1.2818518518518519E-2</v>
      </c>
      <c r="JR222" s="4">
        <f t="shared" si="108"/>
        <v>0.87894444444444431</v>
      </c>
      <c r="JS222" s="4">
        <f t="shared" si="109"/>
        <v>0.70379629629629625</v>
      </c>
      <c r="JT222" s="4">
        <f t="shared" si="110"/>
        <v>0.90848148148148156</v>
      </c>
      <c r="JU222" s="4">
        <f t="shared" si="111"/>
        <v>0.16526296296296297</v>
      </c>
      <c r="JV222" s="1" t="e" cm="1">
        <f t="array" aca="1" ref="JV222" ca="1">CONCATENATE(INDIRECT(ADDRESS(1,MATCH(_xlfn.MINIFS(B222:JM222,metrics.rec,"MAE"),B222:JM222,0)+1)), ", ", INDIRECT(ADDRESS(2,MATCH(_xlfn.MINIFS(B222:JM222,metrics.rec,"MAE"),B222:JM222,0)+1)))</f>
        <v>#NAME?</v>
      </c>
      <c r="JW222" s="1" t="e" cm="1">
        <f t="array" aca="1" ref="JW222" ca="1">CONCATENATE(INDIRECT(ADDRESS(1,MATCH(_xlfn.MINIFS(B222:JM222,metrics.rec,"MSE"),B222:JM222,0)+1)), ", ", INDIRECT(ADDRESS(2,MATCH(_xlfn.MINIFS(B222:JM222,metrics.rec,"MSE"),B222:JM222,0)+1)))</f>
        <v>#NAME?</v>
      </c>
      <c r="JX222" s="1" t="e" cm="1">
        <f t="array" aca="1" ref="JX222" ca="1">CONCATENATE(INDIRECT(ADDRESS(1,MATCH(_xlfn.MAXIFS(B222:JM222,metrics.rec,"R"),B222:JM222,0)+1)), ", ", INDIRECT(ADDRESS(2,MATCH(_xlfn.MAXIFS(B222:JM222,metrics.rec,"R"),B222:JM222,0)+1)))</f>
        <v>#NAME?</v>
      </c>
      <c r="JY222" s="1" t="e" cm="1">
        <f t="array" aca="1" ref="JY222" ca="1">CONCATENATE(INDIRECT(ADDRESS(1,MATCH(_xlfn.MAXIFS(B222:JM222,metrics.rec,"Precision"),B222:JM222,0)+1)), ", ", INDIRECT(ADDRESS(2,MATCH(_xlfn.MAXIFS(B222:JM222,metrics.rec,"Precision"),B222:JM222,0)+1)))</f>
        <v>#NAME?</v>
      </c>
      <c r="JZ222" s="1" t="e" cm="1">
        <f t="array" aca="1" ref="JZ222" ca="1">CONCATENATE(INDIRECT(ADDRESS(1,MATCH(_xlfn.MAXIFS(B222:JM222,metrics.rec,"Recall"),B222:JM222,0)+1)), ", ", INDIRECT(ADDRESS(2,MATCH(_xlfn.MAXIFS(B222:JM222,metrics.rec,"Recall"),B222:JM222,0)+1)))</f>
        <v>#NAME?</v>
      </c>
      <c r="KA222" s="1" t="e" cm="1">
        <f t="array" aca="1" ref="KA222" ca="1">CONCATENATE(INDIRECT(ADDRESS(1,MATCH(_xlfn.MAXIFS(B222:JM222,metrics.rec,"Coverage"),B222:JM222,0)+1)), ", ", INDIRECT(ADDRESS(2,MATCH(_xlfn.MAXIFS(B222:JM222,metrics.rec,"Coverage"),B222:JM222,0)+1)))</f>
        <v>#NAME?</v>
      </c>
      <c r="KB222" s="1" t="e" cm="1">
        <f t="array" aca="1" ref="KB222" ca="1">CONCATENATE(INDIRECT(ADDRESS(1,MATCH(_xlfn.MAXIFS(B222:JM222,metrics.rec,"Recatio"),B222:JM222,0)+1)), ", ", INDIRECT(ADDRESS(2,MATCH(_xlfn.MAXIFS(B222:JM222,metrics.rec,"Recatio"),B222:JM222,0)+1)))</f>
        <v>#NAME?</v>
      </c>
      <c r="KC222" s="1" t="e" cm="1">
        <f t="array" aca="1" ref="KC222" ca="1">CONCATENATE(INDIRECT(ADDRESS(1,MATCH(_xlfn.MINIFS(B222:JM222,metrics.rec,"Time"),B222:JM222,0)+1)), ", ", INDIRECT(ADDRESS(2,MATCH(_xlfn.MINIFS(B222:JM222,metrics.rec,"Time"),B222:JM222,0)+1)))</f>
        <v>#NAME?</v>
      </c>
    </row>
    <row r="223" spans="1:289" x14ac:dyDescent="0.3">
      <c r="A223" s="1" t="s">
        <v>188</v>
      </c>
      <c r="B223" s="4">
        <v>0.57399999999999995</v>
      </c>
      <c r="C223" s="4">
        <v>0.57620000000000005</v>
      </c>
      <c r="D223" s="4">
        <v>0.2248</v>
      </c>
      <c r="E223" s="4">
        <v>1.6999999999999999E-3</v>
      </c>
      <c r="F223" s="4">
        <v>0.92600000000000005</v>
      </c>
      <c r="G223" s="4">
        <v>0.78010000000000002</v>
      </c>
      <c r="H223" s="4">
        <v>0.99160000000000004</v>
      </c>
      <c r="I223" s="4">
        <v>0.35160000000000002</v>
      </c>
      <c r="J223" s="5">
        <v>0.58069999999999999</v>
      </c>
      <c r="K223" s="5">
        <v>0.59240000000000004</v>
      </c>
      <c r="L223" s="5">
        <v>0.2316</v>
      </c>
      <c r="M223" s="5">
        <v>3.0000000000000001E-3</v>
      </c>
      <c r="N223" s="5">
        <v>0.9214</v>
      </c>
      <c r="O223" s="5">
        <v>0.76549999999999996</v>
      </c>
      <c r="P223" s="5">
        <v>0.98070000000000002</v>
      </c>
      <c r="Q223" s="5">
        <v>0.30769999999999997</v>
      </c>
      <c r="R223" s="4">
        <v>0.58360000000000001</v>
      </c>
      <c r="S223" s="4">
        <v>0.5998</v>
      </c>
      <c r="T223" s="4">
        <v>0.23569999999999999</v>
      </c>
      <c r="U223" s="4">
        <v>4.4000000000000003E-3</v>
      </c>
      <c r="V223" s="4">
        <v>0.91120000000000001</v>
      </c>
      <c r="W223" s="4">
        <v>0.75229999999999997</v>
      </c>
      <c r="X223" s="4">
        <v>0.97109999999999996</v>
      </c>
      <c r="Y223" s="4">
        <v>0.2974</v>
      </c>
      <c r="Z223" s="5">
        <v>0.58840000000000003</v>
      </c>
      <c r="AA223" s="5">
        <v>0.61370000000000002</v>
      </c>
      <c r="AB223" s="5">
        <v>0.222</v>
      </c>
      <c r="AC223" s="5">
        <v>6.1000000000000004E-3</v>
      </c>
      <c r="AD223" s="5">
        <v>0.9042</v>
      </c>
      <c r="AE223" s="5">
        <v>0.73829999999999996</v>
      </c>
      <c r="AF223" s="5">
        <v>0.95720000000000005</v>
      </c>
      <c r="AG223" s="5">
        <v>0.1988</v>
      </c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>
        <v>0.59389999999999998</v>
      </c>
      <c r="AQ223" s="5">
        <v>0.62490000000000001</v>
      </c>
      <c r="AR223" s="5">
        <v>0.21920000000000001</v>
      </c>
      <c r="AS223" s="5">
        <v>1.0699999999999999E-2</v>
      </c>
      <c r="AT223" s="5">
        <v>0.88170000000000004</v>
      </c>
      <c r="AU223" s="5">
        <v>0.70960000000000001</v>
      </c>
      <c r="AV223" s="5">
        <v>0.92559999999999998</v>
      </c>
      <c r="AW223" s="5">
        <v>0.1537</v>
      </c>
      <c r="AX223" s="4">
        <v>0.5998</v>
      </c>
      <c r="AY223" s="4">
        <v>0.63929999999999998</v>
      </c>
      <c r="AZ223" s="4">
        <v>0.19969999999999999</v>
      </c>
      <c r="BA223" s="4">
        <v>1.49E-2</v>
      </c>
      <c r="BB223" s="4">
        <v>0.8669</v>
      </c>
      <c r="BC223" s="4">
        <v>0.67800000000000005</v>
      </c>
      <c r="BD223" s="4">
        <v>0.89070000000000005</v>
      </c>
      <c r="BE223" s="4">
        <v>0.1147</v>
      </c>
      <c r="BF223" s="5">
        <v>0.6129</v>
      </c>
      <c r="BG223" s="5">
        <v>0.66790000000000005</v>
      </c>
      <c r="BH223" s="5">
        <v>0.18110000000000001</v>
      </c>
      <c r="BI223" s="5">
        <v>2.18E-2</v>
      </c>
      <c r="BJ223" s="5">
        <v>0.8377</v>
      </c>
      <c r="BK223" s="5">
        <v>0.64659999999999995</v>
      </c>
      <c r="BL223" s="5">
        <v>0.83589999999999998</v>
      </c>
      <c r="BM223" s="5">
        <v>3.3500000000000002E-2</v>
      </c>
      <c r="BN223" s="4">
        <v>0.64159999999999995</v>
      </c>
      <c r="BO223" s="4">
        <v>0.74950000000000006</v>
      </c>
      <c r="BP223" s="4">
        <v>0.14180000000000001</v>
      </c>
      <c r="BQ223" s="4">
        <v>3.9E-2</v>
      </c>
      <c r="BR223" s="4">
        <v>0.78800000000000003</v>
      </c>
      <c r="BS223" s="4">
        <v>0.56420000000000003</v>
      </c>
      <c r="BT223" s="4">
        <v>0.71220000000000006</v>
      </c>
      <c r="BU223" s="4">
        <v>1.7600000000000001E-2</v>
      </c>
      <c r="BV223" s="5">
        <v>0.56850000000000001</v>
      </c>
      <c r="BW223" s="5">
        <v>0.56879999999999997</v>
      </c>
      <c r="BX223" s="5">
        <v>0.21890000000000001</v>
      </c>
      <c r="BY223" s="5">
        <v>1.6999999999999999E-3</v>
      </c>
      <c r="BZ223" s="5">
        <v>0.92510000000000003</v>
      </c>
      <c r="CA223" s="5">
        <v>0.77459999999999996</v>
      </c>
      <c r="CB223" s="5">
        <v>0.99039999999999995</v>
      </c>
      <c r="CC223" s="5">
        <v>0.32340000000000002</v>
      </c>
      <c r="CD223" s="4">
        <v>0.58220000000000005</v>
      </c>
      <c r="CE223" s="4">
        <v>0.59830000000000005</v>
      </c>
      <c r="CF223" s="4">
        <v>0.2303</v>
      </c>
      <c r="CG223" s="4">
        <v>4.4000000000000003E-3</v>
      </c>
      <c r="CH223" s="4">
        <v>0.91290000000000004</v>
      </c>
      <c r="CI223" s="4">
        <v>0.75419999999999998</v>
      </c>
      <c r="CJ223" s="4">
        <v>0.97299999999999998</v>
      </c>
      <c r="CK223" s="4">
        <v>0.1295</v>
      </c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>
        <v>0.60160000000000002</v>
      </c>
      <c r="CU223" s="4">
        <v>0.64300000000000002</v>
      </c>
      <c r="CV223" s="4">
        <v>0.1981</v>
      </c>
      <c r="CW223" s="4">
        <v>1.4800000000000001E-2</v>
      </c>
      <c r="CX223" s="4">
        <v>0.86460000000000004</v>
      </c>
      <c r="CY223" s="4">
        <v>0.68469999999999998</v>
      </c>
      <c r="CZ223" s="4">
        <v>0.89319999999999999</v>
      </c>
      <c r="DA223" s="4">
        <v>8.6999999999999994E-2</v>
      </c>
      <c r="DB223" s="5">
        <v>0.64510000000000001</v>
      </c>
      <c r="DC223" s="5">
        <v>0.75429999999999997</v>
      </c>
      <c r="DD223" s="5">
        <v>0.14019999999999999</v>
      </c>
      <c r="DE223" s="5">
        <v>3.9699999999999999E-2</v>
      </c>
      <c r="DF223" s="5">
        <v>0.78700000000000003</v>
      </c>
      <c r="DG223" s="5">
        <v>0.56120000000000003</v>
      </c>
      <c r="DH223" s="5">
        <v>0.71009999999999995</v>
      </c>
      <c r="DI223" s="5">
        <v>1.83E-2</v>
      </c>
      <c r="DJ223" s="4">
        <v>0.56599999999999995</v>
      </c>
      <c r="DK223" s="4">
        <v>0.5645</v>
      </c>
      <c r="DL223" s="4">
        <v>0.2079</v>
      </c>
      <c r="DM223" s="4">
        <v>1.6999999999999999E-3</v>
      </c>
      <c r="DN223" s="4">
        <v>0.92320000000000002</v>
      </c>
      <c r="DO223" s="4">
        <v>0.77600000000000002</v>
      </c>
      <c r="DP223" s="4">
        <v>0.99180000000000001</v>
      </c>
      <c r="DQ223" s="4">
        <v>0.50970000000000004</v>
      </c>
      <c r="DR223" s="5">
        <v>0.58279999999999998</v>
      </c>
      <c r="DS223" s="5">
        <v>0.60189999999999999</v>
      </c>
      <c r="DT223" s="5">
        <v>0.23100000000000001</v>
      </c>
      <c r="DU223" s="5">
        <v>4.4000000000000003E-3</v>
      </c>
      <c r="DV223" s="5">
        <v>0.91180000000000005</v>
      </c>
      <c r="DW223" s="5">
        <v>0.752</v>
      </c>
      <c r="DX223" s="5">
        <v>0.97240000000000004</v>
      </c>
      <c r="DY223" s="5">
        <v>0.25690000000000002</v>
      </c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>
        <v>0.60050000000000003</v>
      </c>
      <c r="EI223" s="5">
        <v>0.64159999999999995</v>
      </c>
      <c r="EJ223" s="5">
        <v>0.2009</v>
      </c>
      <c r="EK223" s="5">
        <v>1.4800000000000001E-2</v>
      </c>
      <c r="EL223" s="5">
        <v>0.86619999999999997</v>
      </c>
      <c r="EM223" s="5">
        <v>0.68559999999999999</v>
      </c>
      <c r="EN223" s="5">
        <v>0.89159999999999995</v>
      </c>
      <c r="EO223" s="5">
        <v>5.57E-2</v>
      </c>
      <c r="EP223" s="4">
        <v>0.64490000000000003</v>
      </c>
      <c r="EQ223" s="4">
        <v>0.74990000000000001</v>
      </c>
      <c r="ER223" s="4">
        <v>0.1371</v>
      </c>
      <c r="ES223" s="4">
        <v>3.9300000000000002E-2</v>
      </c>
      <c r="ET223" s="4">
        <v>0.78569999999999995</v>
      </c>
      <c r="EU223" s="4">
        <v>0.55930000000000002</v>
      </c>
      <c r="EV223" s="4">
        <v>0.71030000000000004</v>
      </c>
      <c r="EW223" s="4">
        <v>1.7000000000000001E-2</v>
      </c>
      <c r="EX223" s="5">
        <v>0.57210000000000005</v>
      </c>
      <c r="EY223" s="5">
        <v>0.57520000000000004</v>
      </c>
      <c r="EZ223" s="5">
        <v>0.2046</v>
      </c>
      <c r="FA223" s="5">
        <v>1.6999999999999999E-3</v>
      </c>
      <c r="FB223" s="5">
        <v>0.91979999999999995</v>
      </c>
      <c r="FC223" s="5">
        <v>0.77470000000000006</v>
      </c>
      <c r="FD223" s="5">
        <v>0.99029999999999996</v>
      </c>
      <c r="FE223" s="5">
        <v>0.25790000000000002</v>
      </c>
      <c r="FF223" s="4">
        <v>0.58540000000000003</v>
      </c>
      <c r="FG223" s="4">
        <v>0.60470000000000002</v>
      </c>
      <c r="FH223" s="4">
        <v>0.22270000000000001</v>
      </c>
      <c r="FI223" s="4">
        <v>4.4000000000000003E-3</v>
      </c>
      <c r="FJ223" s="4">
        <v>0.91080000000000005</v>
      </c>
      <c r="FK223" s="4">
        <v>0.75180000000000002</v>
      </c>
      <c r="FL223" s="4">
        <v>0.97160000000000002</v>
      </c>
      <c r="FM223" s="4">
        <v>0.3483</v>
      </c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>
        <v>0.6008</v>
      </c>
      <c r="FW223" s="4">
        <v>0.64229999999999998</v>
      </c>
      <c r="FX223" s="4">
        <v>0.20130000000000001</v>
      </c>
      <c r="FY223" s="4">
        <v>1.47E-2</v>
      </c>
      <c r="FZ223" s="4">
        <v>0.86750000000000005</v>
      </c>
      <c r="GA223" s="4">
        <v>0.68700000000000006</v>
      </c>
      <c r="GB223" s="4">
        <v>0.89090000000000003</v>
      </c>
      <c r="GC223" s="4">
        <v>0.1084</v>
      </c>
      <c r="GD223" s="5">
        <v>0.6421</v>
      </c>
      <c r="GE223" s="5">
        <v>0.74390000000000001</v>
      </c>
      <c r="GF223" s="5">
        <v>0.13830000000000001</v>
      </c>
      <c r="GG223" s="5">
        <v>3.9699999999999999E-2</v>
      </c>
      <c r="GH223" s="5">
        <v>0.78439999999999999</v>
      </c>
      <c r="GI223" s="5">
        <v>0.5585</v>
      </c>
      <c r="GJ223" s="5">
        <v>0.71279999999999999</v>
      </c>
      <c r="GK223" s="5">
        <v>2.2800000000000001E-2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>
        <v>0.60189999999999999</v>
      </c>
      <c r="HK223" s="5">
        <v>0.64390000000000003</v>
      </c>
      <c r="HL223" s="5">
        <v>0.19869999999999999</v>
      </c>
      <c r="HM223" s="5">
        <v>1.47E-2</v>
      </c>
      <c r="HN223" s="5">
        <v>0.8669</v>
      </c>
      <c r="HO223" s="5">
        <v>0.68540000000000001</v>
      </c>
      <c r="HP223" s="5">
        <v>0.8911</v>
      </c>
      <c r="HQ223" s="5">
        <v>0.42659999999999998</v>
      </c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0.59651851851851856</v>
      </c>
      <c r="JO223" s="4">
        <f t="shared" si="105"/>
        <v>0.63276296296296319</v>
      </c>
      <c r="JP223" s="4">
        <f t="shared" si="106"/>
        <v>0.20498518518518519</v>
      </c>
      <c r="JQ223" s="4">
        <f t="shared" si="107"/>
        <v>1.2818518518518519E-2</v>
      </c>
      <c r="JR223" s="4">
        <f t="shared" si="108"/>
        <v>0.87919259259259253</v>
      </c>
      <c r="JS223" s="4">
        <f t="shared" si="109"/>
        <v>0.7038037037037036</v>
      </c>
      <c r="JT223" s="4">
        <f t="shared" si="110"/>
        <v>0.90848148148148156</v>
      </c>
      <c r="JU223" s="4">
        <f t="shared" si="111"/>
        <v>0.17854074074074072</v>
      </c>
      <c r="JV223" s="1" t="e" cm="1">
        <f t="array" aca="1" ref="JV223" ca="1">CONCATENATE(INDIRECT(ADDRESS(1,MATCH(_xlfn.MINIFS(B223:JM223,metrics.rec,"MAE"),B223:JM223,0)+1)), ", ", INDIRECT(ADDRESS(2,MATCH(_xlfn.MINIFS(B223:JM223,metrics.rec,"MAE"),B223:JM223,0)+1)))</f>
        <v>#NAME?</v>
      </c>
      <c r="JW223" s="1" t="e" cm="1">
        <f t="array" aca="1" ref="JW223" ca="1">CONCATENATE(INDIRECT(ADDRESS(1,MATCH(_xlfn.MINIFS(B223:JM223,metrics.rec,"MSE"),B223:JM223,0)+1)), ", ", INDIRECT(ADDRESS(2,MATCH(_xlfn.MINIFS(B223:JM223,metrics.rec,"MSE"),B223:JM223,0)+1)))</f>
        <v>#NAME?</v>
      </c>
      <c r="JX223" s="1" t="e" cm="1">
        <f t="array" aca="1" ref="JX223" ca="1">CONCATENATE(INDIRECT(ADDRESS(1,MATCH(_xlfn.MAXIFS(B223:JM223,metrics.rec,"R"),B223:JM223,0)+1)), ", ", INDIRECT(ADDRESS(2,MATCH(_xlfn.MAXIFS(B223:JM223,metrics.rec,"R"),B223:JM223,0)+1)))</f>
        <v>#NAME?</v>
      </c>
      <c r="JY223" s="1" t="e" cm="1">
        <f t="array" aca="1" ref="JY223" ca="1">CONCATENATE(INDIRECT(ADDRESS(1,MATCH(_xlfn.MAXIFS(B223:JM223,metrics.rec,"Precision"),B223:JM223,0)+1)), ", ", INDIRECT(ADDRESS(2,MATCH(_xlfn.MAXIFS(B223:JM223,metrics.rec,"Precision"),B223:JM223,0)+1)))</f>
        <v>#NAME?</v>
      </c>
      <c r="JZ223" s="1" t="e" cm="1">
        <f t="array" aca="1" ref="JZ223" ca="1">CONCATENATE(INDIRECT(ADDRESS(1,MATCH(_xlfn.MAXIFS(B223:JM223,metrics.rec,"Recall"),B223:JM223,0)+1)), ", ", INDIRECT(ADDRESS(2,MATCH(_xlfn.MAXIFS(B223:JM223,metrics.rec,"Recall"),B223:JM223,0)+1)))</f>
        <v>#NAME?</v>
      </c>
      <c r="KA223" s="1" t="e" cm="1">
        <f t="array" aca="1" ref="KA223" ca="1">CONCATENATE(INDIRECT(ADDRESS(1,MATCH(_xlfn.MAXIFS(B223:JM223,metrics.rec,"Coverage"),B223:JM223,0)+1)), ", ", INDIRECT(ADDRESS(2,MATCH(_xlfn.MAXIFS(B223:JM223,metrics.rec,"Coverage"),B223:JM223,0)+1)))</f>
        <v>#NAME?</v>
      </c>
      <c r="KB223" s="1" t="e" cm="1">
        <f t="array" aca="1" ref="KB223" ca="1">CONCATENATE(INDIRECT(ADDRESS(1,MATCH(_xlfn.MAXIFS(B223:JM223,metrics.rec,"Recatio"),B223:JM223,0)+1)), ", ", INDIRECT(ADDRESS(2,MATCH(_xlfn.MAXIFS(B223:JM223,metrics.rec,"Recatio"),B223:JM223,0)+1)))</f>
        <v>#NAME?</v>
      </c>
      <c r="KC223" s="1" t="e" cm="1">
        <f t="array" aca="1" ref="KC223" ca="1">CONCATENATE(INDIRECT(ADDRESS(1,MATCH(_xlfn.MINIFS(B223:JM223,metrics.rec,"Time"),B223:JM223,0)+1)), ", ", INDIRECT(ADDRESS(2,MATCH(_xlfn.MINIFS(B223:JM223,metrics.rec,"Time"),B223:JM223,0)+1)))</f>
        <v>#NAME?</v>
      </c>
    </row>
    <row r="224" spans="1:289" x14ac:dyDescent="0.3">
      <c r="A224" s="1" t="s">
        <v>189</v>
      </c>
      <c r="B224" s="4">
        <v>0.58050000000000002</v>
      </c>
      <c r="C224" s="4">
        <v>0.58379999999999999</v>
      </c>
      <c r="D224" s="4">
        <v>0.20799999999999999</v>
      </c>
      <c r="E224" s="4">
        <v>1.6999999999999999E-3</v>
      </c>
      <c r="F224" s="4">
        <v>0.92779999999999996</v>
      </c>
      <c r="G224" s="4">
        <v>0.78390000000000004</v>
      </c>
      <c r="H224" s="4">
        <v>0.99160000000000004</v>
      </c>
      <c r="I224" s="4">
        <v>0.34089999999999998</v>
      </c>
      <c r="J224" s="5">
        <v>0.58550000000000002</v>
      </c>
      <c r="K224" s="5">
        <v>0.59599999999999997</v>
      </c>
      <c r="L224" s="5">
        <v>0.22309999999999999</v>
      </c>
      <c r="M224" s="5">
        <v>3.0000000000000001E-3</v>
      </c>
      <c r="N224" s="5">
        <v>0.92400000000000004</v>
      </c>
      <c r="O224" s="5">
        <v>0.76910000000000001</v>
      </c>
      <c r="P224" s="5">
        <v>0.98070000000000002</v>
      </c>
      <c r="Q224" s="5">
        <v>0.30130000000000001</v>
      </c>
      <c r="R224" s="4">
        <v>0.58840000000000003</v>
      </c>
      <c r="S224" s="4">
        <v>0.60450000000000004</v>
      </c>
      <c r="T224" s="4">
        <v>0.22359999999999999</v>
      </c>
      <c r="U224" s="4">
        <v>4.4000000000000003E-3</v>
      </c>
      <c r="V224" s="4">
        <v>0.91490000000000005</v>
      </c>
      <c r="W224" s="4">
        <v>0.75600000000000001</v>
      </c>
      <c r="X224" s="4">
        <v>0.97109999999999996</v>
      </c>
      <c r="Y224" s="4">
        <v>0.27550000000000002</v>
      </c>
      <c r="Z224" s="5">
        <v>0.59330000000000005</v>
      </c>
      <c r="AA224" s="5">
        <v>0.61809999999999998</v>
      </c>
      <c r="AB224" s="5">
        <v>0.21879999999999999</v>
      </c>
      <c r="AC224" s="5">
        <v>6.1000000000000004E-3</v>
      </c>
      <c r="AD224" s="5">
        <v>0.9073</v>
      </c>
      <c r="AE224" s="5">
        <v>0.7419</v>
      </c>
      <c r="AF224" s="5">
        <v>0.95720000000000005</v>
      </c>
      <c r="AG224" s="5">
        <v>0.18720000000000001</v>
      </c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>
        <v>0.59709999999999996</v>
      </c>
      <c r="AQ224" s="5">
        <v>0.62619999999999998</v>
      </c>
      <c r="AR224" s="5">
        <v>0.2155</v>
      </c>
      <c r="AS224" s="5">
        <v>1.0699999999999999E-2</v>
      </c>
      <c r="AT224" s="5">
        <v>0.8851</v>
      </c>
      <c r="AU224" s="5">
        <v>0.71220000000000006</v>
      </c>
      <c r="AV224" s="5">
        <v>0.92559999999999998</v>
      </c>
      <c r="AW224" s="5">
        <v>0.15210000000000001</v>
      </c>
      <c r="AX224" s="4">
        <v>0.60150000000000003</v>
      </c>
      <c r="AY224" s="4">
        <v>0.63829999999999998</v>
      </c>
      <c r="AZ224" s="4">
        <v>0.20569999999999999</v>
      </c>
      <c r="BA224" s="4">
        <v>1.49E-2</v>
      </c>
      <c r="BB224" s="4">
        <v>0.87080000000000002</v>
      </c>
      <c r="BC224" s="4">
        <v>0.67959999999999998</v>
      </c>
      <c r="BD224" s="4">
        <v>0.89070000000000005</v>
      </c>
      <c r="BE224" s="4">
        <v>0.11940000000000001</v>
      </c>
      <c r="BF224" s="5">
        <v>0.61180000000000001</v>
      </c>
      <c r="BG224" s="5">
        <v>0.66049999999999998</v>
      </c>
      <c r="BH224" s="5">
        <v>0.1956</v>
      </c>
      <c r="BI224" s="5">
        <v>2.1899999999999999E-2</v>
      </c>
      <c r="BJ224" s="5">
        <v>0.84370000000000001</v>
      </c>
      <c r="BK224" s="5">
        <v>0.64749999999999996</v>
      </c>
      <c r="BL224" s="5">
        <v>0.83589999999999998</v>
      </c>
      <c r="BM224" s="5">
        <v>3.9600000000000003E-2</v>
      </c>
      <c r="BN224" s="4">
        <v>0.63349999999999995</v>
      </c>
      <c r="BO224" s="4">
        <v>0.7208</v>
      </c>
      <c r="BP224" s="4">
        <v>0.1573</v>
      </c>
      <c r="BQ224" s="4">
        <v>3.9600000000000003E-2</v>
      </c>
      <c r="BR224" s="4">
        <v>0.80089999999999995</v>
      </c>
      <c r="BS224" s="4">
        <v>0.56489999999999996</v>
      </c>
      <c r="BT224" s="4">
        <v>0.71220000000000006</v>
      </c>
      <c r="BU224" s="4">
        <v>1.7399999999999999E-2</v>
      </c>
      <c r="BV224" s="5">
        <v>0.5736</v>
      </c>
      <c r="BW224" s="5">
        <v>0.57310000000000005</v>
      </c>
      <c r="BX224" s="5">
        <v>0.1986</v>
      </c>
      <c r="BY224" s="5">
        <v>1.6999999999999999E-3</v>
      </c>
      <c r="BZ224" s="5">
        <v>0.92669999999999997</v>
      </c>
      <c r="CA224" s="5">
        <v>0.7782</v>
      </c>
      <c r="CB224" s="5">
        <v>0.99039999999999995</v>
      </c>
      <c r="CC224" s="5">
        <v>0.27929999999999999</v>
      </c>
      <c r="CD224" s="4">
        <v>0.58720000000000006</v>
      </c>
      <c r="CE224" s="4">
        <v>0.60119999999999996</v>
      </c>
      <c r="CF224" s="4">
        <v>0.21529999999999999</v>
      </c>
      <c r="CG224" s="4">
        <v>4.4000000000000003E-3</v>
      </c>
      <c r="CH224" s="4">
        <v>0.91600000000000004</v>
      </c>
      <c r="CI224" s="4">
        <v>0.75780000000000003</v>
      </c>
      <c r="CJ224" s="4">
        <v>0.97299999999999998</v>
      </c>
      <c r="CK224" s="4">
        <v>0.129</v>
      </c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>
        <v>0.60360000000000003</v>
      </c>
      <c r="CU224" s="4">
        <v>0.64249999999999996</v>
      </c>
      <c r="CV224" s="4">
        <v>0.2009</v>
      </c>
      <c r="CW224" s="4">
        <v>1.4800000000000001E-2</v>
      </c>
      <c r="CX224" s="4">
        <v>0.86799999999999999</v>
      </c>
      <c r="CY224" s="4">
        <v>0.68659999999999999</v>
      </c>
      <c r="CZ224" s="4">
        <v>0.89319999999999999</v>
      </c>
      <c r="DA224" s="4">
        <v>8.6599999999999996E-2</v>
      </c>
      <c r="DB224" s="5">
        <v>0.63480000000000003</v>
      </c>
      <c r="DC224" s="5">
        <v>0.7218</v>
      </c>
      <c r="DD224" s="5">
        <v>0.15920000000000001</v>
      </c>
      <c r="DE224" s="5">
        <v>4.02E-2</v>
      </c>
      <c r="DF224" s="5">
        <v>0.79830000000000001</v>
      </c>
      <c r="DG224" s="5">
        <v>0.56189999999999996</v>
      </c>
      <c r="DH224" s="5">
        <v>0.71009999999999995</v>
      </c>
      <c r="DI224" s="5">
        <v>1.83E-2</v>
      </c>
      <c r="DJ224" s="4">
        <v>0.57199999999999995</v>
      </c>
      <c r="DK224" s="4">
        <v>0.56979999999999997</v>
      </c>
      <c r="DL224" s="4">
        <v>0.19570000000000001</v>
      </c>
      <c r="DM224" s="4">
        <v>1.6999999999999999E-3</v>
      </c>
      <c r="DN224" s="4">
        <v>0.92600000000000005</v>
      </c>
      <c r="DO224" s="4">
        <v>0.77929999999999999</v>
      </c>
      <c r="DP224" s="4">
        <v>0.99180000000000001</v>
      </c>
      <c r="DQ224" s="4">
        <v>0.49469999999999997</v>
      </c>
      <c r="DR224" s="5">
        <v>0.58789999999999998</v>
      </c>
      <c r="DS224" s="5">
        <v>0.60609999999999997</v>
      </c>
      <c r="DT224" s="5">
        <v>0.2215</v>
      </c>
      <c r="DU224" s="5">
        <v>4.4000000000000003E-3</v>
      </c>
      <c r="DV224" s="5">
        <v>0.91459999999999997</v>
      </c>
      <c r="DW224" s="5">
        <v>0.75549999999999995</v>
      </c>
      <c r="DX224" s="5">
        <v>0.97240000000000004</v>
      </c>
      <c r="DY224" s="5">
        <v>0.2631</v>
      </c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>
        <v>0.60250000000000004</v>
      </c>
      <c r="EI224" s="5">
        <v>0.64129999999999998</v>
      </c>
      <c r="EJ224" s="5">
        <v>0.2064</v>
      </c>
      <c r="EK224" s="5">
        <v>1.4800000000000001E-2</v>
      </c>
      <c r="EL224" s="5">
        <v>0.87009999999999998</v>
      </c>
      <c r="EM224" s="5">
        <v>0.68740000000000001</v>
      </c>
      <c r="EN224" s="5">
        <v>0.89159999999999995</v>
      </c>
      <c r="EO224" s="5">
        <v>6.5199999999999994E-2</v>
      </c>
      <c r="EP224" s="4">
        <v>0.63539999999999996</v>
      </c>
      <c r="EQ224" s="4">
        <v>0.71850000000000003</v>
      </c>
      <c r="ER224" s="4">
        <v>0.157</v>
      </c>
      <c r="ES224" s="4">
        <v>3.9899999999999998E-2</v>
      </c>
      <c r="ET224" s="4">
        <v>0.79830000000000001</v>
      </c>
      <c r="EU224" s="4">
        <v>0.56000000000000005</v>
      </c>
      <c r="EV224" s="4">
        <v>0.71030000000000004</v>
      </c>
      <c r="EW224" s="4">
        <v>1.7000000000000001E-2</v>
      </c>
      <c r="EX224" s="5">
        <v>0.57799999999999996</v>
      </c>
      <c r="EY224" s="5">
        <v>0.58079999999999998</v>
      </c>
      <c r="EZ224" s="5">
        <v>0.19</v>
      </c>
      <c r="FA224" s="5">
        <v>1.6999999999999999E-3</v>
      </c>
      <c r="FB224" s="5">
        <v>0.92290000000000005</v>
      </c>
      <c r="FC224" s="5">
        <v>0.77810000000000001</v>
      </c>
      <c r="FD224" s="5">
        <v>0.99029999999999996</v>
      </c>
      <c r="FE224" s="5">
        <v>0.24510000000000001</v>
      </c>
      <c r="FF224" s="4">
        <v>0.59050000000000002</v>
      </c>
      <c r="FG224" s="4">
        <v>0.60840000000000005</v>
      </c>
      <c r="FH224" s="4">
        <v>0.21510000000000001</v>
      </c>
      <c r="FI224" s="4">
        <v>4.3E-3</v>
      </c>
      <c r="FJ224" s="4">
        <v>0.91369999999999996</v>
      </c>
      <c r="FK224" s="4">
        <v>0.75529999999999997</v>
      </c>
      <c r="FL224" s="4">
        <v>0.97160000000000002</v>
      </c>
      <c r="FM224" s="4">
        <v>0.35949999999999999</v>
      </c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>
        <v>0.60270000000000001</v>
      </c>
      <c r="FW224" s="4">
        <v>0.64180000000000004</v>
      </c>
      <c r="FX224" s="4">
        <v>0.2059</v>
      </c>
      <c r="FY224" s="4">
        <v>1.47E-2</v>
      </c>
      <c r="FZ224" s="4">
        <v>0.87119999999999997</v>
      </c>
      <c r="GA224" s="4">
        <v>0.68889999999999996</v>
      </c>
      <c r="GB224" s="4">
        <v>0.89090000000000003</v>
      </c>
      <c r="GC224" s="4">
        <v>0.1125</v>
      </c>
      <c r="GD224" s="5">
        <v>0.63249999999999995</v>
      </c>
      <c r="GE224" s="5">
        <v>0.71360000000000001</v>
      </c>
      <c r="GF224" s="5">
        <v>0.15659999999999999</v>
      </c>
      <c r="GG224" s="5">
        <v>4.0300000000000002E-2</v>
      </c>
      <c r="GH224" s="5">
        <v>0.79620000000000002</v>
      </c>
      <c r="GI224" s="5">
        <v>0.55920000000000003</v>
      </c>
      <c r="GJ224" s="5">
        <v>0.71279999999999999</v>
      </c>
      <c r="GK224" s="5">
        <v>2.2800000000000001E-2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>
        <v>0.60370000000000001</v>
      </c>
      <c r="HK224" s="5">
        <v>0.6431</v>
      </c>
      <c r="HL224" s="5">
        <v>0.2031</v>
      </c>
      <c r="HM224" s="5">
        <v>1.4800000000000001E-2</v>
      </c>
      <c r="HN224" s="5">
        <v>0.87050000000000005</v>
      </c>
      <c r="HO224" s="5">
        <v>0.68720000000000003</v>
      </c>
      <c r="HP224" s="5">
        <v>0.8911</v>
      </c>
      <c r="HQ224" s="5">
        <v>0.2064</v>
      </c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0.59840000000000004</v>
      </c>
      <c r="JO224" s="4">
        <f t="shared" si="105"/>
        <v>0.630174074074074</v>
      </c>
      <c r="JP224" s="4">
        <f t="shared" si="106"/>
        <v>0.20286666666666664</v>
      </c>
      <c r="JQ224" s="4">
        <f t="shared" si="107"/>
        <v>1.2907407407407407E-2</v>
      </c>
      <c r="JR224" s="4">
        <f t="shared" si="108"/>
        <v>0.88370370370370355</v>
      </c>
      <c r="JS224" s="4">
        <f t="shared" si="109"/>
        <v>0.7063962962962963</v>
      </c>
      <c r="JT224" s="4">
        <f t="shared" si="110"/>
        <v>0.90848148148148156</v>
      </c>
      <c r="JU224" s="4">
        <f t="shared" si="111"/>
        <v>0.1667962962962963</v>
      </c>
      <c r="JV224" s="1" t="e" cm="1">
        <f t="array" aca="1" ref="JV224" ca="1">CONCATENATE(INDIRECT(ADDRESS(1,MATCH(_xlfn.MINIFS(B224:JM224,metrics.rec,"MAE"),B224:JM224,0)+1)), ", ", INDIRECT(ADDRESS(2,MATCH(_xlfn.MINIFS(B224:JM224,metrics.rec,"MAE"),B224:JM224,0)+1)))</f>
        <v>#NAME?</v>
      </c>
      <c r="JW224" s="1" t="e" cm="1">
        <f t="array" aca="1" ref="JW224" ca="1">CONCATENATE(INDIRECT(ADDRESS(1,MATCH(_xlfn.MINIFS(B224:JM224,metrics.rec,"MSE"),B224:JM224,0)+1)), ", ", INDIRECT(ADDRESS(2,MATCH(_xlfn.MINIFS(B224:JM224,metrics.rec,"MSE"),B224:JM224,0)+1)))</f>
        <v>#NAME?</v>
      </c>
      <c r="JX224" s="1" t="e" cm="1">
        <f t="array" aca="1" ref="JX224" ca="1">CONCATENATE(INDIRECT(ADDRESS(1,MATCH(_xlfn.MAXIFS(B224:JM224,metrics.rec,"R"),B224:JM224,0)+1)), ", ", INDIRECT(ADDRESS(2,MATCH(_xlfn.MAXIFS(B224:JM224,metrics.rec,"R"),B224:JM224,0)+1)))</f>
        <v>#NAME?</v>
      </c>
      <c r="JY224" s="1" t="e" cm="1">
        <f t="array" aca="1" ref="JY224" ca="1">CONCATENATE(INDIRECT(ADDRESS(1,MATCH(_xlfn.MAXIFS(B224:JM224,metrics.rec,"Precision"),B224:JM224,0)+1)), ", ", INDIRECT(ADDRESS(2,MATCH(_xlfn.MAXIFS(B224:JM224,metrics.rec,"Precision"),B224:JM224,0)+1)))</f>
        <v>#NAME?</v>
      </c>
      <c r="JZ224" s="1" t="e" cm="1">
        <f t="array" aca="1" ref="JZ224" ca="1">CONCATENATE(INDIRECT(ADDRESS(1,MATCH(_xlfn.MAXIFS(B224:JM224,metrics.rec,"Recall"),B224:JM224,0)+1)), ", ", INDIRECT(ADDRESS(2,MATCH(_xlfn.MAXIFS(B224:JM224,metrics.rec,"Recall"),B224:JM224,0)+1)))</f>
        <v>#NAME?</v>
      </c>
      <c r="KA224" s="1" t="e" cm="1">
        <f t="array" aca="1" ref="KA224" ca="1">CONCATENATE(INDIRECT(ADDRESS(1,MATCH(_xlfn.MAXIFS(B224:JM224,metrics.rec,"Coverage"),B224:JM224,0)+1)), ", ", INDIRECT(ADDRESS(2,MATCH(_xlfn.MAXIFS(B224:JM224,metrics.rec,"Coverage"),B224:JM224,0)+1)))</f>
        <v>#NAME?</v>
      </c>
      <c r="KB224" s="1" t="e" cm="1">
        <f t="array" aca="1" ref="KB224" ca="1">CONCATENATE(INDIRECT(ADDRESS(1,MATCH(_xlfn.MAXIFS(B224:JM224,metrics.rec,"Recatio"),B224:JM224,0)+1)), ", ", INDIRECT(ADDRESS(2,MATCH(_xlfn.MAXIFS(B224:JM224,metrics.rec,"Recatio"),B224:JM224,0)+1)))</f>
        <v>#NAME?</v>
      </c>
      <c r="KC224" s="1" t="e" cm="1">
        <f t="array" aca="1" ref="KC224" ca="1">CONCATENATE(INDIRECT(ADDRESS(1,MATCH(_xlfn.MINIFS(B224:JM224,metrics.rec,"Time"),B224:JM224,0)+1)), ", ", INDIRECT(ADDRESS(2,MATCH(_xlfn.MINIFS(B224:JM224,metrics.rec,"Time"),B224:JM224,0)+1)))</f>
        <v>#NAME?</v>
      </c>
    </row>
    <row r="225" spans="1:289" x14ac:dyDescent="0.3">
      <c r="A225" s="1" t="s">
        <v>190</v>
      </c>
      <c r="B225" s="4">
        <v>0.58220000000000005</v>
      </c>
      <c r="C225" s="4">
        <v>0.58720000000000006</v>
      </c>
      <c r="D225" s="4">
        <v>0.20380000000000001</v>
      </c>
      <c r="E225" s="4">
        <v>1.6999999999999999E-3</v>
      </c>
      <c r="F225" s="4">
        <v>0.92830000000000001</v>
      </c>
      <c r="G225" s="4">
        <v>0.78390000000000004</v>
      </c>
      <c r="H225" s="4">
        <v>0.99160000000000004</v>
      </c>
      <c r="I225" s="4">
        <v>0.34970000000000001</v>
      </c>
      <c r="J225" s="5">
        <v>0.58620000000000005</v>
      </c>
      <c r="K225" s="5">
        <v>0.59689999999999999</v>
      </c>
      <c r="L225" s="5">
        <v>0.22550000000000001</v>
      </c>
      <c r="M225" s="5">
        <v>3.0000000000000001E-3</v>
      </c>
      <c r="N225" s="5">
        <v>0.92349999999999999</v>
      </c>
      <c r="O225" s="5">
        <v>0.76919999999999999</v>
      </c>
      <c r="P225" s="5">
        <v>0.98070000000000002</v>
      </c>
      <c r="Q225" s="5">
        <v>0.30530000000000002</v>
      </c>
      <c r="R225" s="4">
        <v>0.58930000000000005</v>
      </c>
      <c r="S225" s="4">
        <v>0.60629999999999995</v>
      </c>
      <c r="T225" s="4">
        <v>0.22459999999999999</v>
      </c>
      <c r="U225" s="4">
        <v>4.4000000000000003E-3</v>
      </c>
      <c r="V225" s="4">
        <v>0.91449999999999998</v>
      </c>
      <c r="W225" s="4">
        <v>0.75600000000000001</v>
      </c>
      <c r="X225" s="4">
        <v>0.97109999999999996</v>
      </c>
      <c r="Y225" s="4">
        <v>0.2666</v>
      </c>
      <c r="Z225" s="5">
        <v>0.59430000000000005</v>
      </c>
      <c r="AA225" s="5">
        <v>0.62</v>
      </c>
      <c r="AB225" s="5">
        <v>0.2185</v>
      </c>
      <c r="AC225" s="5">
        <v>6.1000000000000004E-3</v>
      </c>
      <c r="AD225" s="5">
        <v>0.90690000000000004</v>
      </c>
      <c r="AE225" s="5">
        <v>0.7419</v>
      </c>
      <c r="AF225" s="5">
        <v>0.95720000000000005</v>
      </c>
      <c r="AG225" s="5">
        <v>0.23139999999999999</v>
      </c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>
        <v>0.59770000000000001</v>
      </c>
      <c r="AQ225" s="5">
        <v>0.62709999999999999</v>
      </c>
      <c r="AR225" s="5">
        <v>0.21560000000000001</v>
      </c>
      <c r="AS225" s="5">
        <v>1.0699999999999999E-2</v>
      </c>
      <c r="AT225" s="5">
        <v>0.88480000000000003</v>
      </c>
      <c r="AU225" s="5">
        <v>0.71220000000000006</v>
      </c>
      <c r="AV225" s="5">
        <v>0.92559999999999998</v>
      </c>
      <c r="AW225" s="5">
        <v>0.1517</v>
      </c>
      <c r="AX225" s="4">
        <v>0.60170000000000001</v>
      </c>
      <c r="AY225" s="4">
        <v>0.63859999999999995</v>
      </c>
      <c r="AZ225" s="4">
        <v>0.20619999999999999</v>
      </c>
      <c r="BA225" s="4">
        <v>1.49E-2</v>
      </c>
      <c r="BB225" s="4">
        <v>0.87060000000000004</v>
      </c>
      <c r="BC225" s="4">
        <v>0.67959999999999998</v>
      </c>
      <c r="BD225" s="4">
        <v>0.89070000000000005</v>
      </c>
      <c r="BE225" s="4">
        <v>0.1174</v>
      </c>
      <c r="BF225" s="5">
        <v>0.61229999999999996</v>
      </c>
      <c r="BG225" s="5">
        <v>0.66110000000000002</v>
      </c>
      <c r="BH225" s="5">
        <v>0.1958</v>
      </c>
      <c r="BI225" s="5">
        <v>2.1899999999999999E-2</v>
      </c>
      <c r="BJ225" s="5">
        <v>0.84360000000000002</v>
      </c>
      <c r="BK225" s="5">
        <v>0.64759999999999995</v>
      </c>
      <c r="BL225" s="5">
        <v>0.83589999999999998</v>
      </c>
      <c r="BM225" s="5">
        <v>5.0999999999999997E-2</v>
      </c>
      <c r="BN225" s="4">
        <v>0.6341</v>
      </c>
      <c r="BO225" s="4">
        <v>0.72150000000000003</v>
      </c>
      <c r="BP225" s="4">
        <v>0.15770000000000001</v>
      </c>
      <c r="BQ225" s="4">
        <v>3.9600000000000003E-2</v>
      </c>
      <c r="BR225" s="4">
        <v>0.80110000000000003</v>
      </c>
      <c r="BS225" s="4">
        <v>0.56499999999999995</v>
      </c>
      <c r="BT225" s="4">
        <v>0.71220000000000006</v>
      </c>
      <c r="BU225" s="4">
        <v>1.7500000000000002E-2</v>
      </c>
      <c r="BV225" s="5">
        <v>0.57499999999999996</v>
      </c>
      <c r="BW225" s="5">
        <v>0.57579999999999998</v>
      </c>
      <c r="BX225" s="5">
        <v>0.1981</v>
      </c>
      <c r="BY225" s="5">
        <v>1.6999999999999999E-3</v>
      </c>
      <c r="BZ225" s="5">
        <v>0.92620000000000002</v>
      </c>
      <c r="CA225" s="5">
        <v>0.7782</v>
      </c>
      <c r="CB225" s="5">
        <v>0.99039999999999995</v>
      </c>
      <c r="CC225" s="5">
        <v>0.35199999999999998</v>
      </c>
      <c r="CD225" s="4">
        <v>0.58819999999999995</v>
      </c>
      <c r="CE225" s="4">
        <v>0.60319999999999996</v>
      </c>
      <c r="CF225" s="4">
        <v>0.21510000000000001</v>
      </c>
      <c r="CG225" s="4">
        <v>4.4000000000000003E-3</v>
      </c>
      <c r="CH225" s="4">
        <v>0.91579999999999995</v>
      </c>
      <c r="CI225" s="4">
        <v>0.75780000000000003</v>
      </c>
      <c r="CJ225" s="4">
        <v>0.97299999999999998</v>
      </c>
      <c r="CK225" s="4">
        <v>0.13009999999999999</v>
      </c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>
        <v>0.60419999999999996</v>
      </c>
      <c r="CU225" s="4">
        <v>0.64329999999999998</v>
      </c>
      <c r="CV225" s="4">
        <v>0.19989999999999999</v>
      </c>
      <c r="CW225" s="4">
        <v>1.4800000000000001E-2</v>
      </c>
      <c r="CX225" s="4">
        <v>0.86799999999999999</v>
      </c>
      <c r="CY225" s="4">
        <v>0.68659999999999999</v>
      </c>
      <c r="CZ225" s="4">
        <v>0.89319999999999999</v>
      </c>
      <c r="DA225" s="4">
        <v>8.72E-2</v>
      </c>
      <c r="DB225" s="5">
        <v>0.63500000000000001</v>
      </c>
      <c r="DC225" s="5">
        <v>0.7218</v>
      </c>
      <c r="DD225" s="5">
        <v>0.1598</v>
      </c>
      <c r="DE225" s="5">
        <v>4.02E-2</v>
      </c>
      <c r="DF225" s="5">
        <v>0.79820000000000002</v>
      </c>
      <c r="DG225" s="5">
        <v>0.56189999999999996</v>
      </c>
      <c r="DH225" s="5">
        <v>0.71009999999999995</v>
      </c>
      <c r="DI225" s="5">
        <v>1.2800000000000001E-2</v>
      </c>
      <c r="DJ225" s="4">
        <v>0.57299999999999995</v>
      </c>
      <c r="DK225" s="4">
        <v>0.57169999999999999</v>
      </c>
      <c r="DL225" s="4">
        <v>0.19489999999999999</v>
      </c>
      <c r="DM225" s="4">
        <v>1.6999999999999999E-3</v>
      </c>
      <c r="DN225" s="4">
        <v>0.92600000000000005</v>
      </c>
      <c r="DO225" s="4">
        <v>0.77929999999999999</v>
      </c>
      <c r="DP225" s="4">
        <v>0.99180000000000001</v>
      </c>
      <c r="DQ225" s="4">
        <v>0.50990000000000002</v>
      </c>
      <c r="DR225" s="5">
        <v>0.58899999999999997</v>
      </c>
      <c r="DS225" s="5">
        <v>0.60819999999999996</v>
      </c>
      <c r="DT225" s="5">
        <v>0.2205</v>
      </c>
      <c r="DU225" s="5">
        <v>4.4000000000000003E-3</v>
      </c>
      <c r="DV225" s="5">
        <v>0.91439999999999999</v>
      </c>
      <c r="DW225" s="5">
        <v>0.75549999999999995</v>
      </c>
      <c r="DX225" s="5">
        <v>0.97240000000000004</v>
      </c>
      <c r="DY225" s="5">
        <v>0.3276</v>
      </c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>
        <v>0.60319999999999996</v>
      </c>
      <c r="EI225" s="5">
        <v>0.6421</v>
      </c>
      <c r="EJ225" s="5">
        <v>0.20580000000000001</v>
      </c>
      <c r="EK225" s="5">
        <v>1.4800000000000001E-2</v>
      </c>
      <c r="EL225" s="5">
        <v>0.87019999999999997</v>
      </c>
      <c r="EM225" s="5">
        <v>0.68740000000000001</v>
      </c>
      <c r="EN225" s="5">
        <v>0.89159999999999995</v>
      </c>
      <c r="EO225" s="5">
        <v>6.5699999999999995E-2</v>
      </c>
      <c r="EP225" s="4">
        <v>0.63570000000000004</v>
      </c>
      <c r="EQ225" s="4">
        <v>0.71850000000000003</v>
      </c>
      <c r="ER225" s="4">
        <v>0.15709999999999999</v>
      </c>
      <c r="ES225" s="4">
        <v>3.9899999999999998E-2</v>
      </c>
      <c r="ET225" s="4">
        <v>0.7984</v>
      </c>
      <c r="EU225" s="4">
        <v>0.56010000000000004</v>
      </c>
      <c r="EV225" s="4">
        <v>0.71030000000000004</v>
      </c>
      <c r="EW225" s="4">
        <v>1.7100000000000001E-2</v>
      </c>
      <c r="EX225" s="5">
        <v>0.57879999999999998</v>
      </c>
      <c r="EY225" s="5">
        <v>0.58240000000000003</v>
      </c>
      <c r="EZ225" s="5">
        <v>0.19109999999999999</v>
      </c>
      <c r="FA225" s="5">
        <v>1.6999999999999999E-3</v>
      </c>
      <c r="FB225" s="5">
        <v>0.92220000000000002</v>
      </c>
      <c r="FC225" s="5">
        <v>0.77810000000000001</v>
      </c>
      <c r="FD225" s="5">
        <v>0.99029999999999996</v>
      </c>
      <c r="FE225" s="5">
        <v>0.25640000000000002</v>
      </c>
      <c r="FF225" s="4">
        <v>0.59150000000000003</v>
      </c>
      <c r="FG225" s="4">
        <v>0.61019999999999996</v>
      </c>
      <c r="FH225" s="4">
        <v>0.21460000000000001</v>
      </c>
      <c r="FI225" s="4">
        <v>4.3E-3</v>
      </c>
      <c r="FJ225" s="4">
        <v>0.91349999999999998</v>
      </c>
      <c r="FK225" s="4">
        <v>0.75529999999999997</v>
      </c>
      <c r="FL225" s="4">
        <v>0.97160000000000002</v>
      </c>
      <c r="FM225" s="4">
        <v>0.35210000000000002</v>
      </c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>
        <v>0.60319999999999996</v>
      </c>
      <c r="FW225" s="4">
        <v>0.64249999999999996</v>
      </c>
      <c r="FX225" s="4">
        <v>0.2054</v>
      </c>
      <c r="FY225" s="4">
        <v>1.47E-2</v>
      </c>
      <c r="FZ225" s="4">
        <v>0.87109999999999999</v>
      </c>
      <c r="GA225" s="4">
        <v>0.68889999999999996</v>
      </c>
      <c r="GB225" s="4">
        <v>0.89090000000000003</v>
      </c>
      <c r="GC225" s="4">
        <v>0.1133</v>
      </c>
      <c r="GD225" s="5">
        <v>0.63280000000000003</v>
      </c>
      <c r="GE225" s="5">
        <v>0.71379999999999999</v>
      </c>
      <c r="GF225" s="5">
        <v>0.15740000000000001</v>
      </c>
      <c r="GG225" s="5">
        <v>4.0300000000000002E-2</v>
      </c>
      <c r="GH225" s="5">
        <v>0.79630000000000001</v>
      </c>
      <c r="GI225" s="5">
        <v>0.55920000000000003</v>
      </c>
      <c r="GJ225" s="5">
        <v>0.71279999999999999</v>
      </c>
      <c r="GK225" s="5">
        <v>2.29E-2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>
        <v>0.60429999999999995</v>
      </c>
      <c r="HK225" s="5">
        <v>0.64400000000000002</v>
      </c>
      <c r="HL225" s="5">
        <v>0.20330000000000001</v>
      </c>
      <c r="HM225" s="5">
        <v>1.4800000000000001E-2</v>
      </c>
      <c r="HN225" s="5">
        <v>0.87050000000000005</v>
      </c>
      <c r="HO225" s="5">
        <v>0.68730000000000002</v>
      </c>
      <c r="HP225" s="5">
        <v>0.8911</v>
      </c>
      <c r="HQ225" s="5">
        <v>0.17100000000000001</v>
      </c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0.59914074074074075</v>
      </c>
      <c r="JO225" s="4">
        <f t="shared" si="105"/>
        <v>0.63142222222222222</v>
      </c>
      <c r="JP225" s="4">
        <f t="shared" si="106"/>
        <v>0.20290370370370367</v>
      </c>
      <c r="JQ225" s="4">
        <f t="shared" si="107"/>
        <v>1.2907407407407407E-2</v>
      </c>
      <c r="JR225" s="4">
        <f t="shared" si="108"/>
        <v>0.88356666666666661</v>
      </c>
      <c r="JS225" s="4">
        <f t="shared" si="109"/>
        <v>0.7064111111111111</v>
      </c>
      <c r="JT225" s="4">
        <f t="shared" si="110"/>
        <v>0.90848148148148156</v>
      </c>
      <c r="JU225" s="4">
        <f t="shared" si="111"/>
        <v>0.17287777777777777</v>
      </c>
      <c r="JV225" s="1" t="e" cm="1">
        <f t="array" aca="1" ref="JV225" ca="1">CONCATENATE(INDIRECT(ADDRESS(1,MATCH(_xlfn.MINIFS(B225:JM225,metrics.rec,"MAE"),B225:JM225,0)+1)), ", ", INDIRECT(ADDRESS(2,MATCH(_xlfn.MINIFS(B225:JM225,metrics.rec,"MAE"),B225:JM225,0)+1)))</f>
        <v>#NAME?</v>
      </c>
      <c r="JW225" s="1" t="e" cm="1">
        <f t="array" aca="1" ref="JW225" ca="1">CONCATENATE(INDIRECT(ADDRESS(1,MATCH(_xlfn.MINIFS(B225:JM225,metrics.rec,"MSE"),B225:JM225,0)+1)), ", ", INDIRECT(ADDRESS(2,MATCH(_xlfn.MINIFS(B225:JM225,metrics.rec,"MSE"),B225:JM225,0)+1)))</f>
        <v>#NAME?</v>
      </c>
      <c r="JX225" s="1" t="e" cm="1">
        <f t="array" aca="1" ref="JX225" ca="1">CONCATENATE(INDIRECT(ADDRESS(1,MATCH(_xlfn.MAXIFS(B225:JM225,metrics.rec,"R"),B225:JM225,0)+1)), ", ", INDIRECT(ADDRESS(2,MATCH(_xlfn.MAXIFS(B225:JM225,metrics.rec,"R"),B225:JM225,0)+1)))</f>
        <v>#NAME?</v>
      </c>
      <c r="JY225" s="1" t="e" cm="1">
        <f t="array" aca="1" ref="JY225" ca="1">CONCATENATE(INDIRECT(ADDRESS(1,MATCH(_xlfn.MAXIFS(B225:JM225,metrics.rec,"Precision"),B225:JM225,0)+1)), ", ", INDIRECT(ADDRESS(2,MATCH(_xlfn.MAXIFS(B225:JM225,metrics.rec,"Precision"),B225:JM225,0)+1)))</f>
        <v>#NAME?</v>
      </c>
      <c r="JZ225" s="1" t="e" cm="1">
        <f t="array" aca="1" ref="JZ225" ca="1">CONCATENATE(INDIRECT(ADDRESS(1,MATCH(_xlfn.MAXIFS(B225:JM225,metrics.rec,"Recall"),B225:JM225,0)+1)), ", ", INDIRECT(ADDRESS(2,MATCH(_xlfn.MAXIFS(B225:JM225,metrics.rec,"Recall"),B225:JM225,0)+1)))</f>
        <v>#NAME?</v>
      </c>
      <c r="KA225" s="1" t="e" cm="1">
        <f t="array" aca="1" ref="KA225" ca="1">CONCATENATE(INDIRECT(ADDRESS(1,MATCH(_xlfn.MAXIFS(B225:JM225,metrics.rec,"Coverage"),B225:JM225,0)+1)), ", ", INDIRECT(ADDRESS(2,MATCH(_xlfn.MAXIFS(B225:JM225,metrics.rec,"Coverage"),B225:JM225,0)+1)))</f>
        <v>#NAME?</v>
      </c>
      <c r="KB225" s="1" t="e" cm="1">
        <f t="array" aca="1" ref="KB225" ca="1">CONCATENATE(INDIRECT(ADDRESS(1,MATCH(_xlfn.MAXIFS(B225:JM225,metrics.rec,"Recatio"),B225:JM225,0)+1)), ", ", INDIRECT(ADDRESS(2,MATCH(_xlfn.MAXIFS(B225:JM225,metrics.rec,"Recatio"),B225:JM225,0)+1)))</f>
        <v>#NAME?</v>
      </c>
      <c r="KC225" s="1" t="e" cm="1">
        <f t="array" aca="1" ref="KC225" ca="1">CONCATENATE(INDIRECT(ADDRESS(1,MATCH(_xlfn.MINIFS(B225:JM225,metrics.rec,"Time"),B225:JM225,0)+1)), ", ", INDIRECT(ADDRESS(2,MATCH(_xlfn.MINIFS(B225:JM225,metrics.rec,"Time"),B225:JM225,0)+1)))</f>
        <v>#NAME?</v>
      </c>
    </row>
    <row r="226" spans="1:289" x14ac:dyDescent="0.3">
      <c r="A226" s="1" t="s">
        <v>191</v>
      </c>
      <c r="B226" s="4">
        <v>0.57730000000000004</v>
      </c>
      <c r="C226" s="4">
        <v>0.57899999999999996</v>
      </c>
      <c r="D226" s="4">
        <v>0.21329999999999999</v>
      </c>
      <c r="E226" s="4">
        <v>1.6999999999999999E-3</v>
      </c>
      <c r="F226" s="4">
        <v>0.92769999999999997</v>
      </c>
      <c r="G226" s="4">
        <v>0.78259999999999996</v>
      </c>
      <c r="H226" s="4">
        <v>0.99160000000000004</v>
      </c>
      <c r="I226" s="4">
        <v>0.33829999999999999</v>
      </c>
      <c r="J226" s="5">
        <v>0.58309999999999995</v>
      </c>
      <c r="K226" s="5">
        <v>0.59240000000000004</v>
      </c>
      <c r="L226" s="5">
        <v>0.22720000000000001</v>
      </c>
      <c r="M226" s="5">
        <v>3.0000000000000001E-3</v>
      </c>
      <c r="N226" s="5">
        <v>0.92279999999999995</v>
      </c>
      <c r="O226" s="5">
        <v>0.76790000000000003</v>
      </c>
      <c r="P226" s="5">
        <v>0.98070000000000002</v>
      </c>
      <c r="Q226" s="5">
        <v>0.2964</v>
      </c>
      <c r="R226" s="4">
        <v>0.58630000000000004</v>
      </c>
      <c r="S226" s="4">
        <v>0.60160000000000002</v>
      </c>
      <c r="T226" s="4">
        <v>0.23039999999999999</v>
      </c>
      <c r="U226" s="4">
        <v>4.4000000000000003E-3</v>
      </c>
      <c r="V226" s="4">
        <v>0.91349999999999998</v>
      </c>
      <c r="W226" s="4">
        <v>0.75470000000000004</v>
      </c>
      <c r="X226" s="4">
        <v>0.97109999999999996</v>
      </c>
      <c r="Y226" s="4">
        <v>0.26129999999999998</v>
      </c>
      <c r="Z226" s="5">
        <v>0.59099999999999997</v>
      </c>
      <c r="AA226" s="5">
        <v>0.61470000000000002</v>
      </c>
      <c r="AB226" s="5">
        <v>0.22040000000000001</v>
      </c>
      <c r="AC226" s="5">
        <v>6.1000000000000004E-3</v>
      </c>
      <c r="AD226" s="5">
        <v>0.90600000000000003</v>
      </c>
      <c r="AE226" s="5">
        <v>0.74070000000000003</v>
      </c>
      <c r="AF226" s="5">
        <v>0.95720000000000005</v>
      </c>
      <c r="AG226" s="5">
        <v>0.28560000000000002</v>
      </c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>
        <v>0.59599999999999997</v>
      </c>
      <c r="AQ226" s="5">
        <v>0.62539999999999996</v>
      </c>
      <c r="AR226" s="5">
        <v>0.2172</v>
      </c>
      <c r="AS226" s="5">
        <v>1.0699999999999999E-2</v>
      </c>
      <c r="AT226" s="5">
        <v>0.88319999999999999</v>
      </c>
      <c r="AU226" s="5">
        <v>0.71130000000000004</v>
      </c>
      <c r="AV226" s="5">
        <v>0.92559999999999998</v>
      </c>
      <c r="AW226" s="5">
        <v>0.15049999999999999</v>
      </c>
      <c r="AX226" s="4">
        <v>0.6008</v>
      </c>
      <c r="AY226" s="4">
        <v>0.63800000000000001</v>
      </c>
      <c r="AZ226" s="4">
        <v>0.2041</v>
      </c>
      <c r="BA226" s="4">
        <v>1.49E-2</v>
      </c>
      <c r="BB226" s="4">
        <v>0.86919999999999997</v>
      </c>
      <c r="BC226" s="4">
        <v>0.67900000000000005</v>
      </c>
      <c r="BD226" s="4">
        <v>0.89070000000000005</v>
      </c>
      <c r="BE226" s="4">
        <v>0.1158</v>
      </c>
      <c r="BF226" s="5">
        <v>0.61270000000000002</v>
      </c>
      <c r="BG226" s="5">
        <v>0.66390000000000005</v>
      </c>
      <c r="BH226" s="5">
        <v>0.18920000000000001</v>
      </c>
      <c r="BI226" s="5">
        <v>2.1899999999999999E-2</v>
      </c>
      <c r="BJ226" s="5">
        <v>0.84089999999999998</v>
      </c>
      <c r="BK226" s="5">
        <v>0.6472</v>
      </c>
      <c r="BL226" s="5">
        <v>0.83589999999999998</v>
      </c>
      <c r="BM226" s="5">
        <v>6.2600000000000003E-2</v>
      </c>
      <c r="BN226" s="4">
        <v>0.6381</v>
      </c>
      <c r="BO226" s="4">
        <v>0.73609999999999998</v>
      </c>
      <c r="BP226" s="4">
        <v>0.14649999999999999</v>
      </c>
      <c r="BQ226" s="4">
        <v>3.9199999999999999E-2</v>
      </c>
      <c r="BR226" s="4">
        <v>0.79410000000000003</v>
      </c>
      <c r="BS226" s="4">
        <v>0.56459999999999999</v>
      </c>
      <c r="BT226" s="4">
        <v>0.71220000000000006</v>
      </c>
      <c r="BU226" s="4">
        <v>1.7399999999999999E-2</v>
      </c>
      <c r="BV226" s="5">
        <v>0.57099999999999995</v>
      </c>
      <c r="BW226" s="5">
        <v>0.56920000000000004</v>
      </c>
      <c r="BX226" s="5">
        <v>0.2064</v>
      </c>
      <c r="BY226" s="5">
        <v>1.6999999999999999E-3</v>
      </c>
      <c r="BZ226" s="5">
        <v>0.92630000000000001</v>
      </c>
      <c r="CA226" s="5">
        <v>0.77700000000000002</v>
      </c>
      <c r="CB226" s="5">
        <v>0.99039999999999995</v>
      </c>
      <c r="CC226" s="5">
        <v>0.26379999999999998</v>
      </c>
      <c r="CD226" s="4">
        <v>0.58479999999999999</v>
      </c>
      <c r="CE226" s="4">
        <v>0.59819999999999995</v>
      </c>
      <c r="CF226" s="4">
        <v>0.22470000000000001</v>
      </c>
      <c r="CG226" s="4">
        <v>4.4000000000000003E-3</v>
      </c>
      <c r="CH226" s="4">
        <v>0.91510000000000002</v>
      </c>
      <c r="CI226" s="4">
        <v>0.75660000000000005</v>
      </c>
      <c r="CJ226" s="4">
        <v>0.97299999999999998</v>
      </c>
      <c r="CK226" s="4">
        <v>0.12809999999999999</v>
      </c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>
        <v>0.60299999999999998</v>
      </c>
      <c r="CU226" s="4">
        <v>0.64229999999999998</v>
      </c>
      <c r="CV226" s="4">
        <v>0.19980000000000001</v>
      </c>
      <c r="CW226" s="4">
        <v>1.4800000000000001E-2</v>
      </c>
      <c r="CX226" s="4">
        <v>0.86650000000000005</v>
      </c>
      <c r="CY226" s="4">
        <v>0.68589999999999995</v>
      </c>
      <c r="CZ226" s="4">
        <v>0.89319999999999999</v>
      </c>
      <c r="DA226" s="4">
        <v>9.0399999999999994E-2</v>
      </c>
      <c r="DB226" s="5">
        <v>0.64039999999999997</v>
      </c>
      <c r="DC226" s="5">
        <v>0.73850000000000005</v>
      </c>
      <c r="DD226" s="5">
        <v>0.14749999999999999</v>
      </c>
      <c r="DE226" s="5">
        <v>3.9899999999999998E-2</v>
      </c>
      <c r="DF226" s="5">
        <v>0.79200000000000004</v>
      </c>
      <c r="DG226" s="5">
        <v>0.5615</v>
      </c>
      <c r="DH226" s="5">
        <v>0.71009999999999995</v>
      </c>
      <c r="DI226" s="5">
        <v>1.8200000000000001E-2</v>
      </c>
      <c r="DJ226" s="4">
        <v>0.56920000000000004</v>
      </c>
      <c r="DK226" s="4">
        <v>0.56559999999999999</v>
      </c>
      <c r="DL226" s="4">
        <v>0.20219999999999999</v>
      </c>
      <c r="DM226" s="4">
        <v>1.6999999999999999E-3</v>
      </c>
      <c r="DN226" s="4">
        <v>0.92530000000000001</v>
      </c>
      <c r="DO226" s="4">
        <v>0.7782</v>
      </c>
      <c r="DP226" s="4">
        <v>0.99180000000000001</v>
      </c>
      <c r="DQ226" s="4">
        <v>0.48599999999999999</v>
      </c>
      <c r="DR226" s="5">
        <v>0.58540000000000003</v>
      </c>
      <c r="DS226" s="5">
        <v>0.60229999999999995</v>
      </c>
      <c r="DT226" s="5">
        <v>0.2271</v>
      </c>
      <c r="DU226" s="5">
        <v>4.4000000000000003E-3</v>
      </c>
      <c r="DV226" s="5">
        <v>0.91349999999999998</v>
      </c>
      <c r="DW226" s="5">
        <v>0.75429999999999997</v>
      </c>
      <c r="DX226" s="5">
        <v>0.97240000000000004</v>
      </c>
      <c r="DY226" s="5">
        <v>0.30959999999999999</v>
      </c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>
        <v>0.60199999999999998</v>
      </c>
      <c r="EI226" s="5">
        <v>0.64139999999999997</v>
      </c>
      <c r="EJ226" s="5">
        <v>0.2051</v>
      </c>
      <c r="EK226" s="5">
        <v>1.4800000000000001E-2</v>
      </c>
      <c r="EL226" s="5">
        <v>0.86860000000000004</v>
      </c>
      <c r="EM226" s="5">
        <v>0.68679999999999997</v>
      </c>
      <c r="EN226" s="5">
        <v>0.89159999999999995</v>
      </c>
      <c r="EO226" s="5">
        <v>5.5500000000000001E-2</v>
      </c>
      <c r="EP226" s="4">
        <v>0.64059999999999995</v>
      </c>
      <c r="EQ226" s="4">
        <v>0.73450000000000004</v>
      </c>
      <c r="ER226" s="4">
        <v>0.14560000000000001</v>
      </c>
      <c r="ES226" s="4">
        <v>3.95E-2</v>
      </c>
      <c r="ET226" s="4">
        <v>0.79149999999999998</v>
      </c>
      <c r="EU226" s="4">
        <v>0.55969999999999998</v>
      </c>
      <c r="EV226" s="4">
        <v>0.71030000000000004</v>
      </c>
      <c r="EW226" s="4">
        <v>2.2599999999999999E-2</v>
      </c>
      <c r="EX226" s="5">
        <v>0.57479999999999998</v>
      </c>
      <c r="EY226" s="5">
        <v>0.57589999999999997</v>
      </c>
      <c r="EZ226" s="5">
        <v>0.19919999999999999</v>
      </c>
      <c r="FA226" s="5">
        <v>1.6999999999999999E-3</v>
      </c>
      <c r="FB226" s="5">
        <v>0.92120000000000002</v>
      </c>
      <c r="FC226" s="5">
        <v>0.77690000000000003</v>
      </c>
      <c r="FD226" s="5">
        <v>0.99029999999999996</v>
      </c>
      <c r="FE226" s="5">
        <v>0.2432</v>
      </c>
      <c r="FF226" s="4">
        <v>0.58809999999999996</v>
      </c>
      <c r="FG226" s="4">
        <v>0.60509999999999997</v>
      </c>
      <c r="FH226" s="4">
        <v>0.22090000000000001</v>
      </c>
      <c r="FI226" s="4">
        <v>4.4000000000000003E-3</v>
      </c>
      <c r="FJ226" s="4">
        <v>0.91279999999999994</v>
      </c>
      <c r="FK226" s="4">
        <v>0.75419999999999998</v>
      </c>
      <c r="FL226" s="4">
        <v>0.97160000000000002</v>
      </c>
      <c r="FM226" s="4">
        <v>0.33500000000000002</v>
      </c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>
        <v>0.60219999999999996</v>
      </c>
      <c r="FW226" s="4">
        <v>0.64170000000000005</v>
      </c>
      <c r="FX226" s="4">
        <v>0.20569999999999999</v>
      </c>
      <c r="FY226" s="4">
        <v>1.47E-2</v>
      </c>
      <c r="FZ226" s="4">
        <v>0.86960000000000004</v>
      </c>
      <c r="GA226" s="4">
        <v>0.68820000000000003</v>
      </c>
      <c r="GB226" s="4">
        <v>0.89090000000000003</v>
      </c>
      <c r="GC226" s="4">
        <v>0.11550000000000001</v>
      </c>
      <c r="GD226" s="5">
        <v>0.63759999999999994</v>
      </c>
      <c r="GE226" s="5">
        <v>0.72889999999999999</v>
      </c>
      <c r="GF226" s="5">
        <v>0.14560000000000001</v>
      </c>
      <c r="GG226" s="5">
        <v>0.04</v>
      </c>
      <c r="GH226" s="5">
        <v>0.79</v>
      </c>
      <c r="GI226" s="5">
        <v>0.55879999999999996</v>
      </c>
      <c r="GJ226" s="5">
        <v>0.71279999999999999</v>
      </c>
      <c r="GK226" s="5">
        <v>2.2200000000000001E-2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>
        <v>0.60329999999999995</v>
      </c>
      <c r="HK226" s="5">
        <v>0.64339999999999997</v>
      </c>
      <c r="HL226" s="5">
        <v>0.2014</v>
      </c>
      <c r="HM226" s="5">
        <v>1.4800000000000001E-2</v>
      </c>
      <c r="HN226" s="5">
        <v>0.86890000000000001</v>
      </c>
      <c r="HO226" s="5">
        <v>0.68659999999999999</v>
      </c>
      <c r="HP226" s="5">
        <v>0.8911</v>
      </c>
      <c r="HQ226" s="5">
        <v>0.16930000000000001</v>
      </c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0.5977296296296295</v>
      </c>
      <c r="JO226" s="4">
        <f t="shared" si="105"/>
        <v>0.63074444444444466</v>
      </c>
      <c r="JP226" s="4">
        <f t="shared" si="106"/>
        <v>0.20402222222222224</v>
      </c>
      <c r="JQ226" s="4">
        <f t="shared" si="107"/>
        <v>1.2859259259259258E-2</v>
      </c>
      <c r="JR226" s="4">
        <f t="shared" si="108"/>
        <v>0.88164814814814818</v>
      </c>
      <c r="JS226" s="4">
        <f t="shared" si="109"/>
        <v>0.7054851851851851</v>
      </c>
      <c r="JT226" s="4">
        <f t="shared" si="110"/>
        <v>0.90848148148148156</v>
      </c>
      <c r="JU226" s="4">
        <f t="shared" si="111"/>
        <v>0.16813703703703703</v>
      </c>
      <c r="JV226" s="1" t="e" cm="1">
        <f t="array" aca="1" ref="JV226" ca="1">CONCATENATE(INDIRECT(ADDRESS(1,MATCH(_xlfn.MINIFS(B226:JM226,metrics.rec,"MAE"),B226:JM226,0)+1)), ", ", INDIRECT(ADDRESS(2,MATCH(_xlfn.MINIFS(B226:JM226,metrics.rec,"MAE"),B226:JM226,0)+1)))</f>
        <v>#NAME?</v>
      </c>
      <c r="JW226" s="1" t="e" cm="1">
        <f t="array" aca="1" ref="JW226" ca="1">CONCATENATE(INDIRECT(ADDRESS(1,MATCH(_xlfn.MINIFS(B226:JM226,metrics.rec,"MSE"),B226:JM226,0)+1)), ", ", INDIRECT(ADDRESS(2,MATCH(_xlfn.MINIFS(B226:JM226,metrics.rec,"MSE"),B226:JM226,0)+1)))</f>
        <v>#NAME?</v>
      </c>
      <c r="JX226" s="1" t="e" cm="1">
        <f t="array" aca="1" ref="JX226" ca="1">CONCATENATE(INDIRECT(ADDRESS(1,MATCH(_xlfn.MAXIFS(B226:JM226,metrics.rec,"R"),B226:JM226,0)+1)), ", ", INDIRECT(ADDRESS(2,MATCH(_xlfn.MAXIFS(B226:JM226,metrics.rec,"R"),B226:JM226,0)+1)))</f>
        <v>#NAME?</v>
      </c>
      <c r="JY226" s="1" t="e" cm="1">
        <f t="array" aca="1" ref="JY226" ca="1">CONCATENATE(INDIRECT(ADDRESS(1,MATCH(_xlfn.MAXIFS(B226:JM226,metrics.rec,"Precision"),B226:JM226,0)+1)), ", ", INDIRECT(ADDRESS(2,MATCH(_xlfn.MAXIFS(B226:JM226,metrics.rec,"Precision"),B226:JM226,0)+1)))</f>
        <v>#NAME?</v>
      </c>
      <c r="JZ226" s="1" t="e" cm="1">
        <f t="array" aca="1" ref="JZ226" ca="1">CONCATENATE(INDIRECT(ADDRESS(1,MATCH(_xlfn.MAXIFS(B226:JM226,metrics.rec,"Recall"),B226:JM226,0)+1)), ", ", INDIRECT(ADDRESS(2,MATCH(_xlfn.MAXIFS(B226:JM226,metrics.rec,"Recall"),B226:JM226,0)+1)))</f>
        <v>#NAME?</v>
      </c>
      <c r="KA226" s="1" t="e" cm="1">
        <f t="array" aca="1" ref="KA226" ca="1">CONCATENATE(INDIRECT(ADDRESS(1,MATCH(_xlfn.MAXIFS(B226:JM226,metrics.rec,"Coverage"),B226:JM226,0)+1)), ", ", INDIRECT(ADDRESS(2,MATCH(_xlfn.MAXIFS(B226:JM226,metrics.rec,"Coverage"),B226:JM226,0)+1)))</f>
        <v>#NAME?</v>
      </c>
      <c r="KB226" s="1" t="e" cm="1">
        <f t="array" aca="1" ref="KB226" ca="1">CONCATENATE(INDIRECT(ADDRESS(1,MATCH(_xlfn.MAXIFS(B226:JM226,metrics.rec,"Recatio"),B226:JM226,0)+1)), ", ", INDIRECT(ADDRESS(2,MATCH(_xlfn.MAXIFS(B226:JM226,metrics.rec,"Recatio"),B226:JM226,0)+1)))</f>
        <v>#NAME?</v>
      </c>
      <c r="KC226" s="1" t="e" cm="1">
        <f t="array" aca="1" ref="KC226" ca="1">CONCATENATE(INDIRECT(ADDRESS(1,MATCH(_xlfn.MINIFS(B226:JM226,metrics.rec,"Time"),B226:JM226,0)+1)), ", ", INDIRECT(ADDRESS(2,MATCH(_xlfn.MINIFS(B226:JM226,metrics.rec,"Time"),B226:JM226,0)+1)))</f>
        <v>#NAME?</v>
      </c>
    </row>
    <row r="227" spans="1:289" x14ac:dyDescent="0.3">
      <c r="A227" s="1" t="s">
        <v>192</v>
      </c>
      <c r="B227" s="4">
        <v>0.57920000000000005</v>
      </c>
      <c r="C227" s="4">
        <v>0.58230000000000004</v>
      </c>
      <c r="D227" s="4">
        <v>0.21110000000000001</v>
      </c>
      <c r="E227" s="4">
        <v>1.6999999999999999E-3</v>
      </c>
      <c r="F227" s="4">
        <v>0.92820000000000003</v>
      </c>
      <c r="G227" s="4">
        <v>0.78259999999999996</v>
      </c>
      <c r="H227" s="4">
        <v>0.99160000000000004</v>
      </c>
      <c r="I227" s="4">
        <v>0.36370000000000002</v>
      </c>
      <c r="J227" s="5">
        <v>0.58389999999999997</v>
      </c>
      <c r="K227" s="5">
        <v>0.59389999999999998</v>
      </c>
      <c r="L227" s="5">
        <v>0.22720000000000001</v>
      </c>
      <c r="M227" s="5">
        <v>3.0000000000000001E-3</v>
      </c>
      <c r="N227" s="5">
        <v>0.9234</v>
      </c>
      <c r="O227" s="5">
        <v>0.76800000000000002</v>
      </c>
      <c r="P227" s="5">
        <v>0.98070000000000002</v>
      </c>
      <c r="Q227" s="5">
        <v>0.30049999999999999</v>
      </c>
      <c r="R227" s="4">
        <v>0.58720000000000006</v>
      </c>
      <c r="S227" s="4">
        <v>0.60309999999999997</v>
      </c>
      <c r="T227" s="4">
        <v>0.23180000000000001</v>
      </c>
      <c r="U227" s="4">
        <v>4.4000000000000003E-3</v>
      </c>
      <c r="V227" s="4">
        <v>0.91339999999999999</v>
      </c>
      <c r="W227" s="4">
        <v>0.75480000000000003</v>
      </c>
      <c r="X227" s="4">
        <v>0.97109999999999996</v>
      </c>
      <c r="Y227" s="4">
        <v>0.26479999999999998</v>
      </c>
      <c r="Z227" s="5">
        <v>0.59209999999999996</v>
      </c>
      <c r="AA227" s="5">
        <v>0.61680000000000001</v>
      </c>
      <c r="AB227" s="5">
        <v>0.22090000000000001</v>
      </c>
      <c r="AC227" s="5">
        <v>6.1000000000000004E-3</v>
      </c>
      <c r="AD227" s="5">
        <v>0.90580000000000005</v>
      </c>
      <c r="AE227" s="5">
        <v>0.74070000000000003</v>
      </c>
      <c r="AF227" s="5">
        <v>0.95720000000000005</v>
      </c>
      <c r="AG227" s="5">
        <v>0.29289999999999999</v>
      </c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>
        <v>0.59660000000000002</v>
      </c>
      <c r="AQ227" s="5">
        <v>0.62619999999999998</v>
      </c>
      <c r="AR227" s="5">
        <v>0.21590000000000001</v>
      </c>
      <c r="AS227" s="5">
        <v>1.0699999999999999E-2</v>
      </c>
      <c r="AT227" s="5">
        <v>0.8831</v>
      </c>
      <c r="AU227" s="5">
        <v>0.71130000000000004</v>
      </c>
      <c r="AV227" s="5">
        <v>0.92559999999999998</v>
      </c>
      <c r="AW227" s="5">
        <v>0.15179999999999999</v>
      </c>
      <c r="AX227" s="4">
        <v>0.60129999999999995</v>
      </c>
      <c r="AY227" s="4">
        <v>0.63870000000000005</v>
      </c>
      <c r="AZ227" s="4">
        <v>0.20569999999999999</v>
      </c>
      <c r="BA227" s="4">
        <v>1.49E-2</v>
      </c>
      <c r="BB227" s="4">
        <v>0.86929999999999996</v>
      </c>
      <c r="BC227" s="4">
        <v>0.67889999999999995</v>
      </c>
      <c r="BD227" s="4">
        <v>0.89070000000000005</v>
      </c>
      <c r="BE227" s="4">
        <v>0.1114</v>
      </c>
      <c r="BF227" s="5">
        <v>0.61329999999999996</v>
      </c>
      <c r="BG227" s="5">
        <v>0.66469999999999996</v>
      </c>
      <c r="BH227" s="5">
        <v>0.1903</v>
      </c>
      <c r="BI227" s="5">
        <v>2.1899999999999999E-2</v>
      </c>
      <c r="BJ227" s="5">
        <v>0.84099999999999997</v>
      </c>
      <c r="BK227" s="5">
        <v>0.64729999999999999</v>
      </c>
      <c r="BL227" s="5">
        <v>0.83589999999999998</v>
      </c>
      <c r="BM227" s="5">
        <v>6.4799999999999996E-2</v>
      </c>
      <c r="BN227" s="4">
        <v>0.63829999999999998</v>
      </c>
      <c r="BO227" s="4">
        <v>0.73599999999999999</v>
      </c>
      <c r="BP227" s="4">
        <v>0.1457</v>
      </c>
      <c r="BQ227" s="4">
        <v>3.9199999999999999E-2</v>
      </c>
      <c r="BR227" s="4">
        <v>0.79420000000000002</v>
      </c>
      <c r="BS227" s="4">
        <v>0.56459999999999999</v>
      </c>
      <c r="BT227" s="4">
        <v>0.71220000000000006</v>
      </c>
      <c r="BU227" s="4">
        <v>1.7399999999999999E-2</v>
      </c>
      <c r="BV227" s="5">
        <v>0.57220000000000004</v>
      </c>
      <c r="BW227" s="5">
        <v>0.57179999999999997</v>
      </c>
      <c r="BX227" s="5">
        <v>0.20660000000000001</v>
      </c>
      <c r="BY227" s="5">
        <v>1.6999999999999999E-3</v>
      </c>
      <c r="BZ227" s="5">
        <v>0.92589999999999995</v>
      </c>
      <c r="CA227" s="5">
        <v>0.77700000000000002</v>
      </c>
      <c r="CB227" s="5">
        <v>0.99039999999999995</v>
      </c>
      <c r="CC227" s="5">
        <v>0.27710000000000001</v>
      </c>
      <c r="CD227" s="4">
        <v>0.5857</v>
      </c>
      <c r="CE227" s="4">
        <v>0.60019999999999996</v>
      </c>
      <c r="CF227" s="4">
        <v>0.22320000000000001</v>
      </c>
      <c r="CG227" s="4">
        <v>4.4000000000000003E-3</v>
      </c>
      <c r="CH227" s="4">
        <v>0.91490000000000005</v>
      </c>
      <c r="CI227" s="4">
        <v>0.75660000000000005</v>
      </c>
      <c r="CJ227" s="4">
        <v>0.97299999999999998</v>
      </c>
      <c r="CK227" s="4">
        <v>0.1303</v>
      </c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>
        <v>0.60329999999999995</v>
      </c>
      <c r="CU227" s="4">
        <v>0.64259999999999995</v>
      </c>
      <c r="CV227" s="4">
        <v>0.20100000000000001</v>
      </c>
      <c r="CW227" s="4">
        <v>1.4800000000000001E-2</v>
      </c>
      <c r="CX227" s="4">
        <v>0.86629999999999996</v>
      </c>
      <c r="CY227" s="4">
        <v>0.68589999999999995</v>
      </c>
      <c r="CZ227" s="4">
        <v>0.89319999999999999</v>
      </c>
      <c r="DA227" s="4">
        <v>0.1108</v>
      </c>
      <c r="DB227" s="5">
        <v>0.64049999999999996</v>
      </c>
      <c r="DC227" s="5">
        <v>0.73829999999999996</v>
      </c>
      <c r="DD227" s="5">
        <v>0.14710000000000001</v>
      </c>
      <c r="DE227" s="5">
        <v>3.9899999999999998E-2</v>
      </c>
      <c r="DF227" s="5">
        <v>0.79200000000000004</v>
      </c>
      <c r="DG227" s="5">
        <v>0.56159999999999999</v>
      </c>
      <c r="DH227" s="5">
        <v>0.71009999999999995</v>
      </c>
      <c r="DI227" s="5">
        <v>1.84E-2</v>
      </c>
      <c r="DJ227" s="4">
        <v>0.57010000000000005</v>
      </c>
      <c r="DK227" s="4">
        <v>0.56759999999999999</v>
      </c>
      <c r="DL227" s="4">
        <v>0.20319999999999999</v>
      </c>
      <c r="DM227" s="4">
        <v>1.6999999999999999E-3</v>
      </c>
      <c r="DN227" s="4">
        <v>0.92479999999999996</v>
      </c>
      <c r="DO227" s="4">
        <v>0.7782</v>
      </c>
      <c r="DP227" s="4">
        <v>0.99180000000000001</v>
      </c>
      <c r="DQ227" s="4">
        <v>0.48280000000000001</v>
      </c>
      <c r="DR227" s="5">
        <v>0.58660000000000001</v>
      </c>
      <c r="DS227" s="5">
        <v>0.60489999999999999</v>
      </c>
      <c r="DT227" s="5">
        <v>0.22689999999999999</v>
      </c>
      <c r="DU227" s="5">
        <v>4.4000000000000003E-3</v>
      </c>
      <c r="DV227" s="5">
        <v>0.91349999999999998</v>
      </c>
      <c r="DW227" s="5">
        <v>0.75429999999999997</v>
      </c>
      <c r="DX227" s="5">
        <v>0.97240000000000004</v>
      </c>
      <c r="DY227" s="5">
        <v>0.3125</v>
      </c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>
        <v>0.60260000000000002</v>
      </c>
      <c r="EI227" s="5">
        <v>0.64219999999999999</v>
      </c>
      <c r="EJ227" s="5">
        <v>0.20480000000000001</v>
      </c>
      <c r="EK227" s="5">
        <v>1.4800000000000001E-2</v>
      </c>
      <c r="EL227" s="5">
        <v>0.86870000000000003</v>
      </c>
      <c r="EM227" s="5">
        <v>0.68679999999999997</v>
      </c>
      <c r="EN227" s="5">
        <v>0.89159999999999995</v>
      </c>
      <c r="EO227" s="5">
        <v>5.8099999999999999E-2</v>
      </c>
      <c r="EP227" s="4">
        <v>0.64070000000000005</v>
      </c>
      <c r="EQ227" s="4">
        <v>0.73429999999999995</v>
      </c>
      <c r="ER227" s="4">
        <v>0.14549999999999999</v>
      </c>
      <c r="ES227" s="4">
        <v>3.95E-2</v>
      </c>
      <c r="ET227" s="4">
        <v>0.79139999999999999</v>
      </c>
      <c r="EU227" s="4">
        <v>0.55969999999999998</v>
      </c>
      <c r="EV227" s="4">
        <v>0.71030000000000004</v>
      </c>
      <c r="EW227" s="4">
        <v>2.2599999999999999E-2</v>
      </c>
      <c r="EX227" s="5">
        <v>0.57589999999999997</v>
      </c>
      <c r="EY227" s="5">
        <v>0.57799999999999996</v>
      </c>
      <c r="EZ227" s="5">
        <v>0.20050000000000001</v>
      </c>
      <c r="FA227" s="5">
        <v>1.6999999999999999E-3</v>
      </c>
      <c r="FB227" s="5">
        <v>0.92100000000000004</v>
      </c>
      <c r="FC227" s="5">
        <v>0.77700000000000002</v>
      </c>
      <c r="FD227" s="5">
        <v>0.99029999999999996</v>
      </c>
      <c r="FE227" s="5">
        <v>0.25269999999999998</v>
      </c>
      <c r="FF227" s="4">
        <v>0.58909999999999996</v>
      </c>
      <c r="FG227" s="4">
        <v>0.60699999999999998</v>
      </c>
      <c r="FH227" s="4">
        <v>0.221</v>
      </c>
      <c r="FI227" s="4">
        <v>4.4000000000000003E-3</v>
      </c>
      <c r="FJ227" s="4">
        <v>0.91269999999999996</v>
      </c>
      <c r="FK227" s="4">
        <v>0.75419999999999998</v>
      </c>
      <c r="FL227" s="4">
        <v>0.97160000000000002</v>
      </c>
      <c r="FM227" s="4">
        <v>2.7404000000000002</v>
      </c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>
        <v>0.60270000000000001</v>
      </c>
      <c r="FW227" s="4">
        <v>0.64239999999999997</v>
      </c>
      <c r="FX227" s="4">
        <v>0.20610000000000001</v>
      </c>
      <c r="FY227" s="4">
        <v>1.47E-2</v>
      </c>
      <c r="FZ227" s="4">
        <v>0.86970000000000003</v>
      </c>
      <c r="GA227" s="4">
        <v>0.68820000000000003</v>
      </c>
      <c r="GB227" s="4">
        <v>0.89090000000000003</v>
      </c>
      <c r="GC227" s="4">
        <v>0.11799999999999999</v>
      </c>
      <c r="GD227" s="5">
        <v>0.63780000000000003</v>
      </c>
      <c r="GE227" s="5">
        <v>0.72909999999999997</v>
      </c>
      <c r="GF227" s="5">
        <v>0.14610000000000001</v>
      </c>
      <c r="GG227" s="5">
        <v>0.04</v>
      </c>
      <c r="GH227" s="5">
        <v>0.79</v>
      </c>
      <c r="GI227" s="5">
        <v>0.55879999999999996</v>
      </c>
      <c r="GJ227" s="5">
        <v>0.71279999999999999</v>
      </c>
      <c r="GK227" s="5">
        <v>2.29E-2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>
        <v>0.6038</v>
      </c>
      <c r="HK227" s="5">
        <v>0.64419999999999999</v>
      </c>
      <c r="HL227" s="5">
        <v>0.20150000000000001</v>
      </c>
      <c r="HM227" s="5">
        <v>1.4800000000000001E-2</v>
      </c>
      <c r="HN227" s="5">
        <v>0.86890000000000001</v>
      </c>
      <c r="HO227" s="5">
        <v>0.68659999999999999</v>
      </c>
      <c r="HP227" s="5">
        <v>0.8911</v>
      </c>
      <c r="HQ227" s="5">
        <v>0.1701</v>
      </c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0.59844444444444467</v>
      </c>
      <c r="JO227" s="4">
        <f t="shared" si="105"/>
        <v>0.63198888888888893</v>
      </c>
      <c r="JP227" s="4">
        <f t="shared" si="106"/>
        <v>0.20419629629629632</v>
      </c>
      <c r="JQ227" s="4">
        <f t="shared" si="107"/>
        <v>1.2859259259259258E-2</v>
      </c>
      <c r="JR227" s="4">
        <f t="shared" si="108"/>
        <v>0.88162222222222231</v>
      </c>
      <c r="JS227" s="4">
        <f t="shared" si="109"/>
        <v>0.70550370370370374</v>
      </c>
      <c r="JT227" s="4">
        <f t="shared" si="110"/>
        <v>0.90848148148148156</v>
      </c>
      <c r="JU227" s="4">
        <f t="shared" si="111"/>
        <v>0.25958148148148152</v>
      </c>
      <c r="JV227" s="1" t="e" cm="1">
        <f t="array" aca="1" ref="JV227" ca="1">CONCATENATE(INDIRECT(ADDRESS(1,MATCH(_xlfn.MINIFS(B227:JM227,metrics.rec,"MAE"),B227:JM227,0)+1)), ", ", INDIRECT(ADDRESS(2,MATCH(_xlfn.MINIFS(B227:JM227,metrics.rec,"MAE"),B227:JM227,0)+1)))</f>
        <v>#NAME?</v>
      </c>
      <c r="JW227" s="1" t="e" cm="1">
        <f t="array" aca="1" ref="JW227" ca="1">CONCATENATE(INDIRECT(ADDRESS(1,MATCH(_xlfn.MINIFS(B227:JM227,metrics.rec,"MSE"),B227:JM227,0)+1)), ", ", INDIRECT(ADDRESS(2,MATCH(_xlfn.MINIFS(B227:JM227,metrics.rec,"MSE"),B227:JM227,0)+1)))</f>
        <v>#NAME?</v>
      </c>
      <c r="JX227" s="1" t="e" cm="1">
        <f t="array" aca="1" ref="JX227" ca="1">CONCATENATE(INDIRECT(ADDRESS(1,MATCH(_xlfn.MAXIFS(B227:JM227,metrics.rec,"R"),B227:JM227,0)+1)), ", ", INDIRECT(ADDRESS(2,MATCH(_xlfn.MAXIFS(B227:JM227,metrics.rec,"R"),B227:JM227,0)+1)))</f>
        <v>#NAME?</v>
      </c>
      <c r="JY227" s="1" t="e" cm="1">
        <f t="array" aca="1" ref="JY227" ca="1">CONCATENATE(INDIRECT(ADDRESS(1,MATCH(_xlfn.MAXIFS(B227:JM227,metrics.rec,"Precision"),B227:JM227,0)+1)), ", ", INDIRECT(ADDRESS(2,MATCH(_xlfn.MAXIFS(B227:JM227,metrics.rec,"Precision"),B227:JM227,0)+1)))</f>
        <v>#NAME?</v>
      </c>
      <c r="JZ227" s="1" t="e" cm="1">
        <f t="array" aca="1" ref="JZ227" ca="1">CONCATENATE(INDIRECT(ADDRESS(1,MATCH(_xlfn.MAXIFS(B227:JM227,metrics.rec,"Recall"),B227:JM227,0)+1)), ", ", INDIRECT(ADDRESS(2,MATCH(_xlfn.MAXIFS(B227:JM227,metrics.rec,"Recall"),B227:JM227,0)+1)))</f>
        <v>#NAME?</v>
      </c>
      <c r="KA227" s="1" t="e" cm="1">
        <f t="array" aca="1" ref="KA227" ca="1">CONCATENATE(INDIRECT(ADDRESS(1,MATCH(_xlfn.MAXIFS(B227:JM227,metrics.rec,"Coverage"),B227:JM227,0)+1)), ", ", INDIRECT(ADDRESS(2,MATCH(_xlfn.MAXIFS(B227:JM227,metrics.rec,"Coverage"),B227:JM227,0)+1)))</f>
        <v>#NAME?</v>
      </c>
      <c r="KB227" s="1" t="e" cm="1">
        <f t="array" aca="1" ref="KB227" ca="1">CONCATENATE(INDIRECT(ADDRESS(1,MATCH(_xlfn.MAXIFS(B227:JM227,metrics.rec,"Recatio"),B227:JM227,0)+1)), ", ", INDIRECT(ADDRESS(2,MATCH(_xlfn.MAXIFS(B227:JM227,metrics.rec,"Recatio"),B227:JM227,0)+1)))</f>
        <v>#NAME?</v>
      </c>
      <c r="KC227" s="1" t="e" cm="1">
        <f t="array" aca="1" ref="KC227" ca="1">CONCATENATE(INDIRECT(ADDRESS(1,MATCH(_xlfn.MINIFS(B227:JM227,metrics.rec,"Time"),B227:JM227,0)+1)), ", ", INDIRECT(ADDRESS(2,MATCH(_xlfn.MINIFS(B227:JM227,metrics.rec,"Time"),B227:JM227,0)+1)))</f>
        <v>#NAME?</v>
      </c>
    </row>
    <row r="228" spans="1:289" x14ac:dyDescent="0.3">
      <c r="A228" s="1" t="s">
        <v>253</v>
      </c>
      <c r="B228" s="4">
        <v>0.57620000000000005</v>
      </c>
      <c r="C228" s="4">
        <v>0.56559999999999999</v>
      </c>
      <c r="D228" s="4">
        <v>0.1757</v>
      </c>
      <c r="E228" s="4">
        <v>3.4200000000000001E-2</v>
      </c>
      <c r="F228" s="4">
        <v>0.85719999999999996</v>
      </c>
      <c r="G228" s="4">
        <v>3.5999999999999997E-2</v>
      </c>
      <c r="H228" s="4">
        <v>0.98939999999999995</v>
      </c>
      <c r="I228" s="4">
        <v>1.5888</v>
      </c>
      <c r="J228" s="5">
        <v>0.58420000000000005</v>
      </c>
      <c r="K228" s="5">
        <v>0.58840000000000003</v>
      </c>
      <c r="L228" s="5">
        <v>0.1865</v>
      </c>
      <c r="M228" s="5">
        <v>5.7299999999999997E-2</v>
      </c>
      <c r="N228" s="5">
        <v>0.85140000000000005</v>
      </c>
      <c r="O228" s="5">
        <v>3.6600000000000001E-2</v>
      </c>
      <c r="P228" s="5">
        <v>0.97950000000000004</v>
      </c>
      <c r="Q228" s="5">
        <v>1.0804</v>
      </c>
      <c r="R228" s="4">
        <v>0.58589999999999998</v>
      </c>
      <c r="S228" s="4">
        <v>0.58779999999999999</v>
      </c>
      <c r="T228" s="4">
        <v>0.19800000000000001</v>
      </c>
      <c r="U228" s="4">
        <v>7.7399999999999997E-2</v>
      </c>
      <c r="V228" s="4">
        <v>0.84089999999999998</v>
      </c>
      <c r="W228" s="4">
        <v>3.9100000000000003E-2</v>
      </c>
      <c r="X228" s="4">
        <v>0.96860000000000002</v>
      </c>
      <c r="Y228" s="4">
        <v>1.2275</v>
      </c>
      <c r="Z228" s="5">
        <v>0.58919999999999995</v>
      </c>
      <c r="AA228" s="5">
        <v>0.59750000000000003</v>
      </c>
      <c r="AB228" s="5">
        <v>0.17810000000000001</v>
      </c>
      <c r="AC228" s="5">
        <v>0.1033</v>
      </c>
      <c r="AD228" s="5">
        <v>0.83209999999999995</v>
      </c>
      <c r="AE228" s="5">
        <v>3.9899999999999998E-2</v>
      </c>
      <c r="AF228" s="5">
        <v>0.95369999999999999</v>
      </c>
      <c r="AG228" s="5">
        <v>1.3248</v>
      </c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>
        <v>0.59850000000000003</v>
      </c>
      <c r="AQ228" s="5">
        <v>0.6109</v>
      </c>
      <c r="AR228" s="5">
        <v>0.14149999999999999</v>
      </c>
      <c r="AS228" s="5">
        <v>0.16159999999999999</v>
      </c>
      <c r="AT228" s="5">
        <v>0.80630000000000002</v>
      </c>
      <c r="AU228" s="5">
        <v>4.3099999999999999E-2</v>
      </c>
      <c r="AV228" s="5">
        <v>0.91800000000000004</v>
      </c>
      <c r="AW228" s="5">
        <v>0.95140000000000002</v>
      </c>
      <c r="AX228" s="4">
        <v>0.60399999999999998</v>
      </c>
      <c r="AY228" s="4">
        <v>0.62409999999999999</v>
      </c>
      <c r="AZ228" s="4">
        <v>0.1207</v>
      </c>
      <c r="BA228" s="4">
        <v>0.20100000000000001</v>
      </c>
      <c r="BB228" s="4">
        <v>0.7863</v>
      </c>
      <c r="BC228" s="4">
        <v>4.5400000000000003E-2</v>
      </c>
      <c r="BD228" s="4">
        <v>0.88190000000000002</v>
      </c>
      <c r="BE228" s="4">
        <v>0.73229999999999995</v>
      </c>
      <c r="BF228" s="5">
        <v>0.62</v>
      </c>
      <c r="BG228" s="5">
        <v>0.65349999999999997</v>
      </c>
      <c r="BH228" s="5">
        <v>9.9500000000000005E-2</v>
      </c>
      <c r="BI228" s="5">
        <v>0.2427</v>
      </c>
      <c r="BJ228" s="5">
        <v>0.75280000000000002</v>
      </c>
      <c r="BK228" s="5">
        <v>5.1900000000000002E-2</v>
      </c>
      <c r="BL228" s="5">
        <v>0.8206</v>
      </c>
      <c r="BM228" s="5">
        <v>0.432</v>
      </c>
      <c r="BN228" s="4">
        <v>0.65649999999999997</v>
      </c>
      <c r="BO228" s="4">
        <v>0.74409999999999998</v>
      </c>
      <c r="BP228" s="4">
        <v>5.1999999999999998E-2</v>
      </c>
      <c r="BQ228" s="4">
        <v>0.29920000000000002</v>
      </c>
      <c r="BR228" s="4">
        <v>0.69510000000000005</v>
      </c>
      <c r="BS228" s="4">
        <v>6.3299999999999995E-2</v>
      </c>
      <c r="BT228" s="4">
        <v>0.68069999999999997</v>
      </c>
      <c r="BU228" s="4">
        <v>0.14149999999999999</v>
      </c>
      <c r="BV228" s="5">
        <v>0.56979999999999997</v>
      </c>
      <c r="BW228" s="5">
        <v>0.55900000000000005</v>
      </c>
      <c r="BX228" s="5">
        <v>0.1807</v>
      </c>
      <c r="BY228" s="5">
        <v>3.3700000000000001E-2</v>
      </c>
      <c r="BZ228" s="5">
        <v>0.85750000000000004</v>
      </c>
      <c r="CA228" s="5">
        <v>3.6200000000000003E-2</v>
      </c>
      <c r="CB228" s="5">
        <v>0.98970000000000002</v>
      </c>
      <c r="CC228" s="5">
        <v>1.1378999999999999</v>
      </c>
      <c r="CD228" s="4">
        <v>0.58379999999999999</v>
      </c>
      <c r="CE228" s="4">
        <v>0.58340000000000003</v>
      </c>
      <c r="CF228" s="4">
        <v>0.17910000000000001</v>
      </c>
      <c r="CG228" s="4">
        <v>7.9000000000000001E-2</v>
      </c>
      <c r="CH228" s="4">
        <v>0.84019999999999995</v>
      </c>
      <c r="CI228" s="4">
        <v>3.8300000000000001E-2</v>
      </c>
      <c r="CJ228" s="4">
        <v>0.97060000000000002</v>
      </c>
      <c r="CK228" s="4">
        <v>0.6008</v>
      </c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>
        <v>0.60499999999999998</v>
      </c>
      <c r="CU228" s="4">
        <v>0.62470000000000003</v>
      </c>
      <c r="CV228" s="4">
        <v>0.12870000000000001</v>
      </c>
      <c r="CW228" s="4">
        <v>0.2011</v>
      </c>
      <c r="CX228" s="4">
        <v>0.7823</v>
      </c>
      <c r="CY228" s="4">
        <v>4.5499999999999999E-2</v>
      </c>
      <c r="CZ228" s="4">
        <v>0.8841</v>
      </c>
      <c r="DA228" s="4">
        <v>0.54390000000000005</v>
      </c>
      <c r="DB228" s="5">
        <v>0.65590000000000004</v>
      </c>
      <c r="DC228" s="5">
        <v>0.74209999999999998</v>
      </c>
      <c r="DD228" s="5">
        <v>5.4600000000000003E-2</v>
      </c>
      <c r="DE228" s="5">
        <v>0.30659999999999998</v>
      </c>
      <c r="DF228" s="5">
        <v>0.69240000000000002</v>
      </c>
      <c r="DG228" s="5">
        <v>6.2700000000000006E-2</v>
      </c>
      <c r="DH228" s="5">
        <v>0.68279999999999996</v>
      </c>
      <c r="DI228" s="5">
        <v>0.1784</v>
      </c>
      <c r="DJ228" s="4">
        <v>0.56969999999999998</v>
      </c>
      <c r="DK228" s="4">
        <v>0.55889999999999995</v>
      </c>
      <c r="DL228" s="4">
        <v>0.1691</v>
      </c>
      <c r="DM228" s="4">
        <v>3.4099999999999998E-2</v>
      </c>
      <c r="DN228" s="4">
        <v>0.85619999999999996</v>
      </c>
      <c r="DO228" s="4">
        <v>3.5700000000000003E-2</v>
      </c>
      <c r="DP228" s="4">
        <v>0.99019999999999997</v>
      </c>
      <c r="DQ228" s="4">
        <v>2.4407999999999999</v>
      </c>
      <c r="DR228" s="5">
        <v>0.58630000000000004</v>
      </c>
      <c r="DS228" s="5">
        <v>0.59309999999999996</v>
      </c>
      <c r="DT228" s="5">
        <v>0.18509999999999999</v>
      </c>
      <c r="DU228" s="5">
        <v>7.8399999999999997E-2</v>
      </c>
      <c r="DV228" s="5">
        <v>0.84079999999999999</v>
      </c>
      <c r="DW228" s="5">
        <v>3.8600000000000002E-2</v>
      </c>
      <c r="DX228" s="5">
        <v>0.96950000000000003</v>
      </c>
      <c r="DY228" s="5">
        <v>1.5571999999999999</v>
      </c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>
        <v>0.60429999999999995</v>
      </c>
      <c r="EI228" s="5">
        <v>0.62309999999999999</v>
      </c>
      <c r="EJ228" s="5">
        <v>0.12479999999999999</v>
      </c>
      <c r="EK228" s="5">
        <v>0.1988</v>
      </c>
      <c r="EL228" s="5">
        <v>0.78300000000000003</v>
      </c>
      <c r="EM228" s="5">
        <v>4.5900000000000003E-2</v>
      </c>
      <c r="EN228" s="5">
        <v>0.88090000000000002</v>
      </c>
      <c r="EO228" s="5">
        <v>0.38019999999999998</v>
      </c>
      <c r="EP228" s="4">
        <v>0.65669999999999995</v>
      </c>
      <c r="EQ228" s="4">
        <v>0.74019999999999997</v>
      </c>
      <c r="ER228" s="4">
        <v>5.6500000000000002E-2</v>
      </c>
      <c r="ES228" s="4">
        <v>0.30170000000000002</v>
      </c>
      <c r="ET228" s="4">
        <v>0.69320000000000004</v>
      </c>
      <c r="EU228" s="4">
        <v>6.2899999999999998E-2</v>
      </c>
      <c r="EV228" s="4">
        <v>0.68210000000000004</v>
      </c>
      <c r="EW228" s="4">
        <v>0.17710000000000001</v>
      </c>
      <c r="EX228" s="5">
        <v>0.57399999999999995</v>
      </c>
      <c r="EY228" s="5">
        <v>0.56579999999999997</v>
      </c>
      <c r="EZ228" s="5">
        <v>0.1726</v>
      </c>
      <c r="FA228" s="5">
        <v>3.3500000000000002E-2</v>
      </c>
      <c r="FB228" s="5">
        <v>0.85219999999999996</v>
      </c>
      <c r="FC228" s="5">
        <v>3.61E-2</v>
      </c>
      <c r="FD228" s="5">
        <v>0.98899999999999999</v>
      </c>
      <c r="FE228" s="5">
        <v>1.3927</v>
      </c>
      <c r="FF228" s="4">
        <v>0.58650000000000002</v>
      </c>
      <c r="FG228" s="4">
        <v>0.59019999999999995</v>
      </c>
      <c r="FH228" s="4">
        <v>0.18140000000000001</v>
      </c>
      <c r="FI228" s="4">
        <v>7.8399999999999997E-2</v>
      </c>
      <c r="FJ228" s="4">
        <v>0.84079999999999999</v>
      </c>
      <c r="FK228" s="4">
        <v>3.85E-2</v>
      </c>
      <c r="FL228" s="4">
        <v>0.96889999999999998</v>
      </c>
      <c r="FM228" s="4">
        <v>4.6394000000000002</v>
      </c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>
        <v>0.60489999999999999</v>
      </c>
      <c r="FW228" s="4">
        <v>0.62629999999999997</v>
      </c>
      <c r="FX228" s="4">
        <v>0.1278</v>
      </c>
      <c r="FY228" s="4">
        <v>0.19919999999999999</v>
      </c>
      <c r="FZ228" s="4">
        <v>0.78459999999999996</v>
      </c>
      <c r="GA228" s="4">
        <v>4.58E-2</v>
      </c>
      <c r="GB228" s="4">
        <v>0.88090000000000002</v>
      </c>
      <c r="GC228" s="4">
        <v>0.87429999999999997</v>
      </c>
      <c r="GD228" s="5">
        <v>0.65429999999999999</v>
      </c>
      <c r="GE228" s="5">
        <v>0.73560000000000003</v>
      </c>
      <c r="GF228" s="5">
        <v>5.7500000000000002E-2</v>
      </c>
      <c r="GG228" s="5">
        <v>0.30280000000000001</v>
      </c>
      <c r="GH228" s="5">
        <v>0.69099999999999995</v>
      </c>
      <c r="GI228" s="5">
        <v>6.3E-2</v>
      </c>
      <c r="GJ228" s="5">
        <v>0.68140000000000001</v>
      </c>
      <c r="GK228" s="5">
        <v>0.20710000000000001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>
        <v>0.60470000000000002</v>
      </c>
      <c r="HK228" s="5">
        <v>0.625</v>
      </c>
      <c r="HL228" s="5">
        <v>0.12759999999999999</v>
      </c>
      <c r="HM228" s="5">
        <v>0.19969999999999999</v>
      </c>
      <c r="HN228" s="5">
        <v>0.78410000000000002</v>
      </c>
      <c r="HO228" s="5">
        <v>4.5699999999999998E-2</v>
      </c>
      <c r="HP228" s="5">
        <v>0.88080000000000003</v>
      </c>
      <c r="HQ228" s="5">
        <v>0.96919999999999995</v>
      </c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0.60078888888888882</v>
      </c>
      <c r="JO228" s="4">
        <f t="shared" si="105"/>
        <v>0.61982592592592589</v>
      </c>
      <c r="JP228" s="4">
        <f t="shared" si="106"/>
        <v>0.1438925925925926</v>
      </c>
      <c r="JQ228" s="4">
        <f t="shared" si="107"/>
        <v>0.14832222222222222</v>
      </c>
      <c r="JR228" s="4">
        <f t="shared" si="108"/>
        <v>0.80135925925925922</v>
      </c>
      <c r="JS228" s="4">
        <f t="shared" si="109"/>
        <v>4.4366666666666658E-2</v>
      </c>
      <c r="JT228" s="4">
        <f t="shared" si="110"/>
        <v>0.89954814814814832</v>
      </c>
      <c r="JU228" s="4">
        <f t="shared" si="111"/>
        <v>1.0639592592592593</v>
      </c>
      <c r="JV228" s="1" t="e" cm="1">
        <f t="array" aca="1" ref="JV228" ca="1">CONCATENATE(INDIRECT(ADDRESS(1,MATCH(_xlfn.MINIFS(B228:JM228,metrics.rec,"MAE"),B228:JM228,0)+1)), ", ", INDIRECT(ADDRESS(2,MATCH(_xlfn.MINIFS(B228:JM228,metrics.rec,"MAE"),B228:JM228,0)+1)))</f>
        <v>#NAME?</v>
      </c>
      <c r="JW228" s="1" t="e" cm="1">
        <f t="array" aca="1" ref="JW228" ca="1">CONCATENATE(INDIRECT(ADDRESS(1,MATCH(_xlfn.MINIFS(B228:JM228,metrics.rec,"MSE"),B228:JM228,0)+1)), ", ", INDIRECT(ADDRESS(2,MATCH(_xlfn.MINIFS(B228:JM228,metrics.rec,"MSE"),B228:JM228,0)+1)))</f>
        <v>#NAME?</v>
      </c>
      <c r="JX228" s="1" t="e" cm="1">
        <f t="array" aca="1" ref="JX228" ca="1">CONCATENATE(INDIRECT(ADDRESS(1,MATCH(_xlfn.MAXIFS(B228:JM228,metrics.rec,"R"),B228:JM228,0)+1)), ", ", INDIRECT(ADDRESS(2,MATCH(_xlfn.MAXIFS(B228:JM228,metrics.rec,"R"),B228:JM228,0)+1)))</f>
        <v>#NAME?</v>
      </c>
      <c r="JY228" s="1" t="e" cm="1">
        <f t="array" aca="1" ref="JY228" ca="1">CONCATENATE(INDIRECT(ADDRESS(1,MATCH(_xlfn.MAXIFS(B228:JM228,metrics.rec,"Precision"),B228:JM228,0)+1)), ", ", INDIRECT(ADDRESS(2,MATCH(_xlfn.MAXIFS(B228:JM228,metrics.rec,"Precision"),B228:JM228,0)+1)))</f>
        <v>#NAME?</v>
      </c>
      <c r="JZ228" s="1" t="e" cm="1">
        <f t="array" aca="1" ref="JZ228" ca="1">CONCATENATE(INDIRECT(ADDRESS(1,MATCH(_xlfn.MAXIFS(B228:JM228,metrics.rec,"Recall"),B228:JM228,0)+1)), ", ", INDIRECT(ADDRESS(2,MATCH(_xlfn.MAXIFS(B228:JM228,metrics.rec,"Recall"),B228:JM228,0)+1)))</f>
        <v>#NAME?</v>
      </c>
      <c r="KA228" s="1" t="e" cm="1">
        <f t="array" aca="1" ref="KA228" ca="1">CONCATENATE(INDIRECT(ADDRESS(1,MATCH(_xlfn.MAXIFS(B228:JM228,metrics.rec,"Coverage"),B228:JM228,0)+1)), ", ", INDIRECT(ADDRESS(2,MATCH(_xlfn.MAXIFS(B228:JM228,metrics.rec,"Coverage"),B228:JM228,0)+1)))</f>
        <v>#NAME?</v>
      </c>
      <c r="KB228" s="1" t="e" cm="1">
        <f t="array" aca="1" ref="KB228" ca="1">CONCATENATE(INDIRECT(ADDRESS(1,MATCH(_xlfn.MAXIFS(B228:JM228,metrics.rec,"Recatio"),B228:JM228,0)+1)), ", ", INDIRECT(ADDRESS(2,MATCH(_xlfn.MAXIFS(B228:JM228,metrics.rec,"Recatio"),B228:JM228,0)+1)))</f>
        <v>#NAME?</v>
      </c>
      <c r="KC228" s="1" t="e" cm="1">
        <f t="array" aca="1" ref="KC228" ca="1">CONCATENATE(INDIRECT(ADDRESS(1,MATCH(_xlfn.MINIFS(B228:JM228,metrics.rec,"Time"),B228:JM228,0)+1)), ", ", INDIRECT(ADDRESS(2,MATCH(_xlfn.MINIFS(B228:JM228,metrics.rec,"Time"),B228:JM228,0)+1)))</f>
        <v>#NAME?</v>
      </c>
    </row>
    <row r="229" spans="1:289" x14ac:dyDescent="0.3">
      <c r="A229" s="1" t="s">
        <v>254</v>
      </c>
      <c r="B229" s="4">
        <v>0.57410000000000005</v>
      </c>
      <c r="C229" s="4">
        <v>0.56640000000000001</v>
      </c>
      <c r="D229" s="4">
        <v>0.19339999999999999</v>
      </c>
      <c r="E229" s="4">
        <v>2.5100000000000001E-2</v>
      </c>
      <c r="F229" s="4">
        <v>0.87309999999999999</v>
      </c>
      <c r="G229" s="4">
        <v>0.05</v>
      </c>
      <c r="H229" s="4">
        <v>0.99099999999999999</v>
      </c>
      <c r="I229" s="4">
        <v>1.4195</v>
      </c>
      <c r="J229" s="5">
        <v>0.58299999999999996</v>
      </c>
      <c r="K229" s="5">
        <v>0.58960000000000001</v>
      </c>
      <c r="L229" s="5">
        <v>0.19719999999999999</v>
      </c>
      <c r="M229" s="5">
        <v>4.2799999999999998E-2</v>
      </c>
      <c r="N229" s="5">
        <v>0.86480000000000001</v>
      </c>
      <c r="O229" s="5">
        <v>4.9700000000000001E-2</v>
      </c>
      <c r="P229" s="5">
        <v>0.98029999999999995</v>
      </c>
      <c r="Q229" s="5">
        <v>1.0075000000000001</v>
      </c>
      <c r="R229" s="4">
        <v>0.58489999999999998</v>
      </c>
      <c r="S229" s="4">
        <v>0.58919999999999995</v>
      </c>
      <c r="T229" s="4">
        <v>0.2084</v>
      </c>
      <c r="U229" s="4">
        <v>5.9299999999999999E-2</v>
      </c>
      <c r="V229" s="4">
        <v>0.85489999999999999</v>
      </c>
      <c r="W229" s="4">
        <v>5.1999999999999998E-2</v>
      </c>
      <c r="X229" s="4">
        <v>0.97</v>
      </c>
      <c r="Y229" s="4">
        <v>1.2179</v>
      </c>
      <c r="Z229" s="5">
        <v>0.58809999999999996</v>
      </c>
      <c r="AA229" s="5">
        <v>0.59850000000000003</v>
      </c>
      <c r="AB229" s="5">
        <v>0.189</v>
      </c>
      <c r="AC229" s="5">
        <v>8.1100000000000005E-2</v>
      </c>
      <c r="AD229" s="5">
        <v>0.84650000000000003</v>
      </c>
      <c r="AE229" s="5">
        <v>5.1700000000000003E-2</v>
      </c>
      <c r="AF229" s="5">
        <v>0.95499999999999996</v>
      </c>
      <c r="AG229" s="5">
        <v>1.3059000000000001</v>
      </c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>
        <v>0.59599999999999997</v>
      </c>
      <c r="AQ229" s="5">
        <v>0.60970000000000002</v>
      </c>
      <c r="AR229" s="5">
        <v>0.16350000000000001</v>
      </c>
      <c r="AS229" s="5">
        <v>0.12989999999999999</v>
      </c>
      <c r="AT229" s="5">
        <v>0.82150000000000001</v>
      </c>
      <c r="AU229" s="5">
        <v>5.4600000000000003E-2</v>
      </c>
      <c r="AV229" s="5">
        <v>0.91990000000000005</v>
      </c>
      <c r="AW229" s="5">
        <v>0.97950000000000004</v>
      </c>
      <c r="AX229" s="4">
        <v>0.60029999999999994</v>
      </c>
      <c r="AY229" s="4">
        <v>0.61809999999999998</v>
      </c>
      <c r="AZ229" s="4">
        <v>0.14660000000000001</v>
      </c>
      <c r="BA229" s="4">
        <v>0.16470000000000001</v>
      </c>
      <c r="BB229" s="4">
        <v>0.80020000000000002</v>
      </c>
      <c r="BC229" s="4">
        <v>5.6399999999999999E-2</v>
      </c>
      <c r="BD229" s="4">
        <v>0.88460000000000005</v>
      </c>
      <c r="BE229" s="4">
        <v>0.75460000000000005</v>
      </c>
      <c r="BF229" s="5">
        <v>0.61539999999999995</v>
      </c>
      <c r="BG229" s="5">
        <v>0.64490000000000003</v>
      </c>
      <c r="BH229" s="5">
        <v>0.1116</v>
      </c>
      <c r="BI229" s="5">
        <v>0.20930000000000001</v>
      </c>
      <c r="BJ229" s="5">
        <v>0.76990000000000003</v>
      </c>
      <c r="BK229" s="5">
        <v>6.1600000000000002E-2</v>
      </c>
      <c r="BL229" s="5">
        <v>0.82179999999999997</v>
      </c>
      <c r="BM229" s="5">
        <v>0.42780000000000001</v>
      </c>
      <c r="BN229" s="4">
        <v>0.64990000000000003</v>
      </c>
      <c r="BO229" s="4">
        <v>0.72819999999999996</v>
      </c>
      <c r="BP229" s="4">
        <v>6.7100000000000007E-2</v>
      </c>
      <c r="BQ229" s="4">
        <v>0.28170000000000001</v>
      </c>
      <c r="BR229" s="4">
        <v>0.71509999999999996</v>
      </c>
      <c r="BS229" s="4">
        <v>6.9099999999999995E-2</v>
      </c>
      <c r="BT229" s="4">
        <v>0.68179999999999996</v>
      </c>
      <c r="BU229" s="4">
        <v>0.1409</v>
      </c>
      <c r="BV229" s="5">
        <v>0.56830000000000003</v>
      </c>
      <c r="BW229" s="5">
        <v>0.56010000000000004</v>
      </c>
      <c r="BX229" s="5">
        <v>0.2009</v>
      </c>
      <c r="BY229" s="5">
        <v>2.4799999999999999E-2</v>
      </c>
      <c r="BZ229" s="5">
        <v>0.87280000000000002</v>
      </c>
      <c r="CA229" s="5">
        <v>0.05</v>
      </c>
      <c r="CB229" s="5">
        <v>0.99009999999999998</v>
      </c>
      <c r="CC229" s="5">
        <v>1.0397000000000001</v>
      </c>
      <c r="CD229" s="4">
        <v>0.58189999999999997</v>
      </c>
      <c r="CE229" s="4">
        <v>0.58320000000000005</v>
      </c>
      <c r="CF229" s="4">
        <v>0.19620000000000001</v>
      </c>
      <c r="CG229" s="4">
        <v>6.0600000000000001E-2</v>
      </c>
      <c r="CH229" s="4">
        <v>0.85580000000000001</v>
      </c>
      <c r="CI229" s="4">
        <v>5.0900000000000001E-2</v>
      </c>
      <c r="CJ229" s="4">
        <v>0.97209999999999996</v>
      </c>
      <c r="CK229" s="4">
        <v>0.64880000000000004</v>
      </c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>
        <v>0.60119999999999996</v>
      </c>
      <c r="CU229" s="4">
        <v>0.61990000000000001</v>
      </c>
      <c r="CV229" s="4">
        <v>0.14899999999999999</v>
      </c>
      <c r="CW229" s="4">
        <v>0.1671</v>
      </c>
      <c r="CX229" s="4">
        <v>0.7974</v>
      </c>
      <c r="CY229" s="4">
        <v>5.5899999999999998E-2</v>
      </c>
      <c r="CZ229" s="4">
        <v>0.88590000000000002</v>
      </c>
      <c r="DA229" s="4">
        <v>0.57720000000000005</v>
      </c>
      <c r="DB229" s="5">
        <v>0.64959999999999996</v>
      </c>
      <c r="DC229" s="5">
        <v>0.72650000000000003</v>
      </c>
      <c r="DD229" s="5">
        <v>6.6000000000000003E-2</v>
      </c>
      <c r="DE229" s="5">
        <v>0.2893</v>
      </c>
      <c r="DF229" s="5">
        <v>0.71279999999999999</v>
      </c>
      <c r="DG229" s="5">
        <v>6.8500000000000005E-2</v>
      </c>
      <c r="DH229" s="5">
        <v>0.68469999999999998</v>
      </c>
      <c r="DI229" s="5">
        <v>0.1789</v>
      </c>
      <c r="DJ229" s="4">
        <v>0.56710000000000005</v>
      </c>
      <c r="DK229" s="4">
        <v>0.55800000000000005</v>
      </c>
      <c r="DL229" s="4">
        <v>0.1857</v>
      </c>
      <c r="DM229" s="4">
        <v>2.4899999999999999E-2</v>
      </c>
      <c r="DN229" s="4">
        <v>0.87080000000000002</v>
      </c>
      <c r="DO229" s="4">
        <v>4.9700000000000001E-2</v>
      </c>
      <c r="DP229" s="4">
        <v>0.99170000000000003</v>
      </c>
      <c r="DQ229" s="4">
        <v>2.1998000000000002</v>
      </c>
      <c r="DR229" s="5">
        <v>0.58440000000000003</v>
      </c>
      <c r="DS229" s="5">
        <v>0.59389999999999998</v>
      </c>
      <c r="DT229" s="5">
        <v>0.1986</v>
      </c>
      <c r="DU229" s="5">
        <v>5.96E-2</v>
      </c>
      <c r="DV229" s="5">
        <v>0.85560000000000003</v>
      </c>
      <c r="DW229" s="5">
        <v>5.1700000000000003E-2</v>
      </c>
      <c r="DX229" s="5">
        <v>0.97060000000000002</v>
      </c>
      <c r="DY229" s="5">
        <v>1.5111000000000001</v>
      </c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>
        <v>0.60099999999999998</v>
      </c>
      <c r="EI229" s="5">
        <v>0.61890000000000001</v>
      </c>
      <c r="EJ229" s="5">
        <v>0.1527</v>
      </c>
      <c r="EK229" s="5">
        <v>0.1643</v>
      </c>
      <c r="EL229" s="5">
        <v>0.79930000000000001</v>
      </c>
      <c r="EM229" s="5">
        <v>5.6800000000000003E-2</v>
      </c>
      <c r="EN229" s="5">
        <v>0.88339999999999996</v>
      </c>
      <c r="EO229" s="5">
        <v>0.34</v>
      </c>
      <c r="EP229" s="4">
        <v>0.6502</v>
      </c>
      <c r="EQ229" s="4">
        <v>0.72460000000000002</v>
      </c>
      <c r="ER229" s="4">
        <v>7.1400000000000005E-2</v>
      </c>
      <c r="ES229" s="4">
        <v>0.28299999999999997</v>
      </c>
      <c r="ET229" s="4">
        <v>0.71460000000000001</v>
      </c>
      <c r="EU229" s="4">
        <v>6.9199999999999998E-2</v>
      </c>
      <c r="EV229" s="4">
        <v>0.68379999999999996</v>
      </c>
      <c r="EW229" s="4">
        <v>0.1852</v>
      </c>
      <c r="EX229" s="5">
        <v>0.57220000000000004</v>
      </c>
      <c r="EY229" s="5">
        <v>0.56720000000000004</v>
      </c>
      <c r="EZ229" s="5">
        <v>0.17530000000000001</v>
      </c>
      <c r="FA229" s="5">
        <v>2.46E-2</v>
      </c>
      <c r="FB229" s="5">
        <v>0.86650000000000005</v>
      </c>
      <c r="FC229" s="5">
        <v>0.05</v>
      </c>
      <c r="FD229" s="5">
        <v>0.99</v>
      </c>
      <c r="FE229" s="5">
        <v>1.3355999999999999</v>
      </c>
      <c r="FF229" s="4">
        <v>0.58460000000000001</v>
      </c>
      <c r="FG229" s="4">
        <v>0.58940000000000003</v>
      </c>
      <c r="FH229" s="4">
        <v>0.19359999999999999</v>
      </c>
      <c r="FI229" s="4">
        <v>5.9799999999999999E-2</v>
      </c>
      <c r="FJ229" s="4">
        <v>0.85589999999999999</v>
      </c>
      <c r="FK229" s="4">
        <v>5.1400000000000001E-2</v>
      </c>
      <c r="FL229" s="4">
        <v>0.97050000000000003</v>
      </c>
      <c r="FM229" s="4">
        <v>1.7966</v>
      </c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>
        <v>0.60089999999999999</v>
      </c>
      <c r="FW229" s="4">
        <v>0.62129999999999996</v>
      </c>
      <c r="FX229" s="4">
        <v>0.14649999999999999</v>
      </c>
      <c r="FY229" s="4">
        <v>0.16489999999999999</v>
      </c>
      <c r="FZ229" s="4">
        <v>0.79930000000000001</v>
      </c>
      <c r="GA229" s="4">
        <v>5.6399999999999999E-2</v>
      </c>
      <c r="GB229" s="4">
        <v>0.88319999999999999</v>
      </c>
      <c r="GC229" s="4">
        <v>0.88619999999999999</v>
      </c>
      <c r="GD229" s="5">
        <v>0.64770000000000005</v>
      </c>
      <c r="GE229" s="5">
        <v>0.72009999999999996</v>
      </c>
      <c r="GF229" s="5">
        <v>6.7400000000000002E-2</v>
      </c>
      <c r="GG229" s="5">
        <v>0.28399999999999997</v>
      </c>
      <c r="GH229" s="5">
        <v>0.71209999999999996</v>
      </c>
      <c r="GI229" s="5">
        <v>6.93E-2</v>
      </c>
      <c r="GJ229" s="5">
        <v>0.68330000000000002</v>
      </c>
      <c r="GK229" s="5">
        <v>0.2089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>
        <v>0.60129999999999995</v>
      </c>
      <c r="HK229" s="5">
        <v>0.62050000000000005</v>
      </c>
      <c r="HL229" s="5">
        <v>0.1507</v>
      </c>
      <c r="HM229" s="5">
        <v>0.16550000000000001</v>
      </c>
      <c r="HN229" s="5">
        <v>0.79920000000000002</v>
      </c>
      <c r="HO229" s="5">
        <v>5.62E-2</v>
      </c>
      <c r="HP229" s="5">
        <v>0.88339999999999996</v>
      </c>
      <c r="HQ229" s="5">
        <v>0.98099999999999998</v>
      </c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0.59788148148148157</v>
      </c>
      <c r="JO229" s="4">
        <f t="shared" ref="JO229" si="161">AVERAGEIFS(B229:JM229,metrics.rec,"MSE")</f>
        <v>0.61644444444444446</v>
      </c>
      <c r="JP229" s="4">
        <f t="shared" ref="JP229" si="162">AVERAGEIFS(B229:JM229,metrics.rec,"R")</f>
        <v>0.1599666666666667</v>
      </c>
      <c r="JQ229" s="4">
        <f t="shared" ref="JQ229" si="163">AVERAGEIFS(B229:JM229,metrics.rec,"Precision")</f>
        <v>0.12530740740740742</v>
      </c>
      <c r="JR229" s="4">
        <f t="shared" ref="JR229" si="164">AVERAGEIFS(B229:JM229,metrics.rec,"Recall")</f>
        <v>0.81721481481481473</v>
      </c>
      <c r="JS229" s="4">
        <f t="shared" ref="JS229" si="165">AVERAGEIFS(B229:JM229,metrics.rec,"Coverage")</f>
        <v>5.557407407407406E-2</v>
      </c>
      <c r="JT229" s="4">
        <f t="shared" ref="JT229" si="166">AVERAGEIFS(B229:JM229,metrics.rec,"Recatio")</f>
        <v>0.90121111111111107</v>
      </c>
      <c r="JU229" s="4">
        <f t="shared" ref="JU229" si="167">AVERAGEIFS(B229:JM229,metrics.rec,"Time")</f>
        <v>0.85854444444444455</v>
      </c>
      <c r="JV229" s="1" t="e" cm="1">
        <f t="array" aca="1" ref="JV229" ca="1">CONCATENATE(INDIRECT(ADDRESS(1,MATCH(_xlfn.MINIFS(B229:JM229,metrics.rec,"MAE"),B229:JM229,0)+1)), ", ", INDIRECT(ADDRESS(2,MATCH(_xlfn.MINIFS(B229:JM229,metrics.rec,"MAE"),B229:JM229,0)+1)))</f>
        <v>#NAME?</v>
      </c>
      <c r="JW229" s="1" t="e" cm="1">
        <f t="array" aca="1" ref="JW229" ca="1">CONCATENATE(INDIRECT(ADDRESS(1,MATCH(_xlfn.MINIFS(B229:JM229,metrics.rec,"MSE"),B229:JM229,0)+1)), ", ", INDIRECT(ADDRESS(2,MATCH(_xlfn.MINIFS(B229:JM229,metrics.rec,"MSE"),B229:JM229,0)+1)))</f>
        <v>#NAME?</v>
      </c>
      <c r="JX229" s="1" t="e" cm="1">
        <f t="array" aca="1" ref="JX229" ca="1">CONCATENATE(INDIRECT(ADDRESS(1,MATCH(_xlfn.MAXIFS(B229:JM229,metrics.rec,"R"),B229:JM229,0)+1)), ", ", INDIRECT(ADDRESS(2,MATCH(_xlfn.MAXIFS(B229:JM229,metrics.rec,"R"),B229:JM229,0)+1)))</f>
        <v>#NAME?</v>
      </c>
      <c r="JY229" s="1" t="e" cm="1">
        <f t="array" aca="1" ref="JY229" ca="1">CONCATENATE(INDIRECT(ADDRESS(1,MATCH(_xlfn.MAXIFS(B229:JM229,metrics.rec,"Precision"),B229:JM229,0)+1)), ", ", INDIRECT(ADDRESS(2,MATCH(_xlfn.MAXIFS(B229:JM229,metrics.rec,"Precision"),B229:JM229,0)+1)))</f>
        <v>#NAME?</v>
      </c>
      <c r="JZ229" s="1" t="e" cm="1">
        <f t="array" aca="1" ref="JZ229" ca="1">CONCATENATE(INDIRECT(ADDRESS(1,MATCH(_xlfn.MAXIFS(B229:JM229,metrics.rec,"Recall"),B229:JM229,0)+1)), ", ", INDIRECT(ADDRESS(2,MATCH(_xlfn.MAXIFS(B229:JM229,metrics.rec,"Recall"),B229:JM229,0)+1)))</f>
        <v>#NAME?</v>
      </c>
      <c r="KA229" s="1" t="e" cm="1">
        <f t="array" aca="1" ref="KA229" ca="1">CONCATENATE(INDIRECT(ADDRESS(1,MATCH(_xlfn.MAXIFS(B229:JM229,metrics.rec,"Coverage"),B229:JM229,0)+1)), ", ", INDIRECT(ADDRESS(2,MATCH(_xlfn.MAXIFS(B229:JM229,metrics.rec,"Coverage"),B229:JM229,0)+1)))</f>
        <v>#NAME?</v>
      </c>
      <c r="KB229" s="1" t="e" cm="1">
        <f t="array" aca="1" ref="KB229" ca="1">CONCATENATE(INDIRECT(ADDRESS(1,MATCH(_xlfn.MAXIFS(B229:JM229,metrics.rec,"Recatio"),B229:JM229,0)+1)), ", ", INDIRECT(ADDRESS(2,MATCH(_xlfn.MAXIFS(B229:JM229,metrics.rec,"Recatio"),B229:JM229,0)+1)))</f>
        <v>#NAME?</v>
      </c>
      <c r="KC229" s="1" t="e" cm="1">
        <f t="array" aca="1" ref="KC229" ca="1">CONCATENATE(INDIRECT(ADDRESS(1,MATCH(_xlfn.MINIFS(B229:JM229,metrics.rec,"Time"),B229:JM229,0)+1)), ", ", INDIRECT(ADDRESS(2,MATCH(_xlfn.MINIFS(B229:JM229,metrics.rec,"Time"),B229:JM229,0)+1)))</f>
        <v>#NAME?</v>
      </c>
    </row>
    <row r="230" spans="1:289" x14ac:dyDescent="0.3">
      <c r="A230" s="1" t="s">
        <v>193</v>
      </c>
      <c r="B230" s="4">
        <v>0.57010000000000005</v>
      </c>
      <c r="C230" s="4">
        <v>0.56420000000000003</v>
      </c>
      <c r="D230" s="4">
        <v>0.22120000000000001</v>
      </c>
      <c r="E230" s="4">
        <v>2.8E-3</v>
      </c>
      <c r="F230" s="4">
        <v>0.8952</v>
      </c>
      <c r="G230" s="4">
        <v>0.45119999999999999</v>
      </c>
      <c r="H230" s="4">
        <v>0.99080000000000001</v>
      </c>
      <c r="I230" s="4">
        <v>0.32929999999999998</v>
      </c>
      <c r="J230" s="5">
        <v>0.57689999999999997</v>
      </c>
      <c r="K230" s="5">
        <v>0.5806</v>
      </c>
      <c r="L230" s="5">
        <v>0.2331</v>
      </c>
      <c r="M230" s="5">
        <v>5.3E-3</v>
      </c>
      <c r="N230" s="5">
        <v>0.89070000000000005</v>
      </c>
      <c r="O230" s="5">
        <v>0.41160000000000002</v>
      </c>
      <c r="P230" s="5">
        <v>0.98029999999999995</v>
      </c>
      <c r="Q230" s="5">
        <v>0.2303</v>
      </c>
      <c r="R230" s="4">
        <v>0.57769999999999999</v>
      </c>
      <c r="S230" s="4">
        <v>0.58160000000000001</v>
      </c>
      <c r="T230" s="4">
        <v>0.23980000000000001</v>
      </c>
      <c r="U230" s="4">
        <v>8.6E-3</v>
      </c>
      <c r="V230" s="4">
        <v>0.88060000000000005</v>
      </c>
      <c r="W230" s="4">
        <v>0.37019999999999997</v>
      </c>
      <c r="X230" s="4">
        <v>0.96940000000000004</v>
      </c>
      <c r="Y230" s="4">
        <v>0.2505</v>
      </c>
      <c r="Z230" s="5">
        <v>0.58140000000000003</v>
      </c>
      <c r="AA230" s="5">
        <v>0.59450000000000003</v>
      </c>
      <c r="AB230" s="5">
        <v>0.23430000000000001</v>
      </c>
      <c r="AC230" s="5">
        <v>1.29E-2</v>
      </c>
      <c r="AD230" s="5">
        <v>0.87229999999999996</v>
      </c>
      <c r="AE230" s="5">
        <v>0.33460000000000001</v>
      </c>
      <c r="AF230" s="5">
        <v>0.95520000000000005</v>
      </c>
      <c r="AG230" s="5">
        <v>0.28620000000000001</v>
      </c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>
        <v>0.58740000000000003</v>
      </c>
      <c r="AQ230" s="5">
        <v>0.60370000000000001</v>
      </c>
      <c r="AR230" s="5">
        <v>0.21060000000000001</v>
      </c>
      <c r="AS230" s="5">
        <v>3.04E-2</v>
      </c>
      <c r="AT230" s="5">
        <v>0.84560000000000002</v>
      </c>
      <c r="AU230" s="5">
        <v>0.24</v>
      </c>
      <c r="AV230" s="5">
        <v>0.91969999999999996</v>
      </c>
      <c r="AW230" s="5">
        <v>0.17150000000000001</v>
      </c>
      <c r="AX230" s="4">
        <v>0.59440000000000004</v>
      </c>
      <c r="AY230" s="4">
        <v>0.6179</v>
      </c>
      <c r="AZ230" s="4">
        <v>0.1895</v>
      </c>
      <c r="BA230" s="4">
        <v>5.1299999999999998E-2</v>
      </c>
      <c r="BB230" s="4">
        <v>0.82420000000000004</v>
      </c>
      <c r="BC230" s="4">
        <v>0.18640000000000001</v>
      </c>
      <c r="BD230" s="4">
        <v>0.88500000000000001</v>
      </c>
      <c r="BE230" s="4">
        <v>0.1089</v>
      </c>
      <c r="BF230" s="5">
        <v>0.61780000000000002</v>
      </c>
      <c r="BG230" s="5">
        <v>0.66010000000000002</v>
      </c>
      <c r="BH230" s="5">
        <v>0.14580000000000001</v>
      </c>
      <c r="BI230" s="5">
        <v>0.1067</v>
      </c>
      <c r="BJ230" s="5">
        <v>0.78910000000000002</v>
      </c>
      <c r="BK230" s="5">
        <v>0.1239</v>
      </c>
      <c r="BL230" s="5">
        <v>0.82499999999999996</v>
      </c>
      <c r="BM230" s="5">
        <v>6.2300000000000001E-2</v>
      </c>
      <c r="BN230" s="4">
        <v>0.69420000000000004</v>
      </c>
      <c r="BO230" s="4">
        <v>0.82720000000000005</v>
      </c>
      <c r="BP230" s="4">
        <v>8.7400000000000005E-2</v>
      </c>
      <c r="BQ230" s="4">
        <v>0.29670000000000002</v>
      </c>
      <c r="BR230" s="4">
        <v>0.7379</v>
      </c>
      <c r="BS230" s="4">
        <v>6.8000000000000005E-2</v>
      </c>
      <c r="BT230" s="4">
        <v>0.68600000000000005</v>
      </c>
      <c r="BU230" s="4">
        <v>1.7000000000000001E-2</v>
      </c>
      <c r="BV230" s="5">
        <v>0.56469999999999998</v>
      </c>
      <c r="BW230" s="5">
        <v>0.55740000000000001</v>
      </c>
      <c r="BX230" s="5">
        <v>0.2266</v>
      </c>
      <c r="BY230" s="5">
        <v>2.8E-3</v>
      </c>
      <c r="BZ230" s="5">
        <v>0.89459999999999995</v>
      </c>
      <c r="CA230" s="5">
        <v>0.4466</v>
      </c>
      <c r="CB230" s="5">
        <v>0.99</v>
      </c>
      <c r="CC230" s="5">
        <v>0.22070000000000001</v>
      </c>
      <c r="CD230" s="4">
        <v>0.57550000000000001</v>
      </c>
      <c r="CE230" s="4">
        <v>0.57720000000000005</v>
      </c>
      <c r="CF230" s="4">
        <v>0.2329</v>
      </c>
      <c r="CG230" s="4">
        <v>8.5000000000000006E-3</v>
      </c>
      <c r="CH230" s="4">
        <v>0.88190000000000002</v>
      </c>
      <c r="CI230" s="4">
        <v>0.37330000000000002</v>
      </c>
      <c r="CJ230" s="4">
        <v>0.97219999999999995</v>
      </c>
      <c r="CK230" s="4">
        <v>0.1293</v>
      </c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>
        <v>0.59540000000000004</v>
      </c>
      <c r="CU230" s="4">
        <v>0.61970000000000003</v>
      </c>
      <c r="CV230" s="4">
        <v>0.19020000000000001</v>
      </c>
      <c r="CW230" s="4">
        <v>5.1799999999999999E-2</v>
      </c>
      <c r="CX230" s="4">
        <v>0.8226</v>
      </c>
      <c r="CY230" s="4">
        <v>0.18640000000000001</v>
      </c>
      <c r="CZ230" s="4">
        <v>0.88629999999999998</v>
      </c>
      <c r="DA230" s="4">
        <v>9.0800000000000006E-2</v>
      </c>
      <c r="DB230" s="5">
        <v>0.69010000000000005</v>
      </c>
      <c r="DC230" s="5">
        <v>0.81640000000000001</v>
      </c>
      <c r="DD230" s="5">
        <v>8.8599999999999998E-2</v>
      </c>
      <c r="DE230" s="5">
        <v>0.30520000000000003</v>
      </c>
      <c r="DF230" s="5">
        <v>0.7369</v>
      </c>
      <c r="DG230" s="5">
        <v>6.7100000000000007E-2</v>
      </c>
      <c r="DH230" s="5">
        <v>0.68679999999999997</v>
      </c>
      <c r="DI230" s="5">
        <v>1.7500000000000002E-2</v>
      </c>
      <c r="DJ230" s="4">
        <v>0.56069999999999998</v>
      </c>
      <c r="DK230" s="4">
        <v>0.54810000000000003</v>
      </c>
      <c r="DL230" s="4">
        <v>0.21970000000000001</v>
      </c>
      <c r="DM230" s="4">
        <v>2.8E-3</v>
      </c>
      <c r="DN230" s="4">
        <v>0.8962</v>
      </c>
      <c r="DO230" s="4">
        <v>0.4486</v>
      </c>
      <c r="DP230" s="4">
        <v>0.99160000000000004</v>
      </c>
      <c r="DQ230" s="4">
        <v>0.3947</v>
      </c>
      <c r="DR230" s="5">
        <v>0.57650000000000001</v>
      </c>
      <c r="DS230" s="5">
        <v>0.58440000000000003</v>
      </c>
      <c r="DT230" s="5">
        <v>0.23569999999999999</v>
      </c>
      <c r="DU230" s="5">
        <v>8.5000000000000006E-3</v>
      </c>
      <c r="DV230" s="5">
        <v>0.88080000000000003</v>
      </c>
      <c r="DW230" s="5">
        <v>0.37390000000000001</v>
      </c>
      <c r="DX230" s="5">
        <v>0.97070000000000001</v>
      </c>
      <c r="DY230" s="5">
        <v>0.28060000000000002</v>
      </c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>
        <v>0.59430000000000005</v>
      </c>
      <c r="EI230" s="5">
        <v>0.61709999999999998</v>
      </c>
      <c r="EJ230" s="5">
        <v>0.19070000000000001</v>
      </c>
      <c r="EK230" s="5">
        <v>5.1499999999999997E-2</v>
      </c>
      <c r="EL230" s="5">
        <v>0.82279999999999998</v>
      </c>
      <c r="EM230" s="5">
        <v>0.18640000000000001</v>
      </c>
      <c r="EN230" s="5">
        <v>0.88470000000000004</v>
      </c>
      <c r="EO230" s="5">
        <v>5.4399999999999997E-2</v>
      </c>
      <c r="EP230" s="4">
        <v>0.69099999999999995</v>
      </c>
      <c r="EQ230" s="4">
        <v>0.81630000000000003</v>
      </c>
      <c r="ER230" s="4">
        <v>9.6799999999999997E-2</v>
      </c>
      <c r="ES230" s="4">
        <v>0.30309999999999998</v>
      </c>
      <c r="ET230" s="4">
        <v>0.73809999999999998</v>
      </c>
      <c r="EU230" s="4">
        <v>6.6699999999999995E-2</v>
      </c>
      <c r="EV230" s="4">
        <v>0.68630000000000002</v>
      </c>
      <c r="EW230" s="4">
        <v>2.1899999999999999E-2</v>
      </c>
      <c r="EX230" s="5">
        <v>0.56420000000000003</v>
      </c>
      <c r="EY230" s="5">
        <v>0.55400000000000005</v>
      </c>
      <c r="EZ230" s="5">
        <v>0.21429999999999999</v>
      </c>
      <c r="FA230" s="5">
        <v>2.8E-3</v>
      </c>
      <c r="FB230" s="5">
        <v>0.89180000000000004</v>
      </c>
      <c r="FC230" s="5">
        <v>0.44700000000000001</v>
      </c>
      <c r="FD230" s="5">
        <v>0.99019999999999997</v>
      </c>
      <c r="FE230" s="5">
        <v>0.26400000000000001</v>
      </c>
      <c r="FF230" s="4">
        <v>0.57899999999999996</v>
      </c>
      <c r="FG230" s="4">
        <v>0.58479999999999999</v>
      </c>
      <c r="FH230" s="4">
        <v>0.2329</v>
      </c>
      <c r="FI230" s="4">
        <v>8.5000000000000006E-3</v>
      </c>
      <c r="FJ230" s="4">
        <v>0.879</v>
      </c>
      <c r="FK230" s="4">
        <v>0.37109999999999999</v>
      </c>
      <c r="FL230" s="4">
        <v>0.97030000000000005</v>
      </c>
      <c r="FM230" s="4">
        <v>0.3639</v>
      </c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>
        <v>0.59409999999999996</v>
      </c>
      <c r="FW230" s="4">
        <v>0.61750000000000005</v>
      </c>
      <c r="FX230" s="4">
        <v>0.1865</v>
      </c>
      <c r="FY230" s="4">
        <v>5.2400000000000002E-2</v>
      </c>
      <c r="FZ230" s="4">
        <v>0.82269999999999999</v>
      </c>
      <c r="GA230" s="4">
        <v>0.1827</v>
      </c>
      <c r="GB230" s="4">
        <v>0.88419999999999999</v>
      </c>
      <c r="GC230" s="4">
        <v>0.1222</v>
      </c>
      <c r="GD230" s="5">
        <v>0.68820000000000003</v>
      </c>
      <c r="GE230" s="5">
        <v>0.8105</v>
      </c>
      <c r="GF230" s="5">
        <v>9.2399999999999996E-2</v>
      </c>
      <c r="GG230" s="5">
        <v>0.30170000000000002</v>
      </c>
      <c r="GH230" s="5">
        <v>0.73680000000000001</v>
      </c>
      <c r="GI230" s="5">
        <v>6.7599999999999993E-2</v>
      </c>
      <c r="GJ230" s="5">
        <v>0.6865</v>
      </c>
      <c r="GK230" s="5">
        <v>2.1600000000000001E-2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>
        <v>0.59499999999999997</v>
      </c>
      <c r="HK230" s="5">
        <v>0.61890000000000001</v>
      </c>
      <c r="HL230" s="5">
        <v>0.18720000000000001</v>
      </c>
      <c r="HM230" s="5">
        <v>5.1900000000000002E-2</v>
      </c>
      <c r="HN230" s="5">
        <v>0.82340000000000002</v>
      </c>
      <c r="HO230" s="5">
        <v>0.1847</v>
      </c>
      <c r="HP230" s="5">
        <v>0.88380000000000003</v>
      </c>
      <c r="HQ230" s="5">
        <v>0.1661</v>
      </c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0.59865185185185199</v>
      </c>
      <c r="JO230" s="4">
        <f t="shared" si="105"/>
        <v>0.62645185185185193</v>
      </c>
      <c r="JP230" s="4">
        <f t="shared" si="106"/>
        <v>0.19654814814814811</v>
      </c>
      <c r="JQ230" s="4">
        <f t="shared" si="107"/>
        <v>6.6033333333333333E-2</v>
      </c>
      <c r="JR230" s="4">
        <f t="shared" si="108"/>
        <v>0.84185555555555569</v>
      </c>
      <c r="JS230" s="4">
        <f t="shared" si="109"/>
        <v>0.27148148148148149</v>
      </c>
      <c r="JT230" s="4">
        <f t="shared" si="110"/>
        <v>0.90189259259259269</v>
      </c>
      <c r="JU230" s="4">
        <f t="shared" si="111"/>
        <v>0.16184074074074073</v>
      </c>
      <c r="JV230" s="1" t="e" cm="1">
        <f t="array" aca="1" ref="JV230" ca="1">CONCATENATE(INDIRECT(ADDRESS(1,MATCH(_xlfn.MINIFS(B230:JM230,metrics.rec,"MAE"),B230:JM230,0)+1)), ", ", INDIRECT(ADDRESS(2,MATCH(_xlfn.MINIFS(B230:JM230,metrics.rec,"MAE"),B230:JM230,0)+1)))</f>
        <v>#NAME?</v>
      </c>
      <c r="JW230" s="1" t="e" cm="1">
        <f t="array" aca="1" ref="JW230" ca="1">CONCATENATE(INDIRECT(ADDRESS(1,MATCH(_xlfn.MINIFS(B230:JM230,metrics.rec,"MSE"),B230:JM230,0)+1)), ", ", INDIRECT(ADDRESS(2,MATCH(_xlfn.MINIFS(B230:JM230,metrics.rec,"MSE"),B230:JM230,0)+1)))</f>
        <v>#NAME?</v>
      </c>
      <c r="JX230" s="1" t="e" cm="1">
        <f t="array" aca="1" ref="JX230" ca="1">CONCATENATE(INDIRECT(ADDRESS(1,MATCH(_xlfn.MAXIFS(B230:JM230,metrics.rec,"R"),B230:JM230,0)+1)), ", ", INDIRECT(ADDRESS(2,MATCH(_xlfn.MAXIFS(B230:JM230,metrics.rec,"R"),B230:JM230,0)+1)))</f>
        <v>#NAME?</v>
      </c>
      <c r="JY230" s="1" t="e" cm="1">
        <f t="array" aca="1" ref="JY230" ca="1">CONCATENATE(INDIRECT(ADDRESS(1,MATCH(_xlfn.MAXIFS(B230:JM230,metrics.rec,"Precision"),B230:JM230,0)+1)), ", ", INDIRECT(ADDRESS(2,MATCH(_xlfn.MAXIFS(B230:JM230,metrics.rec,"Precision"),B230:JM230,0)+1)))</f>
        <v>#NAME?</v>
      </c>
      <c r="JZ230" s="1" t="e" cm="1">
        <f t="array" aca="1" ref="JZ230" ca="1">CONCATENATE(INDIRECT(ADDRESS(1,MATCH(_xlfn.MAXIFS(B230:JM230,metrics.rec,"Recall"),B230:JM230,0)+1)), ", ", INDIRECT(ADDRESS(2,MATCH(_xlfn.MAXIFS(B230:JM230,metrics.rec,"Recall"),B230:JM230,0)+1)))</f>
        <v>#NAME?</v>
      </c>
      <c r="KA230" s="1" t="e" cm="1">
        <f t="array" aca="1" ref="KA230" ca="1">CONCATENATE(INDIRECT(ADDRESS(1,MATCH(_xlfn.MAXIFS(B230:JM230,metrics.rec,"Coverage"),B230:JM230,0)+1)), ", ", INDIRECT(ADDRESS(2,MATCH(_xlfn.MAXIFS(B230:JM230,metrics.rec,"Coverage"),B230:JM230,0)+1)))</f>
        <v>#NAME?</v>
      </c>
      <c r="KB230" s="1" t="e" cm="1">
        <f t="array" aca="1" ref="KB230" ca="1">CONCATENATE(INDIRECT(ADDRESS(1,MATCH(_xlfn.MAXIFS(B230:JM230,metrics.rec,"Recatio"),B230:JM230,0)+1)), ", ", INDIRECT(ADDRESS(2,MATCH(_xlfn.MAXIFS(B230:JM230,metrics.rec,"Recatio"),B230:JM230,0)+1)))</f>
        <v>#NAME?</v>
      </c>
      <c r="KC230" s="1" t="e" cm="1">
        <f t="array" aca="1" ref="KC230" ca="1">CONCATENATE(INDIRECT(ADDRESS(1,MATCH(_xlfn.MINIFS(B230:JM230,metrics.rec,"Time"),B230:JM230,0)+1)), ", ", INDIRECT(ADDRESS(2,MATCH(_xlfn.MINIFS(B230:JM230,metrics.rec,"Time"),B230:JM230,0)+1)))</f>
        <v>#NAME?</v>
      </c>
    </row>
    <row r="231" spans="1:289" x14ac:dyDescent="0.3">
      <c r="A231" s="1" t="s">
        <v>255</v>
      </c>
      <c r="B231" s="4">
        <v>0.57789999999999997</v>
      </c>
      <c r="C231" s="4">
        <v>0.56899999999999995</v>
      </c>
      <c r="D231" s="4">
        <v>0.1716</v>
      </c>
      <c r="E231" s="4">
        <v>3.4700000000000002E-2</v>
      </c>
      <c r="F231" s="4">
        <v>0.84840000000000004</v>
      </c>
      <c r="G231" s="4">
        <v>3.5099999999999999E-2</v>
      </c>
      <c r="H231" s="4">
        <v>0.99080000000000001</v>
      </c>
      <c r="I231" s="4">
        <v>1.5285</v>
      </c>
      <c r="J231" s="5">
        <v>0.58689999999999998</v>
      </c>
      <c r="K231" s="5">
        <v>0.59370000000000001</v>
      </c>
      <c r="L231" s="5">
        <v>0.1762</v>
      </c>
      <c r="M231" s="5">
        <v>5.5899999999999998E-2</v>
      </c>
      <c r="N231" s="5">
        <v>0.84340000000000004</v>
      </c>
      <c r="O231" s="5">
        <v>3.7100000000000001E-2</v>
      </c>
      <c r="P231" s="5">
        <v>0.98019999999999996</v>
      </c>
      <c r="Q231" s="5">
        <v>0.84630000000000005</v>
      </c>
      <c r="R231" s="4">
        <v>0.58650000000000002</v>
      </c>
      <c r="S231" s="4">
        <v>0.59009999999999996</v>
      </c>
      <c r="T231" s="4">
        <v>0.18720000000000001</v>
      </c>
      <c r="U231" s="4">
        <v>7.4300000000000005E-2</v>
      </c>
      <c r="V231" s="4">
        <v>0.83620000000000005</v>
      </c>
      <c r="W231" s="4">
        <v>4.0599999999999997E-2</v>
      </c>
      <c r="X231" s="4">
        <v>0.96960000000000002</v>
      </c>
      <c r="Y231" s="4">
        <v>0.99270000000000003</v>
      </c>
      <c r="Z231" s="5">
        <v>0.58989999999999998</v>
      </c>
      <c r="AA231" s="5">
        <v>0.59950000000000003</v>
      </c>
      <c r="AB231" s="5">
        <v>0.16950000000000001</v>
      </c>
      <c r="AC231" s="5">
        <v>9.7900000000000001E-2</v>
      </c>
      <c r="AD231" s="5">
        <v>0.82530000000000003</v>
      </c>
      <c r="AE231" s="5">
        <v>4.1700000000000001E-2</v>
      </c>
      <c r="AF231" s="5">
        <v>0.95609999999999995</v>
      </c>
      <c r="AG231" s="5">
        <v>0.90290000000000004</v>
      </c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>
        <v>0.59950000000000003</v>
      </c>
      <c r="AQ231" s="5">
        <v>0.61299999999999999</v>
      </c>
      <c r="AR231" s="5">
        <v>0.1303</v>
      </c>
      <c r="AS231" s="5">
        <v>0.14949999999999999</v>
      </c>
      <c r="AT231" s="5">
        <v>0.79930000000000001</v>
      </c>
      <c r="AU231" s="5">
        <v>4.6199999999999998E-2</v>
      </c>
      <c r="AV231" s="5">
        <v>0.9224</v>
      </c>
      <c r="AW231" s="5">
        <v>1.1634</v>
      </c>
      <c r="AX231" s="4">
        <v>0.60729999999999995</v>
      </c>
      <c r="AY231" s="4">
        <v>0.62870000000000004</v>
      </c>
      <c r="AZ231" s="4">
        <v>0.1187</v>
      </c>
      <c r="BA231" s="4">
        <v>0.186</v>
      </c>
      <c r="BB231" s="4">
        <v>0.77649999999999997</v>
      </c>
      <c r="BC231" s="4">
        <v>4.8500000000000001E-2</v>
      </c>
      <c r="BD231" s="4">
        <v>0.88670000000000004</v>
      </c>
      <c r="BE231" s="4">
        <v>0.91949999999999998</v>
      </c>
      <c r="BF231" s="5">
        <v>0.62849999999999995</v>
      </c>
      <c r="BG231" s="5">
        <v>0.67090000000000005</v>
      </c>
      <c r="BH231" s="5">
        <v>8.7300000000000003E-2</v>
      </c>
      <c r="BI231" s="5">
        <v>0.2198</v>
      </c>
      <c r="BJ231" s="5">
        <v>0.74350000000000005</v>
      </c>
      <c r="BK231" s="5">
        <v>5.67E-2</v>
      </c>
      <c r="BL231" s="5">
        <v>0.82779999999999998</v>
      </c>
      <c r="BM231" s="5">
        <v>0.57150000000000001</v>
      </c>
      <c r="BN231" s="4">
        <v>0.66459999999999997</v>
      </c>
      <c r="BO231" s="4">
        <v>0.76249999999999996</v>
      </c>
      <c r="BP231" s="4">
        <v>5.2200000000000003E-2</v>
      </c>
      <c r="BQ231" s="4">
        <v>0.22969999999999999</v>
      </c>
      <c r="BR231" s="4">
        <v>0.68710000000000004</v>
      </c>
      <c r="BS231" s="4">
        <v>8.2799999999999999E-2</v>
      </c>
      <c r="BT231" s="4">
        <v>0.69969999999999999</v>
      </c>
      <c r="BU231" s="4">
        <v>0.17879999999999999</v>
      </c>
      <c r="BV231" s="5">
        <v>0.57179999999999997</v>
      </c>
      <c r="BW231" s="5">
        <v>0.56220000000000003</v>
      </c>
      <c r="BX231" s="5">
        <v>0.17460000000000001</v>
      </c>
      <c r="BY231" s="5">
        <v>3.4299999999999997E-2</v>
      </c>
      <c r="BZ231" s="5">
        <v>0.85070000000000001</v>
      </c>
      <c r="CA231" s="5">
        <v>3.5200000000000002E-2</v>
      </c>
      <c r="CB231" s="5">
        <v>0.99009999999999998</v>
      </c>
      <c r="CC231" s="5">
        <v>0.99980000000000002</v>
      </c>
      <c r="CD231" s="4">
        <v>0.58560000000000001</v>
      </c>
      <c r="CE231" s="4">
        <v>0.58750000000000002</v>
      </c>
      <c r="CF231" s="4">
        <v>0.1694</v>
      </c>
      <c r="CG231" s="4">
        <v>7.5700000000000003E-2</v>
      </c>
      <c r="CH231" s="4">
        <v>0.83499999999999996</v>
      </c>
      <c r="CI231" s="4">
        <v>3.9699999999999999E-2</v>
      </c>
      <c r="CJ231" s="4">
        <v>0.97150000000000003</v>
      </c>
      <c r="CK231" s="4">
        <v>0.68020000000000003</v>
      </c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>
        <v>0.60829999999999995</v>
      </c>
      <c r="CU231" s="4">
        <v>0.63080000000000003</v>
      </c>
      <c r="CV231" s="4">
        <v>0.11849999999999999</v>
      </c>
      <c r="CW231" s="4">
        <v>0.18509999999999999</v>
      </c>
      <c r="CX231" s="4">
        <v>0.77459999999999996</v>
      </c>
      <c r="CY231" s="4">
        <v>4.9000000000000002E-2</v>
      </c>
      <c r="CZ231" s="4">
        <v>0.88870000000000005</v>
      </c>
      <c r="DA231" s="4">
        <v>0.73829999999999996</v>
      </c>
      <c r="DB231" s="5">
        <v>0.66339999999999999</v>
      </c>
      <c r="DC231" s="5">
        <v>0.75939999999999996</v>
      </c>
      <c r="DD231" s="5">
        <v>5.5E-2</v>
      </c>
      <c r="DE231" s="5">
        <v>0.23749999999999999</v>
      </c>
      <c r="DF231" s="5">
        <v>0.68700000000000006</v>
      </c>
      <c r="DG231" s="5">
        <v>8.1299999999999997E-2</v>
      </c>
      <c r="DH231" s="5">
        <v>0.69840000000000002</v>
      </c>
      <c r="DI231" s="5">
        <v>0.2616</v>
      </c>
      <c r="DJ231" s="4">
        <v>0.57110000000000005</v>
      </c>
      <c r="DK231" s="4">
        <v>0.5625</v>
      </c>
      <c r="DL231" s="4">
        <v>0.15659999999999999</v>
      </c>
      <c r="DM231" s="4">
        <v>3.4700000000000002E-2</v>
      </c>
      <c r="DN231" s="4">
        <v>0.84930000000000005</v>
      </c>
      <c r="DO231" s="4">
        <v>3.4799999999999998E-2</v>
      </c>
      <c r="DP231" s="4">
        <v>0.99109999999999998</v>
      </c>
      <c r="DQ231" s="4">
        <v>2.1615000000000002</v>
      </c>
      <c r="DR231" s="5">
        <v>0.5877</v>
      </c>
      <c r="DS231" s="5">
        <v>0.59699999999999998</v>
      </c>
      <c r="DT231" s="5">
        <v>0.17480000000000001</v>
      </c>
      <c r="DU231" s="5">
        <v>7.4700000000000003E-2</v>
      </c>
      <c r="DV231" s="5">
        <v>0.8357</v>
      </c>
      <c r="DW231" s="5">
        <v>4.0300000000000002E-2</v>
      </c>
      <c r="DX231" s="5">
        <v>0.97089999999999999</v>
      </c>
      <c r="DY231" s="5">
        <v>1.5645</v>
      </c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>
        <v>0.60829999999999995</v>
      </c>
      <c r="EI231" s="5">
        <v>0.63009999999999999</v>
      </c>
      <c r="EJ231" s="5">
        <v>0.12039999999999999</v>
      </c>
      <c r="EK231" s="5">
        <v>0.18360000000000001</v>
      </c>
      <c r="EL231" s="5">
        <v>0.77510000000000001</v>
      </c>
      <c r="EM231" s="5">
        <v>4.9299999999999997E-2</v>
      </c>
      <c r="EN231" s="5">
        <v>0.88560000000000005</v>
      </c>
      <c r="EO231" s="5">
        <v>0.45929999999999999</v>
      </c>
      <c r="EP231" s="4">
        <v>0.66449999999999998</v>
      </c>
      <c r="EQ231" s="4">
        <v>0.75849999999999995</v>
      </c>
      <c r="ER231" s="4">
        <v>5.5399999999999998E-2</v>
      </c>
      <c r="ES231" s="4">
        <v>0.23419999999999999</v>
      </c>
      <c r="ET231" s="4">
        <v>0.6855</v>
      </c>
      <c r="EU231" s="4">
        <v>8.1199999999999994E-2</v>
      </c>
      <c r="EV231" s="4">
        <v>0.69820000000000004</v>
      </c>
      <c r="EW231" s="4">
        <v>0.31809999999999999</v>
      </c>
      <c r="EX231" s="5">
        <v>0.57609999999999995</v>
      </c>
      <c r="EY231" s="5">
        <v>0.57069999999999999</v>
      </c>
      <c r="EZ231" s="5">
        <v>0.1482</v>
      </c>
      <c r="FA231" s="5">
        <v>3.4099999999999998E-2</v>
      </c>
      <c r="FB231" s="5">
        <v>0.84509999999999996</v>
      </c>
      <c r="FC231" s="5">
        <v>3.5200000000000002E-2</v>
      </c>
      <c r="FD231" s="5">
        <v>0.98960000000000004</v>
      </c>
      <c r="FE231" s="5">
        <v>1.4521999999999999</v>
      </c>
      <c r="FF231" s="4">
        <v>0.5877</v>
      </c>
      <c r="FG231" s="4">
        <v>0.59350000000000003</v>
      </c>
      <c r="FH231" s="4">
        <v>0.17430000000000001</v>
      </c>
      <c r="FI231" s="4">
        <v>7.5200000000000003E-2</v>
      </c>
      <c r="FJ231" s="4">
        <v>0.83479999999999999</v>
      </c>
      <c r="FK231" s="4">
        <v>3.9899999999999998E-2</v>
      </c>
      <c r="FL231" s="4">
        <v>0.97040000000000004</v>
      </c>
      <c r="FM231" s="4">
        <v>9.1639999999999997</v>
      </c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>
        <v>0.60819999999999996</v>
      </c>
      <c r="FW231" s="4">
        <v>0.63170000000000004</v>
      </c>
      <c r="FX231" s="4">
        <v>0.11799999999999999</v>
      </c>
      <c r="FY231" s="4">
        <v>0.1832</v>
      </c>
      <c r="FZ231" s="4">
        <v>0.77669999999999995</v>
      </c>
      <c r="GA231" s="4">
        <v>4.9299999999999997E-2</v>
      </c>
      <c r="GB231" s="4">
        <v>0.88549999999999995</v>
      </c>
      <c r="GC231" s="4">
        <v>1.4556</v>
      </c>
      <c r="GD231" s="5">
        <v>0.66249999999999998</v>
      </c>
      <c r="GE231" s="5">
        <v>0.75539999999999996</v>
      </c>
      <c r="GF231" s="5">
        <v>5.5399999999999998E-2</v>
      </c>
      <c r="GG231" s="5">
        <v>0.23569999999999999</v>
      </c>
      <c r="GH231" s="5">
        <v>0.68459999999999999</v>
      </c>
      <c r="GI231" s="5">
        <v>8.14E-2</v>
      </c>
      <c r="GJ231" s="5">
        <v>0.69989999999999997</v>
      </c>
      <c r="GK231" s="5">
        <v>0.31080000000000002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>
        <v>0.60850000000000004</v>
      </c>
      <c r="HK231" s="5">
        <v>0.63160000000000005</v>
      </c>
      <c r="HL231" s="5">
        <v>0.1201</v>
      </c>
      <c r="HM231" s="5">
        <v>0.18429999999999999</v>
      </c>
      <c r="HN231" s="5">
        <v>0.77569999999999995</v>
      </c>
      <c r="HO231" s="5">
        <v>4.9000000000000002E-2</v>
      </c>
      <c r="HP231" s="5">
        <v>0.88600000000000001</v>
      </c>
      <c r="HQ231" s="5">
        <v>1.1818</v>
      </c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0.60375925925925911</v>
      </c>
      <c r="JO231" s="4">
        <f t="shared" si="105"/>
        <v>0.62613333333333332</v>
      </c>
      <c r="JP231" s="4">
        <f t="shared" si="106"/>
        <v>0.13675185185185187</v>
      </c>
      <c r="JQ231" s="4">
        <f t="shared" si="107"/>
        <v>0.13156666666666667</v>
      </c>
      <c r="JR231" s="4">
        <f t="shared" si="108"/>
        <v>0.79428888888888882</v>
      </c>
      <c r="JS231" s="4">
        <f t="shared" si="109"/>
        <v>4.8762962962962952E-2</v>
      </c>
      <c r="JT231" s="4">
        <f t="shared" si="110"/>
        <v>0.90434074074074067</v>
      </c>
      <c r="JU231" s="4">
        <f t="shared" si="111"/>
        <v>1.276440740740741</v>
      </c>
      <c r="JV231" s="1" t="e" cm="1">
        <f t="array" aca="1" ref="JV231" ca="1">CONCATENATE(INDIRECT(ADDRESS(1,MATCH(_xlfn.MINIFS(B231:JM231,metrics.rec,"MAE"),B231:JM231,0)+1)), ", ", INDIRECT(ADDRESS(2,MATCH(_xlfn.MINIFS(B231:JM231,metrics.rec,"MAE"),B231:JM231,0)+1)))</f>
        <v>#NAME?</v>
      </c>
      <c r="JW231" s="1" t="e" cm="1">
        <f t="array" aca="1" ref="JW231" ca="1">CONCATENATE(INDIRECT(ADDRESS(1,MATCH(_xlfn.MINIFS(B231:JM231,metrics.rec,"MSE"),B231:JM231,0)+1)), ", ", INDIRECT(ADDRESS(2,MATCH(_xlfn.MINIFS(B231:JM231,metrics.rec,"MSE"),B231:JM231,0)+1)))</f>
        <v>#NAME?</v>
      </c>
      <c r="JX231" s="1" t="e" cm="1">
        <f t="array" aca="1" ref="JX231" ca="1">CONCATENATE(INDIRECT(ADDRESS(1,MATCH(_xlfn.MAXIFS(B231:JM231,metrics.rec,"R"),B231:JM231,0)+1)), ", ", INDIRECT(ADDRESS(2,MATCH(_xlfn.MAXIFS(B231:JM231,metrics.rec,"R"),B231:JM231,0)+1)))</f>
        <v>#NAME?</v>
      </c>
      <c r="JY231" s="1" t="e" cm="1">
        <f t="array" aca="1" ref="JY231" ca="1">CONCATENATE(INDIRECT(ADDRESS(1,MATCH(_xlfn.MAXIFS(B231:JM231,metrics.rec,"Precision"),B231:JM231,0)+1)), ", ", INDIRECT(ADDRESS(2,MATCH(_xlfn.MAXIFS(B231:JM231,metrics.rec,"Precision"),B231:JM231,0)+1)))</f>
        <v>#NAME?</v>
      </c>
      <c r="JZ231" s="1" t="e" cm="1">
        <f t="array" aca="1" ref="JZ231" ca="1">CONCATENATE(INDIRECT(ADDRESS(1,MATCH(_xlfn.MAXIFS(B231:JM231,metrics.rec,"Recall"),B231:JM231,0)+1)), ", ", INDIRECT(ADDRESS(2,MATCH(_xlfn.MAXIFS(B231:JM231,metrics.rec,"Recall"),B231:JM231,0)+1)))</f>
        <v>#NAME?</v>
      </c>
      <c r="KA231" s="1" t="e" cm="1">
        <f t="array" aca="1" ref="KA231" ca="1">CONCATENATE(INDIRECT(ADDRESS(1,MATCH(_xlfn.MAXIFS(B231:JM231,metrics.rec,"Coverage"),B231:JM231,0)+1)), ", ", INDIRECT(ADDRESS(2,MATCH(_xlfn.MAXIFS(B231:JM231,metrics.rec,"Coverage"),B231:JM231,0)+1)))</f>
        <v>#NAME?</v>
      </c>
      <c r="KB231" s="1" t="e" cm="1">
        <f t="array" aca="1" ref="KB231" ca="1">CONCATENATE(INDIRECT(ADDRESS(1,MATCH(_xlfn.MAXIFS(B231:JM231,metrics.rec,"Recatio"),B231:JM231,0)+1)), ", ", INDIRECT(ADDRESS(2,MATCH(_xlfn.MAXIFS(B231:JM231,metrics.rec,"Recatio"),B231:JM231,0)+1)))</f>
        <v>#NAME?</v>
      </c>
      <c r="KC231" s="1" t="e" cm="1">
        <f t="array" aca="1" ref="KC231" ca="1">CONCATENATE(INDIRECT(ADDRESS(1,MATCH(_xlfn.MINIFS(B231:JM231,metrics.rec,"Time"),B231:JM231,0)+1)), ", ", INDIRECT(ADDRESS(2,MATCH(_xlfn.MINIFS(B231:JM231,metrics.rec,"Time"),B231:JM231,0)+1)))</f>
        <v>#NAME?</v>
      </c>
    </row>
    <row r="232" spans="1:289" x14ac:dyDescent="0.3">
      <c r="A232" s="1" t="s">
        <v>257</v>
      </c>
      <c r="B232" s="4">
        <v>0.57210000000000005</v>
      </c>
      <c r="C232" s="4">
        <v>0.55810000000000004</v>
      </c>
      <c r="D232" s="4">
        <v>0.19370000000000001</v>
      </c>
      <c r="E232" s="4">
        <v>3.1800000000000002E-2</v>
      </c>
      <c r="F232" s="4">
        <v>0.85870000000000002</v>
      </c>
      <c r="G232" s="4">
        <v>3.8699999999999998E-2</v>
      </c>
      <c r="H232" s="4">
        <v>0.99099999999999999</v>
      </c>
      <c r="I232" s="4">
        <v>1.4440999999999999</v>
      </c>
      <c r="J232" s="5">
        <v>0.57969999999999999</v>
      </c>
      <c r="K232" s="5">
        <v>0.57940000000000003</v>
      </c>
      <c r="L232" s="5">
        <v>0.2112</v>
      </c>
      <c r="M232" s="5">
        <v>5.3699999999999998E-2</v>
      </c>
      <c r="N232" s="5">
        <v>0.85299999999999998</v>
      </c>
      <c r="O232" s="5">
        <v>3.9100000000000003E-2</v>
      </c>
      <c r="P232" s="5">
        <v>0.98029999999999995</v>
      </c>
      <c r="Q232" s="5">
        <v>0.77559999999999996</v>
      </c>
      <c r="R232" s="4">
        <v>0.58340000000000003</v>
      </c>
      <c r="S232" s="4">
        <v>0.58250000000000002</v>
      </c>
      <c r="T232" s="4">
        <v>0.20849999999999999</v>
      </c>
      <c r="U232" s="4">
        <v>7.3099999999999998E-2</v>
      </c>
      <c r="V232" s="4">
        <v>0.84419999999999995</v>
      </c>
      <c r="W232" s="4">
        <v>4.1599999999999998E-2</v>
      </c>
      <c r="X232" s="4">
        <v>0.97</v>
      </c>
      <c r="Y232" s="4">
        <v>0.93669999999999998</v>
      </c>
      <c r="Z232" s="5">
        <v>0.5867</v>
      </c>
      <c r="AA232" s="5">
        <v>0.59140000000000004</v>
      </c>
      <c r="AB232" s="5">
        <v>0.19400000000000001</v>
      </c>
      <c r="AC232" s="5">
        <v>9.8400000000000001E-2</v>
      </c>
      <c r="AD232" s="5">
        <v>0.83430000000000004</v>
      </c>
      <c r="AE232" s="5">
        <v>4.2000000000000003E-2</v>
      </c>
      <c r="AF232" s="5">
        <v>0.95550000000000002</v>
      </c>
      <c r="AG232" s="5">
        <v>1.0595000000000001</v>
      </c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>
        <v>0.59519999999999995</v>
      </c>
      <c r="AQ232" s="5">
        <v>0.60440000000000005</v>
      </c>
      <c r="AR232" s="5">
        <v>0.1605</v>
      </c>
      <c r="AS232" s="5">
        <v>0.15620000000000001</v>
      </c>
      <c r="AT232" s="5">
        <v>0.81169999999999998</v>
      </c>
      <c r="AU232" s="5">
        <v>4.4900000000000002E-2</v>
      </c>
      <c r="AV232" s="5">
        <v>0.92010000000000003</v>
      </c>
      <c r="AW232" s="5">
        <v>0.80530000000000002</v>
      </c>
      <c r="AX232" s="4">
        <v>0.60160000000000002</v>
      </c>
      <c r="AY232" s="4">
        <v>0.61660000000000004</v>
      </c>
      <c r="AZ232" s="4">
        <v>0.14710000000000001</v>
      </c>
      <c r="BA232" s="4">
        <v>0.19539999999999999</v>
      </c>
      <c r="BB232" s="4">
        <v>0.79100000000000004</v>
      </c>
      <c r="BC232" s="4">
        <v>4.7E-2</v>
      </c>
      <c r="BD232" s="4">
        <v>0.88480000000000003</v>
      </c>
      <c r="BE232" s="4">
        <v>0.77559999999999996</v>
      </c>
      <c r="BF232" s="5">
        <v>0.61670000000000003</v>
      </c>
      <c r="BG232" s="5">
        <v>0.64490000000000003</v>
      </c>
      <c r="BH232" s="5">
        <v>0.1115</v>
      </c>
      <c r="BI232" s="5">
        <v>0.23810000000000001</v>
      </c>
      <c r="BJ232" s="5">
        <v>0.76239999999999997</v>
      </c>
      <c r="BK232" s="5">
        <v>5.3600000000000002E-2</v>
      </c>
      <c r="BL232" s="5">
        <v>0.82220000000000004</v>
      </c>
      <c r="BM232" s="5">
        <v>0.44030000000000002</v>
      </c>
      <c r="BN232" s="4">
        <v>0.65090000000000003</v>
      </c>
      <c r="BO232" s="4">
        <v>0.73070000000000002</v>
      </c>
      <c r="BP232" s="4">
        <v>6.08E-2</v>
      </c>
      <c r="BQ232" s="4">
        <v>0.29580000000000001</v>
      </c>
      <c r="BR232" s="4">
        <v>0.70820000000000005</v>
      </c>
      <c r="BS232" s="4">
        <v>6.5199999999999994E-2</v>
      </c>
      <c r="BT232" s="4">
        <v>0.68200000000000005</v>
      </c>
      <c r="BU232" s="4">
        <v>0.1094</v>
      </c>
      <c r="BV232" s="5">
        <v>0.56659999999999999</v>
      </c>
      <c r="BW232" s="5">
        <v>0.55400000000000005</v>
      </c>
      <c r="BX232" s="5">
        <v>0.20300000000000001</v>
      </c>
      <c r="BY232" s="5">
        <v>3.1699999999999999E-2</v>
      </c>
      <c r="BZ232" s="5">
        <v>0.86040000000000005</v>
      </c>
      <c r="CA232" s="5">
        <v>3.8600000000000002E-2</v>
      </c>
      <c r="CB232" s="5">
        <v>0.99009999999999998</v>
      </c>
      <c r="CC232" s="5">
        <v>1.0935999999999999</v>
      </c>
      <c r="CD232" s="4">
        <v>0.58009999999999995</v>
      </c>
      <c r="CE232" s="4">
        <v>0.57589999999999997</v>
      </c>
      <c r="CF232" s="4">
        <v>0.2006</v>
      </c>
      <c r="CG232" s="4">
        <v>7.4700000000000003E-2</v>
      </c>
      <c r="CH232" s="4">
        <v>0.84440000000000004</v>
      </c>
      <c r="CI232" s="4">
        <v>4.07E-2</v>
      </c>
      <c r="CJ232" s="4">
        <v>0.97219999999999995</v>
      </c>
      <c r="CK232" s="4">
        <v>0.72089999999999999</v>
      </c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>
        <v>0.60209999999999997</v>
      </c>
      <c r="CU232" s="4">
        <v>0.61739999999999995</v>
      </c>
      <c r="CV232" s="4">
        <v>0.14729999999999999</v>
      </c>
      <c r="CW232" s="4">
        <v>0.19589999999999999</v>
      </c>
      <c r="CX232" s="4">
        <v>0.78879999999999995</v>
      </c>
      <c r="CY232" s="4">
        <v>4.7199999999999999E-2</v>
      </c>
      <c r="CZ232" s="4">
        <v>0.88629999999999998</v>
      </c>
      <c r="DA232" s="4">
        <v>0.57289999999999996</v>
      </c>
      <c r="DB232" s="5">
        <v>0.65069999999999995</v>
      </c>
      <c r="DC232" s="5">
        <v>0.72850000000000004</v>
      </c>
      <c r="DD232" s="5">
        <v>6.6299999999999998E-2</v>
      </c>
      <c r="DE232" s="5">
        <v>0.3029</v>
      </c>
      <c r="DF232" s="5">
        <v>0.70640000000000003</v>
      </c>
      <c r="DG232" s="5">
        <v>6.4799999999999996E-2</v>
      </c>
      <c r="DH232" s="5">
        <v>0.68469999999999998</v>
      </c>
      <c r="DI232" s="5">
        <v>0.17599999999999999</v>
      </c>
      <c r="DJ232" s="4">
        <v>0.56489999999999996</v>
      </c>
      <c r="DK232" s="4">
        <v>0.54969999999999997</v>
      </c>
      <c r="DL232" s="4">
        <v>0.18720000000000001</v>
      </c>
      <c r="DM232" s="4">
        <v>3.1800000000000002E-2</v>
      </c>
      <c r="DN232" s="4">
        <v>0.8569</v>
      </c>
      <c r="DO232" s="4">
        <v>3.8399999999999997E-2</v>
      </c>
      <c r="DP232" s="4">
        <v>0.99170000000000003</v>
      </c>
      <c r="DQ232" s="4">
        <v>2.0592000000000001</v>
      </c>
      <c r="DR232" s="5">
        <v>0.58240000000000003</v>
      </c>
      <c r="DS232" s="5">
        <v>0.58550000000000002</v>
      </c>
      <c r="DT232" s="5">
        <v>0.2021</v>
      </c>
      <c r="DU232" s="5">
        <v>7.3999999999999996E-2</v>
      </c>
      <c r="DV232" s="5">
        <v>0.84389999999999998</v>
      </c>
      <c r="DW232" s="5">
        <v>4.1000000000000002E-2</v>
      </c>
      <c r="DX232" s="5">
        <v>0.9708</v>
      </c>
      <c r="DY232" s="5">
        <v>1.5184</v>
      </c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>
        <v>0.60119999999999996</v>
      </c>
      <c r="EI232" s="5">
        <v>0.61570000000000003</v>
      </c>
      <c r="EJ232" s="5">
        <v>0.1489</v>
      </c>
      <c r="EK232" s="5">
        <v>0.19320000000000001</v>
      </c>
      <c r="EL232" s="5">
        <v>0.78990000000000005</v>
      </c>
      <c r="EM232" s="5">
        <v>4.7699999999999999E-2</v>
      </c>
      <c r="EN232" s="5">
        <v>0.88360000000000005</v>
      </c>
      <c r="EO232" s="5">
        <v>0.41920000000000002</v>
      </c>
      <c r="EP232" s="4">
        <v>0.6512</v>
      </c>
      <c r="EQ232" s="4">
        <v>0.72650000000000003</v>
      </c>
      <c r="ER232" s="4">
        <v>6.6900000000000001E-2</v>
      </c>
      <c r="ES232" s="4">
        <v>0.29759999999999998</v>
      </c>
      <c r="ET232" s="4">
        <v>0.70850000000000002</v>
      </c>
      <c r="EU232" s="4">
        <v>6.5199999999999994E-2</v>
      </c>
      <c r="EV232" s="4">
        <v>0.68389999999999995</v>
      </c>
      <c r="EW232" s="4">
        <v>0.19309999999999999</v>
      </c>
      <c r="EX232" s="5">
        <v>0.56940000000000002</v>
      </c>
      <c r="EY232" s="5">
        <v>0.55820000000000003</v>
      </c>
      <c r="EZ232" s="5">
        <v>0.17949999999999999</v>
      </c>
      <c r="FA232" s="5">
        <v>3.1399999999999997E-2</v>
      </c>
      <c r="FB232" s="5">
        <v>0.85489999999999999</v>
      </c>
      <c r="FC232" s="5">
        <v>3.8699999999999998E-2</v>
      </c>
      <c r="FD232" s="5">
        <v>0.99009999999999998</v>
      </c>
      <c r="FE232" s="5">
        <v>1.4653</v>
      </c>
      <c r="FF232" s="13"/>
      <c r="FG232" s="13"/>
      <c r="FH232" s="13"/>
      <c r="FI232" s="13"/>
      <c r="FJ232" s="13"/>
      <c r="FK232" s="13"/>
      <c r="FL232" s="13"/>
      <c r="FM232" s="13"/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>
        <v>0.60209999999999997</v>
      </c>
      <c r="FW232" s="4">
        <v>0.61909999999999998</v>
      </c>
      <c r="FX232" s="4">
        <v>0.14050000000000001</v>
      </c>
      <c r="FY232" s="4">
        <v>0.19309999999999999</v>
      </c>
      <c r="FZ232" s="4">
        <v>0.79059999999999997</v>
      </c>
      <c r="GA232" s="4">
        <v>4.7600000000000003E-2</v>
      </c>
      <c r="GB232" s="4">
        <v>0.88349999999999995</v>
      </c>
      <c r="GC232" s="4">
        <v>1.0186999999999999</v>
      </c>
      <c r="GD232" s="5">
        <v>0.64900000000000002</v>
      </c>
      <c r="GE232" s="5">
        <v>0.72250000000000003</v>
      </c>
      <c r="GF232" s="5">
        <v>6.7599999999999993E-2</v>
      </c>
      <c r="GG232" s="5">
        <v>0.29920000000000002</v>
      </c>
      <c r="GH232" s="5">
        <v>0.70540000000000003</v>
      </c>
      <c r="GI232" s="5">
        <v>6.5199999999999994E-2</v>
      </c>
      <c r="GJ232" s="5">
        <v>0.68359999999999999</v>
      </c>
      <c r="GK232" s="5">
        <v>0.20300000000000001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>
        <v>0.60199999999999998</v>
      </c>
      <c r="HK232" s="5">
        <v>0.6179</v>
      </c>
      <c r="HL232" s="5">
        <v>0.14480000000000001</v>
      </c>
      <c r="HM232" s="5">
        <v>0.19439999999999999</v>
      </c>
      <c r="HN232" s="5">
        <v>0.79020000000000001</v>
      </c>
      <c r="HO232" s="5">
        <v>4.7300000000000002E-2</v>
      </c>
      <c r="HP232" s="5">
        <v>0.88349999999999995</v>
      </c>
      <c r="HQ232" s="5">
        <v>0.42320000000000002</v>
      </c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0.59767307692307692</v>
      </c>
      <c r="JO232" s="4">
        <f t="shared" si="105"/>
        <v>0.61275769230769228</v>
      </c>
      <c r="JP232" s="4">
        <f t="shared" si="106"/>
        <v>0.15954615384615384</v>
      </c>
      <c r="JQ232" s="4">
        <f t="shared" si="107"/>
        <v>0.14658846153846153</v>
      </c>
      <c r="JR232" s="4">
        <f t="shared" si="108"/>
        <v>0.80559999999999998</v>
      </c>
      <c r="JS232" s="4">
        <f t="shared" si="109"/>
        <v>4.6703846153846144E-2</v>
      </c>
      <c r="JT232" s="4">
        <f t="shared" si="110"/>
        <v>0.89873076923076922</v>
      </c>
      <c r="JU232" s="4">
        <f t="shared" si="111"/>
        <v>0.76745000000000008</v>
      </c>
      <c r="JV232" s="1" t="e" cm="1">
        <f t="array" aca="1" ref="JV232" ca="1">CONCATENATE(INDIRECT(ADDRESS(1,MATCH(_xlfn.MINIFS(B232:JM232,metrics.rec,"MAE"),B232:JM232,0)+1)), ", ", INDIRECT(ADDRESS(2,MATCH(_xlfn.MINIFS(B232:JM232,metrics.rec,"MAE"),B232:JM232,0)+1)))</f>
        <v>#NAME?</v>
      </c>
      <c r="JW232" s="1" t="e" cm="1">
        <f t="array" aca="1" ref="JW232" ca="1">CONCATENATE(INDIRECT(ADDRESS(1,MATCH(_xlfn.MINIFS(B232:JM232,metrics.rec,"MSE"),B232:JM232,0)+1)), ", ", INDIRECT(ADDRESS(2,MATCH(_xlfn.MINIFS(B232:JM232,metrics.rec,"MSE"),B232:JM232,0)+1)))</f>
        <v>#NAME?</v>
      </c>
      <c r="JX232" s="1" t="e" cm="1">
        <f t="array" aca="1" ref="JX232" ca="1">CONCATENATE(INDIRECT(ADDRESS(1,MATCH(_xlfn.MAXIFS(B232:JM232,metrics.rec,"R"),B232:JM232,0)+1)), ", ", INDIRECT(ADDRESS(2,MATCH(_xlfn.MAXIFS(B232:JM232,metrics.rec,"R"),B232:JM232,0)+1)))</f>
        <v>#NAME?</v>
      </c>
      <c r="JY232" s="1" t="e" cm="1">
        <f t="array" aca="1" ref="JY232" ca="1">CONCATENATE(INDIRECT(ADDRESS(1,MATCH(_xlfn.MAXIFS(B232:JM232,metrics.rec,"Precision"),B232:JM232,0)+1)), ", ", INDIRECT(ADDRESS(2,MATCH(_xlfn.MAXIFS(B232:JM232,metrics.rec,"Precision"),B232:JM232,0)+1)))</f>
        <v>#NAME?</v>
      </c>
      <c r="JZ232" s="1" t="e" cm="1">
        <f t="array" aca="1" ref="JZ232" ca="1">CONCATENATE(INDIRECT(ADDRESS(1,MATCH(_xlfn.MAXIFS(B232:JM232,metrics.rec,"Recall"),B232:JM232,0)+1)), ", ", INDIRECT(ADDRESS(2,MATCH(_xlfn.MAXIFS(B232:JM232,metrics.rec,"Recall"),B232:JM232,0)+1)))</f>
        <v>#NAME?</v>
      </c>
      <c r="KA232" s="1" t="e" cm="1">
        <f t="array" aca="1" ref="KA232" ca="1">CONCATENATE(INDIRECT(ADDRESS(1,MATCH(_xlfn.MAXIFS(B232:JM232,metrics.rec,"Coverage"),B232:JM232,0)+1)), ", ", INDIRECT(ADDRESS(2,MATCH(_xlfn.MAXIFS(B232:JM232,metrics.rec,"Coverage"),B232:JM232,0)+1)))</f>
        <v>#NAME?</v>
      </c>
      <c r="KB232" s="1" t="e" cm="1">
        <f t="array" aca="1" ref="KB232" ca="1">CONCATENATE(INDIRECT(ADDRESS(1,MATCH(_xlfn.MAXIFS(B232:JM232,metrics.rec,"Recatio"),B232:JM232,0)+1)), ", ", INDIRECT(ADDRESS(2,MATCH(_xlfn.MAXIFS(B232:JM232,metrics.rec,"Recatio"),B232:JM232,0)+1)))</f>
        <v>#NAME?</v>
      </c>
      <c r="KC232" s="1" t="e" cm="1">
        <f t="array" aca="1" ref="KC232" ca="1">CONCATENATE(INDIRECT(ADDRESS(1,MATCH(_xlfn.MINIFS(B232:JM232,metrics.rec,"Time"),B232:JM232,0)+1)), ", ", INDIRECT(ADDRESS(2,MATCH(_xlfn.MINIFS(B232:JM232,metrics.rec,"Time"),B232:JM232,0)+1)))</f>
        <v>#NAME?</v>
      </c>
    </row>
    <row r="233" spans="1:289" s="5" customFormat="1" x14ac:dyDescent="0.3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#NAME?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#NAME?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#NAME?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#NAME?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#NAME?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#NAME?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#NAME?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#NAME?</v>
      </c>
    </row>
    <row r="234" spans="1:289" x14ac:dyDescent="0.3">
      <c r="A234" s="7" t="s">
        <v>233</v>
      </c>
      <c r="B234" s="6" t="e" cm="1">
        <f t="array" aca="1" ref="B234" ca="1">INDIRECT(ADDRESS(MATCH(MIN(_xlfn._xlws.FILTER(B7:B233,H7:H233&gt;0.5)),B7:B233,0)+6,1))</f>
        <v>#NAME?</v>
      </c>
      <c r="C234" s="6" t="e" cm="1">
        <f t="array" aca="1" ref="C234" ca="1">INDIRECT(ADDRESS(MATCH(MIN(_xlfn._xlws.FILTER(C7:C233,H7:H233&gt;0.5)),C7:C233,0)+6,1))</f>
        <v>#NAME?</v>
      </c>
      <c r="D234" s="6" t="e" cm="1">
        <f t="array" aca="1" ref="D234" ca="1">INDIRECT(ADDRESS(MATCH(MAX(_xlfn._xlws.FILTER(D7:D233,H7:H233&gt;0.5)),D7:D233,0)+6,1))</f>
        <v>#NAME?</v>
      </c>
      <c r="E234" s="6" t="e" cm="1">
        <f t="array" aca="1" ref="E234" ca="1">INDIRECT(ADDRESS(MATCH(MAX(_xlfn._xlws.FILTER(E7:E233,H7:H233&gt;0.5)),E7:E233,0)+6,1))</f>
        <v>#NAME?</v>
      </c>
      <c r="F234" s="6" t="e" cm="1">
        <f t="array" aca="1" ref="F234" ca="1">INDIRECT(ADDRESS(MATCH(MAX(_xlfn._xlws.FILTER(F7:F233,H7:H233&gt;0.5)),F7:F233,0)+6,1))</f>
        <v>#NAME?</v>
      </c>
      <c r="G234" s="6" t="e" cm="1">
        <f t="array" aca="1" ref="G234" ca="1">INDIRECT(ADDRESS(MATCH(MAX(_xlfn._xlws.FILTER(G7:G233,H7:H233&gt;0.5)),G7:G233,0)+6,1))</f>
        <v>#NAME?</v>
      </c>
      <c r="H234" s="6" t="e" cm="1">
        <f t="array" aca="1" ref="H234" ca="1">INDIRECT(ADDRESS(MATCH(MAX(_xlfn._xlws.FILTER(H7:H233,H7:H233&gt;0.5)),H7:H233,0)+6,1))</f>
        <v>#NAME?</v>
      </c>
      <c r="I234" s="6" t="e" cm="1">
        <f t="array" aca="1" ref="I234" ca="1">INDIRECT(ADDRESS(MATCH(MIN(_xlfn._xlws.FILTER(I7:I233,H7:H233&gt;0.5)),I7:I233,0)+6,1))</f>
        <v>#NAME?</v>
      </c>
      <c r="J234" s="1" t="e" cm="1">
        <f t="array" aca="1" ref="J234" ca="1">INDIRECT(ADDRESS(MATCH(MIN(_xlfn._xlws.FILTER(J7:J233,P7:P233&gt;cr)),J7:J233,0)+6,1))</f>
        <v>#NAME?</v>
      </c>
      <c r="K234" s="1" t="e" cm="1">
        <f t="array" aca="1" ref="K234" ca="1">INDIRECT(ADDRESS(MATCH(MIN(_xlfn._xlws.FILTER(K7:K233,P7:P233&gt;cr)),K7:K233,0)+6,1))</f>
        <v>#NAME?</v>
      </c>
      <c r="L234" s="1" t="e" cm="1">
        <f t="array" aca="1" ref="L234" ca="1">INDIRECT(ADDRESS(MATCH(MAX(_xlfn._xlws.FILTER(L7:L233,P7:P233&gt;cr)),L7:L233,0)+6,1))</f>
        <v>#NAME?</v>
      </c>
      <c r="M234" s="1" t="e" cm="1">
        <f t="array" aca="1" ref="M234" ca="1">INDIRECT(ADDRESS(MATCH(MAX(_xlfn._xlws.FILTER(M7:M233,P7:P233&gt;cr)),M7:M233,0)+6,1))</f>
        <v>#NAME?</v>
      </c>
      <c r="N234" s="1" t="e" cm="1">
        <f t="array" aca="1" ref="N234" ca="1">INDIRECT(ADDRESS(MATCH(MAX(_xlfn._xlws.FILTER(N7:N233,P7:P233&gt;cr)),N7:N233,0)+6,1))</f>
        <v>#NAME?</v>
      </c>
      <c r="O234" s="1" t="e" cm="1">
        <f t="array" aca="1" ref="O234" ca="1">INDIRECT(ADDRESS(MATCH(MAX(_xlfn._xlws.FILTER(O7:O233,P7:P233&gt;cr)),O7:O233,0)+6,1))</f>
        <v>#NAME?</v>
      </c>
      <c r="P234" s="1" t="e" cm="1">
        <f t="array" aca="1" ref="P234" ca="1">INDIRECT(ADDRESS(MATCH(MAX(_xlfn._xlws.FILTER(P7:P233,P7:P233&gt;cr)),P7:P233,0)+6,1))</f>
        <v>#NAME?</v>
      </c>
      <c r="Q234" s="1" t="e" cm="1">
        <f t="array" aca="1" ref="Q234" ca="1">INDIRECT(ADDRESS(MATCH(MIN(_xlfn._xlws.FILTER(Q7:Q233,P7:P233&gt;cr)),Q7:Q233,0)+6,1))</f>
        <v>#NAME?</v>
      </c>
      <c r="R234" s="6" t="e" cm="1">
        <f t="array" aca="1" ref="R234" ca="1">INDIRECT(ADDRESS(MATCH(MIN(_xlfn._xlws.FILTER(R7:R233,X7:X233&gt;cr)),R7:R233,0)+6,1))</f>
        <v>#NAME?</v>
      </c>
      <c r="S234" s="6" t="e" cm="1">
        <f t="array" aca="1" ref="S234" ca="1">INDIRECT(ADDRESS(MATCH(MIN(_xlfn._xlws.FILTER(S7:S233,X7:X233&gt;cr)),S7:S233,0)+6,1))</f>
        <v>#NAME?</v>
      </c>
      <c r="T234" s="6" t="e" cm="1">
        <f t="array" aca="1" ref="T234" ca="1">INDIRECT(ADDRESS(MATCH(MAX(_xlfn._xlws.FILTER(T7:T233,X7:X233&gt;cr)),T7:T233,0)+6,1))</f>
        <v>#NAME?</v>
      </c>
      <c r="U234" s="6" t="e" cm="1">
        <f t="array" aca="1" ref="U234" ca="1">INDIRECT(ADDRESS(MATCH(MAX(_xlfn._xlws.FILTER(U7:U233,X7:X233&gt;cr)),U7:U233,0)+6,1))</f>
        <v>#NAME?</v>
      </c>
      <c r="V234" s="6" t="e" cm="1">
        <f t="array" aca="1" ref="V234" ca="1">INDIRECT(ADDRESS(MATCH(MAX(_xlfn._xlws.FILTER(V7:V233,X7:X233&gt;cr)),V7:V233,0)+6,1))</f>
        <v>#NAME?</v>
      </c>
      <c r="W234" s="6" t="e" cm="1">
        <f t="array" aca="1" ref="W234" ca="1">INDIRECT(ADDRESS(MATCH(MAX(_xlfn._xlws.FILTER(W7:W233,X7:X233&gt;cr)),W7:W233,0)+6,1))</f>
        <v>#NAME?</v>
      </c>
      <c r="X234" s="6" t="e" cm="1">
        <f t="array" aca="1" ref="X234" ca="1">INDIRECT(ADDRESS(MATCH(MAX(_xlfn._xlws.FILTER(X7:X233,X7:X233&gt;cr)),X7:X233,0)+6,1))</f>
        <v>#NAME?</v>
      </c>
      <c r="Y234" s="6" t="e" cm="1">
        <f t="array" aca="1" ref="Y234" ca="1">INDIRECT(ADDRESS(MATCH(MIN(_xlfn._xlws.FILTER(Y7:Y233,X7:X233&gt;cr)),Y7:Y233,0)+6,1))</f>
        <v>#NAME?</v>
      </c>
      <c r="Z234" s="1" t="e" cm="1">
        <f t="array" aca="1" ref="Z234" ca="1">INDIRECT(ADDRESS(MATCH(MIN(_xlfn._xlws.FILTER(Z7:Z233,AF7:AF233&gt;cr)),Z7:Z233,0)+6,1))</f>
        <v>#NAME?</v>
      </c>
      <c r="AA234" s="1" t="e" cm="1">
        <f t="array" aca="1" ref="AA234" ca="1">INDIRECT(ADDRESS(MATCH(MIN(_xlfn._xlws.FILTER(AA7:AA233,AF7:AF233&gt;cr)),AA7:AA233,0)+6,1))</f>
        <v>#NAME?</v>
      </c>
      <c r="AB234" s="1" t="e" cm="1">
        <f t="array" aca="1" ref="AB234" ca="1">INDIRECT(ADDRESS(MATCH(MAX(_xlfn._xlws.FILTER(AB7:AB233,AF7:AF233&gt;cr)),AB7:AB233,0)+6,1))</f>
        <v>#NAME?</v>
      </c>
      <c r="AC234" s="1" t="e" cm="1">
        <f t="array" aca="1" ref="AC234" ca="1">INDIRECT(ADDRESS(MATCH(MAX(_xlfn._xlws.FILTER(AC7:AC233,AF7:AF233&gt;cr)),AC7:AC233,0)+6,1))</f>
        <v>#NAME?</v>
      </c>
      <c r="AD234" s="1" t="e" cm="1">
        <f t="array" aca="1" ref="AD234" ca="1">INDIRECT(ADDRESS(MATCH(MAX(_xlfn._xlws.FILTER(AD7:AD233,AF7:AF233&gt;cr)),AD7:AD233,0)+6,1))</f>
        <v>#NAME?</v>
      </c>
      <c r="AE234" s="1" t="e" cm="1">
        <f t="array" aca="1" ref="AE234" ca="1">INDIRECT(ADDRESS(MATCH(MAX(_xlfn._xlws.FILTER(AE7:AE233,AF7:AF233&gt;cr)),AE7:AE233,0)+6,1))</f>
        <v>#NAME?</v>
      </c>
      <c r="AF234" s="1" t="e" cm="1">
        <f t="array" aca="1" ref="AF234" ca="1">INDIRECT(ADDRESS(MATCH(MAX(_xlfn._xlws.FILTER(AF7:AF233,AF7:AF233&gt;cr)),AF7:AF233,0)+6,1))</f>
        <v>#NAME?</v>
      </c>
      <c r="AG234" s="1" t="e" cm="1">
        <f t="array" aca="1" ref="AG234" ca="1">INDIRECT(ADDRESS(MATCH(MIN(_xlfn._xlws.FILTER(AG7:AG233,AF7:AF233&gt;cr)),AG7:AG233,0)+6,1))</f>
        <v>#NAME?</v>
      </c>
      <c r="AH234" s="6" t="e" cm="1">
        <f t="array" aca="1" ref="AH234" ca="1">INDIRECT(ADDRESS(MATCH(MIN(_xlfn._xlws.FILTER(AH7:AH233,AN7:AN233&gt;cr)),AH7:AH233,0)+6,1))</f>
        <v>#NAME?</v>
      </c>
      <c r="AI234" s="6" t="e" cm="1">
        <f t="array" aca="1" ref="AI234" ca="1">INDIRECT(ADDRESS(MATCH(MIN(_xlfn._xlws.FILTER(AI7:AI233,AN7:AN233&gt;cr)),AI7:AI233,0)+6,1))</f>
        <v>#NAME?</v>
      </c>
      <c r="AJ234" s="6" t="e" cm="1">
        <f t="array" aca="1" ref="AJ234" ca="1">INDIRECT(ADDRESS(MATCH(MAX(_xlfn._xlws.FILTER(AJ7:AJ233,AN7:AN233&gt;cr)),AJ7:AJ233,0)+6,1))</f>
        <v>#NAME?</v>
      </c>
      <c r="AK234" s="6" t="e" cm="1">
        <f t="array" aca="1" ref="AK234" ca="1">INDIRECT(ADDRESS(MATCH(MAX(_xlfn._xlws.FILTER(AK7:AK233,AN7:AN233&gt;cr)),AK7:AK233,0)+6,1))</f>
        <v>#NAME?</v>
      </c>
      <c r="AL234" s="6" t="e" cm="1">
        <f t="array" aca="1" ref="AL234" ca="1">INDIRECT(ADDRESS(MATCH(MAX(_xlfn._xlws.FILTER(AL7:AL233,AN7:AN233&gt;cr)),AL7:AL233,0)+6,1))</f>
        <v>#NAME?</v>
      </c>
      <c r="AM234" s="6" t="e" cm="1">
        <f t="array" aca="1" ref="AM234" ca="1">INDIRECT(ADDRESS(MATCH(MAX(_xlfn._xlws.FILTER(AM7:AM233,AN7:AN233&gt;cr)),AM7:AM233,0)+6,1))</f>
        <v>#NAME?</v>
      </c>
      <c r="AN234" s="6" t="e" cm="1">
        <f t="array" aca="1" ref="AN234" ca="1">INDIRECT(ADDRESS(MATCH(MAX(_xlfn._xlws.FILTER(AN7:AN233,AN7:AN233&gt;cr)),AN7:AN233,0)+6,1))</f>
        <v>#NAME?</v>
      </c>
      <c r="AO234" s="6" t="e" cm="1">
        <f t="array" aca="1" ref="AO234" ca="1">INDIRECT(ADDRESS(MATCH(MIN(_xlfn._xlws.FILTER(AO7:AO233,AN7:AN233&gt;cr)),AO7:AO233,0)+6,1))</f>
        <v>#NAME?</v>
      </c>
      <c r="AP234" s="1" t="e" cm="1">
        <f t="array" aca="1" ref="AP234" ca="1">INDIRECT(ADDRESS(MATCH(MIN(_xlfn._xlws.FILTER(AP7:AP233,AV7:AV233&gt;cr)),AP7:AP233,0)+6,1))</f>
        <v>#NAME?</v>
      </c>
      <c r="AQ234" s="1" t="e" cm="1">
        <f t="array" aca="1" ref="AQ234" ca="1">INDIRECT(ADDRESS(MATCH(MIN(_xlfn._xlws.FILTER(AQ7:AQ233,AV7:AV233&gt;cr)),AQ7:AQ233,0)+6,1))</f>
        <v>#NAME?</v>
      </c>
      <c r="AR234" s="1" t="e" cm="1">
        <f t="array" aca="1" ref="AR234" ca="1">INDIRECT(ADDRESS(MATCH(MAX(_xlfn._xlws.FILTER(AR7:AR233,AV7:AV233&gt;cr)),AR7:AR233,0)+6,1))</f>
        <v>#NAME?</v>
      </c>
      <c r="AS234" s="1" t="e" cm="1">
        <f t="array" aca="1" ref="AS234" ca="1">INDIRECT(ADDRESS(MATCH(MAX(_xlfn._xlws.FILTER(AS7:AS233,AV7:AV233&gt;cr)),AS7:AS233,0)+6,1))</f>
        <v>#NAME?</v>
      </c>
      <c r="AT234" s="1" t="e" cm="1">
        <f t="array" aca="1" ref="AT234" ca="1">INDIRECT(ADDRESS(MATCH(MAX(_xlfn._xlws.FILTER(AT7:AT233,AV7:AV233&gt;cr)),AT7:AT233,0)+6,1))</f>
        <v>#NAME?</v>
      </c>
      <c r="AU234" s="1" t="e" cm="1">
        <f t="array" aca="1" ref="AU234" ca="1">INDIRECT(ADDRESS(MATCH(MAX(_xlfn._xlws.FILTER(AU7:AU233,AV7:AV233&gt;cr)),AU7:AU233,0)+6,1))</f>
        <v>#NAME?</v>
      </c>
      <c r="AV234" s="1" t="e" cm="1">
        <f t="array" aca="1" ref="AV234" ca="1">INDIRECT(ADDRESS(MATCH(MAX(_xlfn._xlws.FILTER(AV7:AV233,AV7:AV233&gt;cr)),AV7:AV233,0)+6,1))</f>
        <v>#NAME?</v>
      </c>
      <c r="AW234" s="1" t="e" cm="1">
        <f t="array" aca="1" ref="AW234" ca="1">INDIRECT(ADDRESS(MATCH(MIN(_xlfn._xlws.FILTER(AW7:AW233,AV7:AV233&gt;cr)),AW7:AW233,0)+6,1))</f>
        <v>#NAME?</v>
      </c>
      <c r="AX234" s="6" t="e" cm="1">
        <f t="array" aca="1" ref="AX234" ca="1">INDIRECT(ADDRESS(MATCH(MIN(_xlfn._xlws.FILTER(AX7:AX233,BD7:BD233&gt;cr)),AX7:AX233,0)+6,1))</f>
        <v>#NAME?</v>
      </c>
      <c r="AY234" s="6" t="e" cm="1">
        <f t="array" aca="1" ref="AY234" ca="1">INDIRECT(ADDRESS(MATCH(MIN(_xlfn._xlws.FILTER(AY7:AY233,BD7:BD233&gt;cr)),AY7:AY233,0)+6,1))</f>
        <v>#NAME?</v>
      </c>
      <c r="AZ234" s="6" t="e" cm="1">
        <f t="array" aca="1" ref="AZ234" ca="1">INDIRECT(ADDRESS(MATCH(MAX(_xlfn._xlws.FILTER(AZ7:AZ233,BD7:BD233&gt;cr)),AZ7:AZ233,0)+6,1))</f>
        <v>#NAME?</v>
      </c>
      <c r="BA234" s="6" t="e" cm="1">
        <f t="array" aca="1" ref="BA234" ca="1">INDIRECT(ADDRESS(MATCH(MAX(_xlfn._xlws.FILTER(BA7:BA233,BD7:BD233&gt;cr)),BA7:BA233,0)+6,1))</f>
        <v>#NAME?</v>
      </c>
      <c r="BB234" s="6" t="e" cm="1">
        <f t="array" aca="1" ref="BB234" ca="1">INDIRECT(ADDRESS(MATCH(MAX(_xlfn._xlws.FILTER(BB7:BB233,BD7:BD233&gt;cr)),BB7:BB233,0)+6,1))</f>
        <v>#NAME?</v>
      </c>
      <c r="BC234" s="6" t="e" cm="1">
        <f t="array" aca="1" ref="BC234" ca="1">INDIRECT(ADDRESS(MATCH(MAX(_xlfn._xlws.FILTER(BC7:BC233,BD7:BD233&gt;cr)),BC7:BC233,0)+6,1))</f>
        <v>#NAME?</v>
      </c>
      <c r="BD234" s="6" t="e" cm="1">
        <f t="array" aca="1" ref="BD234" ca="1">INDIRECT(ADDRESS(MATCH(MAX(_xlfn._xlws.FILTER(BD7:BD233,BD7:BD233&gt;cr)),BD7:BD233,0)+6,1))</f>
        <v>#NAME?</v>
      </c>
      <c r="BE234" s="6" t="e" cm="1">
        <f t="array" aca="1" ref="BE234" ca="1">INDIRECT(ADDRESS(MATCH(MIN(_xlfn._xlws.FILTER(BE7:BE233,BD7:BD233&gt;cr)),BE7:BE233,0)+6,1))</f>
        <v>#NAME?</v>
      </c>
      <c r="BF234" s="1" t="e" cm="1">
        <f t="array" aca="1" ref="BF234" ca="1">INDIRECT(ADDRESS(MATCH(MIN(_xlfn._xlws.FILTER(BF7:BF233,BL7:BL233&gt;cr)),BF7:BF233,0)+6,1))</f>
        <v>#NAME?</v>
      </c>
      <c r="BG234" s="1" t="e" cm="1">
        <f t="array" aca="1" ref="BG234" ca="1">INDIRECT(ADDRESS(MATCH(MIN(_xlfn._xlws.FILTER(BG7:BG233,BL7:BL233&gt;cr)),BG7:BG233,0)+6,1))</f>
        <v>#NAME?</v>
      </c>
      <c r="BH234" s="1" t="e" cm="1">
        <f t="array" aca="1" ref="BH234" ca="1">INDIRECT(ADDRESS(MATCH(MAX(_xlfn._xlws.FILTER(BH7:BH233,BL7:BL233&gt;cr)),BH7:BH233,0)+6,1))</f>
        <v>#NAME?</v>
      </c>
      <c r="BI234" s="1" t="e" cm="1">
        <f t="array" aca="1" ref="BI234" ca="1">INDIRECT(ADDRESS(MATCH(MAX(_xlfn._xlws.FILTER(BI7:BI233,BL7:BL233&gt;cr)),BI7:BI233,0)+6,1))</f>
        <v>#NAME?</v>
      </c>
      <c r="BJ234" s="1" t="e" cm="1">
        <f t="array" aca="1" ref="BJ234" ca="1">INDIRECT(ADDRESS(MATCH(MAX(_xlfn._xlws.FILTER(BJ7:BJ233,BL7:BL233&gt;cr)),BJ7:BJ233,0)+6,1))</f>
        <v>#NAME?</v>
      </c>
      <c r="BK234" s="1" t="e" cm="1">
        <f t="array" aca="1" ref="BK234" ca="1">INDIRECT(ADDRESS(MATCH(MAX(_xlfn._xlws.FILTER(BK7:BK233,BL7:BL233&gt;cr)),BK7:BK233,0)+6,1))</f>
        <v>#NAME?</v>
      </c>
      <c r="BL234" s="1" t="e" cm="1">
        <f t="array" aca="1" ref="BL234" ca="1">INDIRECT(ADDRESS(MATCH(MAX(_xlfn._xlws.FILTER(BL7:BL233,BL7:BL233&gt;cr)),BL7:BL233,0)+6,1))</f>
        <v>#NAME?</v>
      </c>
      <c r="BM234" s="1" t="e" cm="1">
        <f t="array" aca="1" ref="BM234" ca="1">INDIRECT(ADDRESS(MATCH(MIN(_xlfn._xlws.FILTER(BM7:BM233,BL7:BL233&gt;cr)),BM7:BM233,0)+6,1))</f>
        <v>#NAME?</v>
      </c>
      <c r="BN234" s="6" t="e" cm="1">
        <f t="array" aca="1" ref="BN234" ca="1">INDIRECT(ADDRESS(MATCH(MIN(_xlfn._xlws.FILTER(BN7:BN233,BT7:BT233&gt;cr)),BN7:BN233,0)+6,1))</f>
        <v>#NAME?</v>
      </c>
      <c r="BO234" s="6" t="e" cm="1">
        <f t="array" aca="1" ref="BO234" ca="1">INDIRECT(ADDRESS(MATCH(MIN(_xlfn._xlws.FILTER(BO7:BO233,BT7:BT233&gt;cr)),BO7:BO233,0)+6,1))</f>
        <v>#NAME?</v>
      </c>
      <c r="BP234" s="6" t="e" cm="1">
        <f t="array" aca="1" ref="BP234" ca="1">INDIRECT(ADDRESS(MATCH(MAX(_xlfn._xlws.FILTER(BP7:BP233,BT7:BT233&gt;cr)),BP7:BP233,0)+6,1))</f>
        <v>#NAME?</v>
      </c>
      <c r="BQ234" s="6" t="e" cm="1">
        <f t="array" aca="1" ref="BQ234" ca="1">INDIRECT(ADDRESS(MATCH(MAX(_xlfn._xlws.FILTER(BQ7:BQ233,BT7:BT233&gt;cr)),BQ7:BQ233,0)+6,1))</f>
        <v>#NAME?</v>
      </c>
      <c r="BR234" s="6" t="e" cm="1">
        <f t="array" aca="1" ref="BR234" ca="1">INDIRECT(ADDRESS(MATCH(MAX(_xlfn._xlws.FILTER(BR7:BR233,BT7:BT233&gt;cr)),BR7:BR233,0)+6,1))</f>
        <v>#NAME?</v>
      </c>
      <c r="BS234" s="6" t="e" cm="1">
        <f t="array" aca="1" ref="BS234" ca="1">INDIRECT(ADDRESS(MATCH(MAX(_xlfn._xlws.FILTER(BS7:BS233,BT7:BT233&gt;cr)),BS7:BS233,0)+6,1))</f>
        <v>#NAME?</v>
      </c>
      <c r="BT234" s="6" t="e" cm="1">
        <f t="array" aca="1" ref="BT234" ca="1">INDIRECT(ADDRESS(MATCH(MAX(_xlfn._xlws.FILTER(BT7:BT233,BT7:BT233&gt;cr)),BT7:BT233,0)+6,1))</f>
        <v>#NAME?</v>
      </c>
      <c r="BU234" s="6" t="e" cm="1">
        <f t="array" aca="1" ref="BU234" ca="1">INDIRECT(ADDRESS(MATCH(MIN(_xlfn._xlws.FILTER(BU7:BU233,BT7:BT233&gt;cr)),BU7:BU233,0)+6,1))</f>
        <v>#NAME?</v>
      </c>
      <c r="BV234" s="1" t="e" cm="1">
        <f t="array" aca="1" ref="BV234" ca="1">INDIRECT(ADDRESS(MATCH(MIN(_xlfn._xlws.FILTER(BV7:BV233,CB7:CB233&gt;cr)),BV7:BV233,0)+6,1))</f>
        <v>#NAME?</v>
      </c>
      <c r="BW234" s="1" t="e" cm="1">
        <f t="array" aca="1" ref="BW234" ca="1">INDIRECT(ADDRESS(MATCH(MIN(_xlfn._xlws.FILTER(BW7:BW233,CB7:CB233&gt;cr)),BW7:BW233,0)+6,1))</f>
        <v>#NAME?</v>
      </c>
      <c r="BX234" s="1" t="e" cm="1">
        <f t="array" aca="1" ref="BX234" ca="1">INDIRECT(ADDRESS(MATCH(MAX(_xlfn._xlws.FILTER(BX7:BX233,CB7:CB233&gt;cr)),BX7:BX233,0)+6,1))</f>
        <v>#NAME?</v>
      </c>
      <c r="BY234" s="1" t="e" cm="1">
        <f t="array" aca="1" ref="BY234" ca="1">INDIRECT(ADDRESS(MATCH(MAX(_xlfn._xlws.FILTER(BY7:BY233,CB7:CB233&gt;cr)),BY7:BY233,0)+6,1))</f>
        <v>#NAME?</v>
      </c>
      <c r="BZ234" s="1" t="e" cm="1">
        <f t="array" aca="1" ref="BZ234" ca="1">INDIRECT(ADDRESS(MATCH(MAX(_xlfn._xlws.FILTER(BZ7:BZ233,CB7:CB233&gt;cr)),BZ7:BZ233,0)+6,1))</f>
        <v>#NAME?</v>
      </c>
      <c r="CA234" s="1" t="e" cm="1">
        <f t="array" aca="1" ref="CA234" ca="1">INDIRECT(ADDRESS(MATCH(MAX(_xlfn._xlws.FILTER(CA7:CA233,CB7:CB233&gt;cr)),CA7:CA233,0)+6,1))</f>
        <v>#NAME?</v>
      </c>
      <c r="CB234" s="1" t="e" cm="1">
        <f t="array" aca="1" ref="CB234" ca="1">INDIRECT(ADDRESS(MATCH(MAX(_xlfn._xlws.FILTER(CB7:CB233,CB7:CB233&gt;cr)),CB7:CB233,0)+6,1))</f>
        <v>#NAME?</v>
      </c>
      <c r="CC234" s="1" t="e" cm="1">
        <f t="array" aca="1" ref="CC234" ca="1">INDIRECT(ADDRESS(MATCH(MIN(_xlfn._xlws.FILTER(CC7:CC233,CB7:CB233&gt;cr)),CC7:CC233,0)+6,1))</f>
        <v>#NAME?</v>
      </c>
      <c r="CD234" s="6" t="e" cm="1">
        <f t="array" aca="1" ref="CD234" ca="1">INDIRECT(ADDRESS(MATCH(MIN(_xlfn._xlws.FILTER(CD7:CD233,CJ7:CJ233&gt;cr)),CD7:CD233,0)+6,1))</f>
        <v>#NAME?</v>
      </c>
      <c r="CE234" s="6" t="e" cm="1">
        <f t="array" aca="1" ref="CE234" ca="1">INDIRECT(ADDRESS(MATCH(MIN(_xlfn._xlws.FILTER(CE7:CE233,CJ7:CJ233&gt;cr)),CE7:CE233,0)+6,1))</f>
        <v>#NAME?</v>
      </c>
      <c r="CF234" s="6" t="e" cm="1">
        <f t="array" aca="1" ref="CF234" ca="1">INDIRECT(ADDRESS(MATCH(MAX(_xlfn._xlws.FILTER(CF7:CF233,CJ7:CJ233&gt;cr)),CF7:CF233,0)+6,1))</f>
        <v>#NAME?</v>
      </c>
      <c r="CG234" s="6" t="e" cm="1">
        <f t="array" aca="1" ref="CG234" ca="1">INDIRECT(ADDRESS(MATCH(MAX(_xlfn._xlws.FILTER(CG7:CG233,CJ7:CJ233&gt;cr)),CG7:CG233,0)+6,1))</f>
        <v>#NAME?</v>
      </c>
      <c r="CH234" s="6" t="e" cm="1">
        <f t="array" aca="1" ref="CH234" ca="1">INDIRECT(ADDRESS(MATCH(MAX(_xlfn._xlws.FILTER(CH7:CH233,CJ7:CJ233&gt;cr)),CH7:CH233,0)+6,1))</f>
        <v>#NAME?</v>
      </c>
      <c r="CI234" s="6" t="e" cm="1">
        <f t="array" aca="1" ref="CI234" ca="1">INDIRECT(ADDRESS(MATCH(MAX(_xlfn._xlws.FILTER(CI7:CI233,CJ7:CJ233&gt;cr)),CI7:CI233,0)+6,1))</f>
        <v>#NAME?</v>
      </c>
      <c r="CJ234" s="6" t="e" cm="1">
        <f t="array" aca="1" ref="CJ234" ca="1">INDIRECT(ADDRESS(MATCH(MAX(_xlfn._xlws.FILTER(CJ7:CJ233,CJ7:CJ233&gt;cr)),CJ7:CJ233,0)+6,1))</f>
        <v>#NAME?</v>
      </c>
      <c r="CK234" s="6" t="e" cm="1">
        <f t="array" aca="1" ref="CK234" ca="1">INDIRECT(ADDRESS(MATCH(MIN(_xlfn._xlws.FILTER(CK7:CK233,CJ7:CJ233&gt;cr)),CK7:CK233,0)+6,1))</f>
        <v>#NAME?</v>
      </c>
      <c r="CL234" s="1" t="e" cm="1">
        <f t="array" aca="1" ref="CL234" ca="1">INDIRECT(ADDRESS(MATCH(MIN(_xlfn._xlws.FILTER(CL7:CL233,CR7:CR233&gt;cr)),CL7:CL233,0)+6,1))</f>
        <v>#NAME?</v>
      </c>
      <c r="CM234" s="1" t="e" cm="1">
        <f t="array" aca="1" ref="CM234" ca="1">INDIRECT(ADDRESS(MATCH(MIN(_xlfn._xlws.FILTER(CM7:CM233,CR7:CR233&gt;cr)),CM7:CM233,0)+6,1))</f>
        <v>#NAME?</v>
      </c>
      <c r="CN234" s="1" t="e" cm="1">
        <f t="array" aca="1" ref="CN234" ca="1">INDIRECT(ADDRESS(MATCH(MAX(_xlfn._xlws.FILTER(CN7:CN233,CR7:CR233&gt;cr)),CN7:CN233,0)+6,1))</f>
        <v>#NAME?</v>
      </c>
      <c r="CO234" s="1" t="e" cm="1">
        <f t="array" aca="1" ref="CO234" ca="1">INDIRECT(ADDRESS(MATCH(MAX(_xlfn._xlws.FILTER(CO7:CO233,CR7:CR233&gt;cr)),CO7:CO233,0)+6,1))</f>
        <v>#NAME?</v>
      </c>
      <c r="CP234" s="1" t="e" cm="1">
        <f t="array" aca="1" ref="CP234" ca="1">INDIRECT(ADDRESS(MATCH(MAX(_xlfn._xlws.FILTER(CP7:CP233,CR7:CR233&gt;cr)),CP7:CP233,0)+6,1))</f>
        <v>#NAME?</v>
      </c>
      <c r="CQ234" s="1" t="e" cm="1">
        <f t="array" aca="1" ref="CQ234" ca="1">INDIRECT(ADDRESS(MATCH(MAX(_xlfn._xlws.FILTER(CQ7:CQ233,CR7:CR233&gt;cr)),CQ7:CQ233,0)+6,1))</f>
        <v>#NAME?</v>
      </c>
      <c r="CR234" s="1" t="e" cm="1">
        <f t="array" aca="1" ref="CR234" ca="1">INDIRECT(ADDRESS(MATCH(MAX(_xlfn._xlws.FILTER(CR7:CR233,CR7:CR233&gt;cr)),CR7:CR233,0)+6,1))</f>
        <v>#NAME?</v>
      </c>
      <c r="CS234" s="1" t="e" cm="1">
        <f t="array" aca="1" ref="CS234" ca="1">INDIRECT(ADDRESS(MATCH(MIN(_xlfn._xlws.FILTER(CS7:CS233,CR7:CR233&gt;cr)),CS7:CS233,0)+6,1))</f>
        <v>#NAME?</v>
      </c>
      <c r="CT234" s="6" t="e" cm="1">
        <f t="array" aca="1" ref="CT234" ca="1">INDIRECT(ADDRESS(MATCH(MIN(_xlfn._xlws.FILTER(CT7:CT233,CZ7:CZ233&gt;cr)),CT7:CT233,0)+6,1))</f>
        <v>#NAME?</v>
      </c>
      <c r="CU234" s="6" t="e" cm="1">
        <f t="array" aca="1" ref="CU234" ca="1">INDIRECT(ADDRESS(MATCH(MIN(_xlfn._xlws.FILTER(CU7:CU233,CZ7:CZ233&gt;cr)),CU7:CU233,0)+6,1))</f>
        <v>#NAME?</v>
      </c>
      <c r="CV234" s="6" t="e" cm="1">
        <f t="array" aca="1" ref="CV234" ca="1">INDIRECT(ADDRESS(MATCH(MAX(_xlfn._xlws.FILTER(CV7:CV233,CZ7:CZ233&gt;cr)),CV7:CV233,0)+6,1))</f>
        <v>#NAME?</v>
      </c>
      <c r="CW234" s="6" t="e" cm="1">
        <f t="array" aca="1" ref="CW234" ca="1">INDIRECT(ADDRESS(MATCH(MAX(_xlfn._xlws.FILTER(CW7:CW233,CZ7:CZ233&gt;cr)),CW7:CW233,0)+6,1))</f>
        <v>#NAME?</v>
      </c>
      <c r="CX234" s="6" t="e" cm="1">
        <f t="array" aca="1" ref="CX234" ca="1">INDIRECT(ADDRESS(MATCH(MAX(_xlfn._xlws.FILTER(CX7:CX233,CZ7:CZ233&gt;cr)),CX7:CX233,0)+6,1))</f>
        <v>#NAME?</v>
      </c>
      <c r="CY234" s="6" t="e" cm="1">
        <f t="array" aca="1" ref="CY234" ca="1">INDIRECT(ADDRESS(MATCH(MAX(_xlfn._xlws.FILTER(CY7:CY233,CZ7:CZ233&gt;cr)),CY7:CY233,0)+6,1))</f>
        <v>#NAME?</v>
      </c>
      <c r="CZ234" s="6" t="e" cm="1">
        <f t="array" aca="1" ref="CZ234" ca="1">INDIRECT(ADDRESS(MATCH(MAX(_xlfn._xlws.FILTER(CZ7:CZ233,CZ7:CZ233&gt;cr)),CZ7:CZ233,0)+6,1))</f>
        <v>#NAME?</v>
      </c>
      <c r="DA234" s="6" t="e" cm="1">
        <f t="array" aca="1" ref="DA234" ca="1">INDIRECT(ADDRESS(MATCH(MIN(_xlfn._xlws.FILTER(DA7:DA233,CZ7:CZ233&gt;cr)),DA7:DA233,0)+6,1))</f>
        <v>#NAME?</v>
      </c>
      <c r="DB234" s="1" t="e" cm="1">
        <f t="array" aca="1" ref="DB234" ca="1">INDIRECT(ADDRESS(MATCH(MIN(_xlfn._xlws.FILTER(DB7:DB233,DH7:DH233&gt;cr)),DB7:DB233,0)+6,1))</f>
        <v>#NAME?</v>
      </c>
      <c r="DC234" s="1" t="e" cm="1">
        <f t="array" aca="1" ref="DC234" ca="1">INDIRECT(ADDRESS(MATCH(MIN(_xlfn._xlws.FILTER(DC7:DC233,DH7:DH233&gt;cr)),DC7:DC233,0)+6,1))</f>
        <v>#NAME?</v>
      </c>
      <c r="DD234" s="1" t="e" cm="1">
        <f t="array" aca="1" ref="DD234" ca="1">INDIRECT(ADDRESS(MATCH(MAX(_xlfn._xlws.FILTER(DD7:DD233,DH7:DH233&gt;cr)),DD7:DD233,0)+6,1))</f>
        <v>#NAME?</v>
      </c>
      <c r="DE234" s="1" t="e" cm="1">
        <f t="array" aca="1" ref="DE234" ca="1">INDIRECT(ADDRESS(MATCH(MAX(_xlfn._xlws.FILTER(DE7:DE233,DH7:DH233&gt;cr)),DE7:DE233,0)+6,1))</f>
        <v>#NAME?</v>
      </c>
      <c r="DF234" s="1" t="e" cm="1">
        <f t="array" aca="1" ref="DF234" ca="1">INDIRECT(ADDRESS(MATCH(MAX(_xlfn._xlws.FILTER(DF7:DF233,DH7:DH233&gt;cr)),DF7:DF233,0)+6,1))</f>
        <v>#NAME?</v>
      </c>
      <c r="DG234" s="1" t="e" cm="1">
        <f t="array" aca="1" ref="DG234" ca="1">INDIRECT(ADDRESS(MATCH(MAX(_xlfn._xlws.FILTER(DG7:DG233,DH7:DH233&gt;cr)),DG7:DG233,0)+6,1))</f>
        <v>#NAME?</v>
      </c>
      <c r="DH234" s="1" t="e" cm="1">
        <f t="array" aca="1" ref="DH234" ca="1">INDIRECT(ADDRESS(MATCH(MAX(_xlfn._xlws.FILTER(DH7:DH233,DH7:DH233&gt;cr)),DH7:DH233,0)+6,1))</f>
        <v>#NAME?</v>
      </c>
      <c r="DI234" s="1" t="e" cm="1">
        <f t="array" aca="1" ref="DI234" ca="1">INDIRECT(ADDRESS(MATCH(MIN(_xlfn._xlws.FILTER(DI7:DI233,DH7:DH233&gt;cr)),DI7:DI233,0)+6,1))</f>
        <v>#NAME?</v>
      </c>
      <c r="DJ234" s="6" t="e" cm="1">
        <f t="array" aca="1" ref="DJ234" ca="1">INDIRECT(ADDRESS(MATCH(MIN(_xlfn._xlws.FILTER(DJ7:DJ233,DP7:DP233&gt;cr)),DJ7:DJ233,0)+6,1))</f>
        <v>#NAME?</v>
      </c>
      <c r="DK234" s="6" t="e" cm="1">
        <f t="array" aca="1" ref="DK234" ca="1">INDIRECT(ADDRESS(MATCH(MIN(_xlfn._xlws.FILTER(DK7:DK233,DP7:DP233&gt;cr)),DK7:DK233,0)+6,1))</f>
        <v>#NAME?</v>
      </c>
      <c r="DL234" s="6" t="e" cm="1">
        <f t="array" aca="1" ref="DL234" ca="1">INDIRECT(ADDRESS(MATCH(MAX(_xlfn._xlws.FILTER(DL7:DL233,DP7:DP233&gt;cr)),DL7:DL233,0)+6,1))</f>
        <v>#NAME?</v>
      </c>
      <c r="DM234" s="6" t="e" cm="1">
        <f t="array" aca="1" ref="DM234" ca="1">INDIRECT(ADDRESS(MATCH(MAX(_xlfn._xlws.FILTER(DM7:DM233,DP7:DP233&gt;cr)),DM7:DM233,0)+6,1))</f>
        <v>#NAME?</v>
      </c>
      <c r="DN234" s="6" t="e" cm="1">
        <f t="array" aca="1" ref="DN234" ca="1">INDIRECT(ADDRESS(MATCH(MAX(_xlfn._xlws.FILTER(DN7:DN233,DP7:DP233&gt;cr)),DN7:DN233,0)+6,1))</f>
        <v>#NAME?</v>
      </c>
      <c r="DO234" s="6" t="e" cm="1">
        <f t="array" aca="1" ref="DO234" ca="1">INDIRECT(ADDRESS(MATCH(MAX(_xlfn._xlws.FILTER(DO7:DO233,DP7:DP233&gt;cr)),DO7:DO233,0)+6,1))</f>
        <v>#NAME?</v>
      </c>
      <c r="DP234" s="6" t="e" cm="1">
        <f t="array" aca="1" ref="DP234" ca="1">INDIRECT(ADDRESS(MATCH(MAX(_xlfn._xlws.FILTER(DP7:DP233,DP7:DP233&gt;cr)),DP7:DP233,0)+6,1))</f>
        <v>#NAME?</v>
      </c>
      <c r="DQ234" s="6" t="e" cm="1">
        <f t="array" aca="1" ref="DQ234" ca="1">INDIRECT(ADDRESS(MATCH(MIN(_xlfn._xlws.FILTER(DQ7:DQ233,DP7:DP233&gt;cr)),DQ7:DQ233,0)+6,1))</f>
        <v>#NAME?</v>
      </c>
      <c r="DR234" s="1" t="e" cm="1">
        <f t="array" aca="1" ref="DR234" ca="1">INDIRECT(ADDRESS(MATCH(MIN(_xlfn._xlws.FILTER(DR7:DR233,DX7:DX233&gt;cr)),DR7:DR233,0)+6,1))</f>
        <v>#NAME?</v>
      </c>
      <c r="DS234" s="1" t="e" cm="1">
        <f t="array" aca="1" ref="DS234" ca="1">INDIRECT(ADDRESS(MATCH(MIN(_xlfn._xlws.FILTER(DS7:DS233,DX7:DX233&gt;cr)),DS7:DS233,0)+6,1))</f>
        <v>#NAME?</v>
      </c>
      <c r="DT234" s="1" t="e" cm="1">
        <f t="array" aca="1" ref="DT234" ca="1">INDIRECT(ADDRESS(MATCH(MAX(_xlfn._xlws.FILTER(DT7:DT233,DX7:DX233&gt;cr)),DT7:DT233,0)+6,1))</f>
        <v>#NAME?</v>
      </c>
      <c r="DU234" s="1" t="e" cm="1">
        <f t="array" aca="1" ref="DU234" ca="1">INDIRECT(ADDRESS(MATCH(MAX(_xlfn._xlws.FILTER(DU7:DU233,DX7:DX233&gt;cr)),DU7:DU233,0)+6,1))</f>
        <v>#NAME?</v>
      </c>
      <c r="DV234" s="1" t="e" cm="1">
        <f t="array" aca="1" ref="DV234" ca="1">INDIRECT(ADDRESS(MATCH(MAX(_xlfn._xlws.FILTER(DV7:DV233,DX7:DX233&gt;cr)),DV7:DV233,0)+6,1))</f>
        <v>#NAME?</v>
      </c>
      <c r="DW234" s="1" t="e" cm="1">
        <f t="array" aca="1" ref="DW234" ca="1">INDIRECT(ADDRESS(MATCH(MAX(_xlfn._xlws.FILTER(DW7:DW233,DX7:DX233&gt;cr)),DW7:DW233,0)+6,1))</f>
        <v>#NAME?</v>
      </c>
      <c r="DX234" s="1" t="e" cm="1">
        <f t="array" aca="1" ref="DX234" ca="1">INDIRECT(ADDRESS(MATCH(MAX(_xlfn._xlws.FILTER(DX7:DX233,DX7:DX233&gt;cr)),DX7:DX233,0)+6,1))</f>
        <v>#NAME?</v>
      </c>
      <c r="DY234" s="1" t="e" cm="1">
        <f t="array" aca="1" ref="DY234" ca="1">INDIRECT(ADDRESS(MATCH(MIN(_xlfn._xlws.FILTER(DY7:DY233,DX7:DX233&gt;cr)),DY7:DY233,0)+6,1))</f>
        <v>#NAME?</v>
      </c>
      <c r="DZ234" s="6" t="e" cm="1">
        <f t="array" aca="1" ref="DZ234" ca="1">INDIRECT(ADDRESS(MATCH(MIN(_xlfn._xlws.FILTER(DZ7:DZ233,EF7:EF233&gt;cr)),DZ7:DZ233,0)+6,1))</f>
        <v>#NAME?</v>
      </c>
      <c r="EA234" s="6" t="e" cm="1">
        <f t="array" aca="1" ref="EA234" ca="1">INDIRECT(ADDRESS(MATCH(MIN(_xlfn._xlws.FILTER(EA7:EA233,EF7:EF233&gt;cr)),EA7:EA233,0)+6,1))</f>
        <v>#NAME?</v>
      </c>
      <c r="EB234" s="6" t="e" cm="1">
        <f t="array" aca="1" ref="EB234" ca="1">INDIRECT(ADDRESS(MATCH(MAX(_xlfn._xlws.FILTER(EB7:EB233,EF7:EF233&gt;cr)),EB7:EB233,0)+6,1))</f>
        <v>#NAME?</v>
      </c>
      <c r="EC234" s="6" t="e" cm="1">
        <f t="array" aca="1" ref="EC234" ca="1">INDIRECT(ADDRESS(MATCH(MAX(_xlfn._xlws.FILTER(EC7:EC233,EF7:EF233&gt;cr)),EC7:EC233,0)+6,1))</f>
        <v>#NAME?</v>
      </c>
      <c r="ED234" s="6" t="e" cm="1">
        <f t="array" aca="1" ref="ED234" ca="1">INDIRECT(ADDRESS(MATCH(MAX(_xlfn._xlws.FILTER(ED7:ED233,EF7:EF233&gt;cr)),ED7:ED233,0)+6,1))</f>
        <v>#NAME?</v>
      </c>
      <c r="EE234" s="6" t="e" cm="1">
        <f t="array" aca="1" ref="EE234" ca="1">INDIRECT(ADDRESS(MATCH(MAX(_xlfn._xlws.FILTER(EE7:EE233,EF7:EF233&gt;cr)),EE7:EE233,0)+6,1))</f>
        <v>#NAME?</v>
      </c>
      <c r="EF234" s="6" t="e" cm="1">
        <f t="array" aca="1" ref="EF234" ca="1">INDIRECT(ADDRESS(MATCH(MAX(_xlfn._xlws.FILTER(EF7:EF233,EF7:EF233&gt;cr)),EF7:EF233,0)+6,1))</f>
        <v>#NAME?</v>
      </c>
      <c r="EG234" s="6" t="e" cm="1">
        <f t="array" aca="1" ref="EG234" ca="1">INDIRECT(ADDRESS(MATCH(MIN(_xlfn._xlws.FILTER(EG7:EG233,EF7:EF233&gt;cr)),EG7:EG233,0)+6,1))</f>
        <v>#NAME?</v>
      </c>
      <c r="EH234" s="1" t="e" cm="1">
        <f t="array" aca="1" ref="EH234" ca="1">INDIRECT(ADDRESS(MATCH(MIN(_xlfn._xlws.FILTER(EH7:EH233,EN7:EN233&gt;cr)),EH7:EH233,0)+6,1))</f>
        <v>#NAME?</v>
      </c>
      <c r="EI234" s="1" t="e" cm="1">
        <f t="array" aca="1" ref="EI234" ca="1">INDIRECT(ADDRESS(MATCH(MIN(_xlfn._xlws.FILTER(EI7:EI233,EN7:EN233&gt;cr)),EI7:EI233,0)+6,1))</f>
        <v>#NAME?</v>
      </c>
      <c r="EJ234" s="1" t="e" cm="1">
        <f t="array" aca="1" ref="EJ234" ca="1">INDIRECT(ADDRESS(MATCH(MAX(_xlfn._xlws.FILTER(EJ7:EJ233,EN7:EN233&gt;cr)),EJ7:EJ233,0)+6,1))</f>
        <v>#NAME?</v>
      </c>
      <c r="EK234" s="1" t="e" cm="1">
        <f t="array" aca="1" ref="EK234" ca="1">INDIRECT(ADDRESS(MATCH(MAX(_xlfn._xlws.FILTER(EK7:EK233,EN7:EN233&gt;cr)),EK7:EK233,0)+6,1))</f>
        <v>#NAME?</v>
      </c>
      <c r="EL234" s="1" t="e" cm="1">
        <f t="array" aca="1" ref="EL234" ca="1">INDIRECT(ADDRESS(MATCH(MAX(_xlfn._xlws.FILTER(EL7:EL233,EN7:EN233&gt;cr)),EL7:EL233,0)+6,1))</f>
        <v>#NAME?</v>
      </c>
      <c r="EM234" s="1" t="e" cm="1">
        <f t="array" aca="1" ref="EM234" ca="1">INDIRECT(ADDRESS(MATCH(MAX(_xlfn._xlws.FILTER(EM7:EM233,EN7:EN233&gt;cr)),EM7:EM233,0)+6,1))</f>
        <v>#NAME?</v>
      </c>
      <c r="EN234" s="1" t="e" cm="1">
        <f t="array" aca="1" ref="EN234" ca="1">INDIRECT(ADDRESS(MATCH(MAX(_xlfn._xlws.FILTER(EN7:EN233,EN7:EN233&gt;cr)),EN7:EN233,0)+6,1))</f>
        <v>#NAME?</v>
      </c>
      <c r="EO234" s="1" t="e" cm="1">
        <f t="array" aca="1" ref="EO234" ca="1">INDIRECT(ADDRESS(MATCH(MIN(_xlfn._xlws.FILTER(EO7:EO233,EN7:EN233&gt;cr)),EO7:EO233,0)+6,1))</f>
        <v>#NAME?</v>
      </c>
      <c r="EP234" s="6" t="e" cm="1">
        <f t="array" aca="1" ref="EP234" ca="1">INDIRECT(ADDRESS(MATCH(MIN(_xlfn._xlws.FILTER(EP7:EP233,EV7:EV233&gt;cr)),EP7:EP233,0)+6,1))</f>
        <v>#NAME?</v>
      </c>
      <c r="EQ234" s="6" t="e" cm="1">
        <f t="array" aca="1" ref="EQ234" ca="1">INDIRECT(ADDRESS(MATCH(MIN(_xlfn._xlws.FILTER(EQ7:EQ233,EV7:EV233&gt;cr)),EQ7:EQ233,0)+6,1))</f>
        <v>#NAME?</v>
      </c>
      <c r="ER234" s="6" t="e" cm="1">
        <f t="array" aca="1" ref="ER234" ca="1">INDIRECT(ADDRESS(MATCH(MAX(_xlfn._xlws.FILTER(ER7:ER233,EV7:EV233&gt;cr)),ER7:ER233,0)+6,1))</f>
        <v>#NAME?</v>
      </c>
      <c r="ES234" s="6" t="e" cm="1">
        <f t="array" aca="1" ref="ES234" ca="1">INDIRECT(ADDRESS(MATCH(MAX(_xlfn._xlws.FILTER(ES7:ES233,EV7:EV233&gt;cr)),ES7:ES233,0)+6,1))</f>
        <v>#NAME?</v>
      </c>
      <c r="ET234" s="6" t="e" cm="1">
        <f t="array" aca="1" ref="ET234" ca="1">INDIRECT(ADDRESS(MATCH(MAX(_xlfn._xlws.FILTER(ET7:ET233,EV7:EV233&gt;cr)),ET7:ET233,0)+6,1))</f>
        <v>#NAME?</v>
      </c>
      <c r="EU234" s="6" t="e" cm="1">
        <f t="array" aca="1" ref="EU234" ca="1">INDIRECT(ADDRESS(MATCH(MAX(_xlfn._xlws.FILTER(EU7:EU233,EV7:EV233&gt;cr)),EU7:EU233,0)+6,1))</f>
        <v>#NAME?</v>
      </c>
      <c r="EV234" s="6" t="e" cm="1">
        <f t="array" aca="1" ref="EV234" ca="1">INDIRECT(ADDRESS(MATCH(MAX(_xlfn._xlws.FILTER(EV7:EV233,EV7:EV233&gt;cr)),EV7:EV233,0)+6,1))</f>
        <v>#NAME?</v>
      </c>
      <c r="EW234" s="6" t="e" cm="1">
        <f t="array" aca="1" ref="EW234" ca="1">INDIRECT(ADDRESS(MATCH(MIN(_xlfn._xlws.FILTER(EW7:EW233,EV7:EV233&gt;cr)),EW7:EW233,0)+6,1))</f>
        <v>#NAME?</v>
      </c>
      <c r="EX234" s="1" t="e" cm="1">
        <f t="array" aca="1" ref="EX234" ca="1">INDIRECT(ADDRESS(MATCH(MIN(_xlfn._xlws.FILTER(EX7:EX233,FD7:FD233&gt;cr)),EX7:EX233,0)+6,1))</f>
        <v>#NAME?</v>
      </c>
      <c r="EY234" s="1" t="e" cm="1">
        <f t="array" aca="1" ref="EY234" ca="1">INDIRECT(ADDRESS(MATCH(MIN(_xlfn._xlws.FILTER(EY7:EY233,FD7:FD233&gt;cr)),EY7:EY233,0)+6,1))</f>
        <v>#NAME?</v>
      </c>
      <c r="EZ234" s="1" t="e" cm="1">
        <f t="array" aca="1" ref="EZ234" ca="1">INDIRECT(ADDRESS(MATCH(MAX(_xlfn._xlws.FILTER(EZ7:EZ233,FD7:FD233&gt;cr)),EZ7:EZ233,0)+6,1))</f>
        <v>#NAME?</v>
      </c>
      <c r="FA234" s="1" t="e" cm="1">
        <f t="array" aca="1" ref="FA234" ca="1">INDIRECT(ADDRESS(MATCH(MAX(_xlfn._xlws.FILTER(FA7:FA233,FD7:FD233&gt;cr)),FA7:FA233,0)+6,1))</f>
        <v>#NAME?</v>
      </c>
      <c r="FB234" s="1" t="e" cm="1">
        <f t="array" aca="1" ref="FB234" ca="1">INDIRECT(ADDRESS(MATCH(MAX(_xlfn._xlws.FILTER(FB7:FB233,FD7:FD233&gt;cr)),FB7:FB233,0)+6,1))</f>
        <v>#NAME?</v>
      </c>
      <c r="FC234" s="1" t="e" cm="1">
        <f t="array" aca="1" ref="FC234" ca="1">INDIRECT(ADDRESS(MATCH(MAX(_xlfn._xlws.FILTER(FC7:FC233,FD7:FD233&gt;cr)),FC7:FC233,0)+6,1))</f>
        <v>#NAME?</v>
      </c>
      <c r="FD234" s="1" t="e" cm="1">
        <f t="array" aca="1" ref="FD234" ca="1">INDIRECT(ADDRESS(MATCH(MAX(_xlfn._xlws.FILTER(FD7:FD233,FD7:FD233&gt;cr)),FD7:FD233,0)+6,1))</f>
        <v>#NAME?</v>
      </c>
      <c r="FE234" s="1" t="e" cm="1">
        <f t="array" aca="1" ref="FE234" ca="1">INDIRECT(ADDRESS(MATCH(MIN(_xlfn._xlws.FILTER(FE7:FE233,FD7:FD233&gt;cr)),FE7:FE233,0)+6,1))</f>
        <v>#NAME?</v>
      </c>
      <c r="FF234" s="6" t="e" cm="1">
        <f t="array" aca="1" ref="FF234" ca="1">INDIRECT(ADDRESS(MATCH(MIN(_xlfn._xlws.FILTER(FF7:FF233,FL7:FL233&gt;cr)),FF7:FF233,0)+6,1))</f>
        <v>#NAME?</v>
      </c>
      <c r="FG234" s="6" t="e" cm="1">
        <f t="array" aca="1" ref="FG234" ca="1">INDIRECT(ADDRESS(MATCH(MIN(_xlfn._xlws.FILTER(FG7:FG233,FL7:FL233&gt;cr)),FG7:FG233,0)+6,1))</f>
        <v>#NAME?</v>
      </c>
      <c r="FH234" s="6" t="e" cm="1">
        <f t="array" aca="1" ref="FH234" ca="1">INDIRECT(ADDRESS(MATCH(MAX(_xlfn._xlws.FILTER(FH7:FH233,FL7:FL233&gt;cr)),FH7:FH233,0)+6,1))</f>
        <v>#NAME?</v>
      </c>
      <c r="FI234" s="6" t="e" cm="1">
        <f t="array" aca="1" ref="FI234" ca="1">INDIRECT(ADDRESS(MATCH(MAX(_xlfn._xlws.FILTER(FI7:FI233,FL7:FL233&gt;cr)),FI7:FI233,0)+6,1))</f>
        <v>#NAME?</v>
      </c>
      <c r="FJ234" s="6" t="e" cm="1">
        <f t="array" aca="1" ref="FJ234" ca="1">INDIRECT(ADDRESS(MATCH(MAX(_xlfn._xlws.FILTER(FJ7:FJ233,FL7:FL233&gt;cr)),FJ7:FJ233,0)+6,1))</f>
        <v>#NAME?</v>
      </c>
      <c r="FK234" s="6" t="e" cm="1">
        <f t="array" aca="1" ref="FK234" ca="1">INDIRECT(ADDRESS(MATCH(MAX(_xlfn._xlws.FILTER(FK7:FK233,FL7:FL233&gt;cr)),FK7:FK233,0)+6,1))</f>
        <v>#NAME?</v>
      </c>
      <c r="FL234" s="6" t="e" cm="1">
        <f t="array" aca="1" ref="FL234" ca="1">INDIRECT(ADDRESS(MATCH(MAX(_xlfn._xlws.FILTER(FL7:FL233,FL7:FL233&gt;cr)),FL7:FL233,0)+6,1))</f>
        <v>#NAME?</v>
      </c>
      <c r="FM234" s="6" t="e" cm="1">
        <f t="array" aca="1" ref="FM234" ca="1">INDIRECT(ADDRESS(MATCH(MIN(_xlfn._xlws.FILTER(FM7:FM233,FL7:FL233&gt;cr)),FM7:FM233,0)+6,1))</f>
        <v>#NAME?</v>
      </c>
      <c r="FN234" s="1" t="e" cm="1">
        <f t="array" aca="1" ref="FN234" ca="1">INDIRECT(ADDRESS(MATCH(MIN(_xlfn._xlws.FILTER(FN7:FN233,FT7:FT233&gt;cr)),FN7:FN233,0)+6,1))</f>
        <v>#NAME?</v>
      </c>
      <c r="FO234" s="1" t="e" cm="1">
        <f t="array" aca="1" ref="FO234" ca="1">INDIRECT(ADDRESS(MATCH(MIN(_xlfn._xlws.FILTER(FO7:FO233,FT7:FT233&gt;cr)),FO7:FO233,0)+6,1))</f>
        <v>#NAME?</v>
      </c>
      <c r="FP234" s="1" t="e" cm="1">
        <f t="array" aca="1" ref="FP234" ca="1">INDIRECT(ADDRESS(MATCH(MAX(_xlfn._xlws.FILTER(FP7:FP233,FT7:FT233&gt;cr)),FP7:FP233,0)+6,1))</f>
        <v>#NAME?</v>
      </c>
      <c r="FQ234" s="1" t="e" cm="1">
        <f t="array" aca="1" ref="FQ234" ca="1">INDIRECT(ADDRESS(MATCH(MAX(_xlfn._xlws.FILTER(FQ7:FQ233,FT7:FT233&gt;cr)),FQ7:FQ233,0)+6,1))</f>
        <v>#NAME?</v>
      </c>
      <c r="FR234" s="1" t="e" cm="1">
        <f t="array" aca="1" ref="FR234" ca="1">INDIRECT(ADDRESS(MATCH(MAX(_xlfn._xlws.FILTER(FR7:FR233,FT7:FT233&gt;cr)),FR7:FR233,0)+6,1))</f>
        <v>#NAME?</v>
      </c>
      <c r="FS234" s="1" t="e" cm="1">
        <f t="array" aca="1" ref="FS234" ca="1">INDIRECT(ADDRESS(MATCH(MAX(_xlfn._xlws.FILTER(FS7:FS233,FT7:FT233&gt;cr)),FS7:FS233,0)+6,1))</f>
        <v>#NAME?</v>
      </c>
      <c r="FT234" s="1" t="e" cm="1">
        <f t="array" aca="1" ref="FT234" ca="1">INDIRECT(ADDRESS(MATCH(MAX(_xlfn._xlws.FILTER(FT7:FT233,FT7:FT233&gt;cr)),FT7:FT233,0)+6,1))</f>
        <v>#NAME?</v>
      </c>
      <c r="FU234" s="1" t="e" cm="1">
        <f t="array" aca="1" ref="FU234" ca="1">INDIRECT(ADDRESS(MATCH(MIN(_xlfn._xlws.FILTER(FU7:FU233,FT7:FT233&gt;cr)),FU7:FU233,0)+6,1))</f>
        <v>#NAME?</v>
      </c>
      <c r="FV234" s="6" t="e" cm="1">
        <f t="array" aca="1" ref="FV234" ca="1">INDIRECT(ADDRESS(MATCH(MIN(_xlfn._xlws.FILTER(FV7:FV233,GB7:GB233&gt;cr)),FV7:FV233,0)+6,1))</f>
        <v>#NAME?</v>
      </c>
      <c r="FW234" s="6" t="e" cm="1">
        <f t="array" aca="1" ref="FW234" ca="1">INDIRECT(ADDRESS(MATCH(MIN(_xlfn._xlws.FILTER(FW7:FW233,GB7:GB233&gt;cr)),FW7:FW233,0)+6,1))</f>
        <v>#NAME?</v>
      </c>
      <c r="FX234" s="6" t="e" cm="1">
        <f t="array" aca="1" ref="FX234" ca="1">INDIRECT(ADDRESS(MATCH(MAX(_xlfn._xlws.FILTER(FX7:FX233,GB7:GB233&gt;cr)),FX7:FX233,0)+6,1))</f>
        <v>#NAME?</v>
      </c>
      <c r="FY234" s="6" t="e" cm="1">
        <f t="array" aca="1" ref="FY234" ca="1">INDIRECT(ADDRESS(MATCH(MAX(_xlfn._xlws.FILTER(FY7:FY233,GB7:GB233&gt;cr)),FY7:FY233,0)+6,1))</f>
        <v>#NAME?</v>
      </c>
      <c r="FZ234" s="6" t="e" cm="1">
        <f t="array" aca="1" ref="FZ234" ca="1">INDIRECT(ADDRESS(MATCH(MAX(_xlfn._xlws.FILTER(FZ7:FZ233,GB7:GB233&gt;cr)),FZ7:FZ233,0)+6,1))</f>
        <v>#NAME?</v>
      </c>
      <c r="GA234" s="6" t="e" cm="1">
        <f t="array" aca="1" ref="GA234" ca="1">INDIRECT(ADDRESS(MATCH(MAX(_xlfn._xlws.FILTER(GA7:GA233,GB7:GB233&gt;cr)),GA7:GA233,0)+6,1))</f>
        <v>#NAME?</v>
      </c>
      <c r="GB234" s="6" t="e" cm="1">
        <f t="array" aca="1" ref="GB234" ca="1">INDIRECT(ADDRESS(MATCH(MAX(_xlfn._xlws.FILTER(GB7:GB233,GB7:GB233&gt;cr)),GB7:GB233,0)+6,1))</f>
        <v>#NAME?</v>
      </c>
      <c r="GC234" s="6" t="e" cm="1">
        <f t="array" aca="1" ref="GC234" ca="1">INDIRECT(ADDRESS(MATCH(MIN(_xlfn._xlws.FILTER(GC7:GC233,GB7:GB233&gt;cr)),GC7:GC233,0)+6,1))</f>
        <v>#NAME?</v>
      </c>
      <c r="GD234" s="1" t="e" cm="1">
        <f t="array" aca="1" ref="GD234" ca="1">INDIRECT(ADDRESS(MATCH(MIN(_xlfn._xlws.FILTER(GD7:GD233,GJ7:GJ233&gt;cr)),GD7:GD233,0)+6,1))</f>
        <v>#NAME?</v>
      </c>
      <c r="GE234" s="1" t="e" cm="1">
        <f t="array" aca="1" ref="GE234" ca="1">INDIRECT(ADDRESS(MATCH(MIN(_xlfn._xlws.FILTER(GE7:GE233,GJ7:GJ233&gt;cr)),GE7:GE233,0)+6,1))</f>
        <v>#NAME?</v>
      </c>
      <c r="GF234" s="1" t="e" cm="1">
        <f t="array" aca="1" ref="GF234" ca="1">INDIRECT(ADDRESS(MATCH(MAX(_xlfn._xlws.FILTER(GF7:GF233,GJ7:GJ233&gt;cr)),GF7:GF233,0)+6,1))</f>
        <v>#NAME?</v>
      </c>
      <c r="GG234" s="1" t="e" cm="1">
        <f t="array" aca="1" ref="GG234" ca="1">INDIRECT(ADDRESS(MATCH(MAX(_xlfn._xlws.FILTER(GG7:GG233,GJ7:GJ233&gt;cr)),GG7:GG233,0)+6,1))</f>
        <v>#NAME?</v>
      </c>
      <c r="GH234" s="1" t="e" cm="1">
        <f t="array" aca="1" ref="GH234" ca="1">INDIRECT(ADDRESS(MATCH(MAX(_xlfn._xlws.FILTER(GH7:GH233,GJ7:GJ233&gt;cr)),GH7:GH233,0)+6,1))</f>
        <v>#NAME?</v>
      </c>
      <c r="GI234" s="1" t="e" cm="1">
        <f t="array" aca="1" ref="GI234" ca="1">INDIRECT(ADDRESS(MATCH(MAX(_xlfn._xlws.FILTER(GI7:GI233,GJ7:GJ233&gt;cr)),GI7:GI233,0)+6,1))</f>
        <v>#NAME?</v>
      </c>
      <c r="GJ234" s="1" t="e" cm="1">
        <f t="array" aca="1" ref="GJ234" ca="1">INDIRECT(ADDRESS(MATCH(MAX(_xlfn._xlws.FILTER(GJ7:GJ233,GJ7:GJ233&gt;cr)),GJ7:GJ233,0)+6,1))</f>
        <v>#NAME?</v>
      </c>
      <c r="GK234" s="1" t="e" cm="1">
        <f t="array" aca="1" ref="GK234" ca="1">INDIRECT(ADDRESS(MATCH(MIN(_xlfn._xlws.FILTER(GK7:GK233,GJ7:GJ233&gt;cr)),GK7:GK233,0)+6,1))</f>
        <v>#NAME?</v>
      </c>
      <c r="GL234" s="6" t="e" cm="1">
        <f t="array" aca="1" ref="GL234" ca="1">INDIRECT(ADDRESS(MATCH(MIN(_xlfn._xlws.FILTER(GL7:GL233,GR7:GR233&gt;cr)),GL7:GL233,0)+6,1))</f>
        <v>#NAME?</v>
      </c>
      <c r="GM234" s="6" t="e" cm="1">
        <f t="array" aca="1" ref="GM234" ca="1">INDIRECT(ADDRESS(MATCH(MIN(_xlfn._xlws.FILTER(GM7:GM233,GR7:GR233&gt;cr)),GM7:GM233,0)+6,1))</f>
        <v>#NAME?</v>
      </c>
      <c r="GN234" s="6" t="e" cm="1">
        <f t="array" aca="1" ref="GN234" ca="1">INDIRECT(ADDRESS(MATCH(MAX(_xlfn._xlws.FILTER(GN7:GN233,GR7:GR233&gt;cr)),GN7:GN233,0)+6,1))</f>
        <v>#NAME?</v>
      </c>
      <c r="GO234" s="6" t="e" cm="1">
        <f t="array" aca="1" ref="GO234" ca="1">INDIRECT(ADDRESS(MATCH(MAX(_xlfn._xlws.FILTER(GO7:GO233,GR7:GR233&gt;cr)),GO7:GO233,0)+6,1))</f>
        <v>#NAME?</v>
      </c>
      <c r="GP234" s="6" t="e" cm="1">
        <f t="array" aca="1" ref="GP234" ca="1">INDIRECT(ADDRESS(MATCH(MAX(_xlfn._xlws.FILTER(GP7:GP233,GR7:GR233&gt;cr)),GP7:GP233,0)+6,1))</f>
        <v>#NAME?</v>
      </c>
      <c r="GQ234" s="6" t="e" cm="1">
        <f t="array" aca="1" ref="GQ234" ca="1">INDIRECT(ADDRESS(MATCH(MAX(_xlfn._xlws.FILTER(GQ7:GQ233,GR7:GR233&gt;cr)),GQ7:GQ233,0)+6,1))</f>
        <v>#NAME?</v>
      </c>
      <c r="GR234" s="6" t="e" cm="1">
        <f t="array" aca="1" ref="GR234" ca="1">INDIRECT(ADDRESS(MATCH(MAX(_xlfn._xlws.FILTER(GR7:GR233,GR7:GR233&gt;cr)),GR7:GR233,0)+6,1))</f>
        <v>#NAME?</v>
      </c>
      <c r="GS234" s="6" t="e" cm="1">
        <f t="array" aca="1" ref="GS234" ca="1">INDIRECT(ADDRESS(MATCH(MIN(_xlfn._xlws.FILTER(GS7:GS233,GR7:GR233&gt;cr)),GS7:GS233,0)+6,1))</f>
        <v>#NAME?</v>
      </c>
      <c r="GT234" s="1" t="e" cm="1">
        <f t="array" aca="1" ref="GT234" ca="1">INDIRECT(ADDRESS(MATCH(MIN(_xlfn._xlws.FILTER(GT7:GT233,GZ7:GZ233&gt;cr)),GT7:GT233,0)+6,1))</f>
        <v>#NAME?</v>
      </c>
      <c r="GU234" s="1" t="e" cm="1">
        <f t="array" aca="1" ref="GU234" ca="1">INDIRECT(ADDRESS(MATCH(MIN(_xlfn._xlws.FILTER(GU7:GU233,GZ7:GZ233&gt;cr)),GU7:GU233,0)+6,1))</f>
        <v>#NAME?</v>
      </c>
      <c r="GV234" s="1" t="e" cm="1">
        <f t="array" aca="1" ref="GV234" ca="1">INDIRECT(ADDRESS(MATCH(MAX(_xlfn._xlws.FILTER(GV7:GV233,GZ7:GZ233&gt;cr)),GV7:GV233,0)+6,1))</f>
        <v>#NAME?</v>
      </c>
      <c r="GW234" s="1" t="e" cm="1">
        <f t="array" aca="1" ref="GW234" ca="1">INDIRECT(ADDRESS(MATCH(MAX(_xlfn._xlws.FILTER(GW7:GW233,GZ7:GZ233&gt;cr)),GW7:GW233,0)+6,1))</f>
        <v>#NAME?</v>
      </c>
      <c r="GX234" s="1" t="e" cm="1">
        <f t="array" aca="1" ref="GX234" ca="1">INDIRECT(ADDRESS(MATCH(MAX(_xlfn._xlws.FILTER(GX7:GX233,GZ7:GZ233&gt;cr)),GX7:GX233,0)+6,1))</f>
        <v>#NAME?</v>
      </c>
      <c r="GY234" s="1" t="e" cm="1">
        <f t="array" aca="1" ref="GY234" ca="1">INDIRECT(ADDRESS(MATCH(MAX(_xlfn._xlws.FILTER(GY7:GY233,GZ7:GZ233&gt;cr)),GY7:GY233,0)+6,1))</f>
        <v>#NAME?</v>
      </c>
      <c r="GZ234" s="1" t="e" cm="1">
        <f t="array" aca="1" ref="GZ234" ca="1">INDIRECT(ADDRESS(MATCH(MAX(_xlfn._xlws.FILTER(GZ7:GZ233,GZ7:GZ233&gt;cr)),GZ7:GZ233,0)+6,1))</f>
        <v>#NAME?</v>
      </c>
      <c r="HA234" s="1" t="e" cm="1">
        <f t="array" aca="1" ref="HA234" ca="1">INDIRECT(ADDRESS(MATCH(MIN(_xlfn._xlws.FILTER(HA7:HA233,GZ7:GZ233&gt;cr)),HA7:HA233,0)+6,1))</f>
        <v>#NAME?</v>
      </c>
      <c r="HB234" s="6" t="e" cm="1">
        <f t="array" aca="1" ref="HB234" ca="1">INDIRECT(ADDRESS(MATCH(MIN(_xlfn._xlws.FILTER(HB7:HB233,HH7:HH233&gt;cr)),HB7:HB233,0)+6,1))</f>
        <v>#NAME?</v>
      </c>
      <c r="HC234" s="6" t="e" cm="1">
        <f t="array" aca="1" ref="HC234" ca="1">INDIRECT(ADDRESS(MATCH(MIN(_xlfn._xlws.FILTER(HC7:HC233,HH7:HH233&gt;cr)),HC7:HC233,0)+6,1))</f>
        <v>#NAME?</v>
      </c>
      <c r="HD234" s="6" t="e" cm="1">
        <f t="array" aca="1" ref="HD234" ca="1">INDIRECT(ADDRESS(MATCH(MAX(_xlfn._xlws.FILTER(HD7:HD233,HH7:HH233&gt;cr)),HD7:HD233,0)+6,1))</f>
        <v>#NAME?</v>
      </c>
      <c r="HE234" s="6" t="e" cm="1">
        <f t="array" aca="1" ref="HE234" ca="1">INDIRECT(ADDRESS(MATCH(MAX(_xlfn._xlws.FILTER(HE7:HE233,HH7:HH233&gt;cr)),HE7:HE233,0)+6,1))</f>
        <v>#NAME?</v>
      </c>
      <c r="HF234" s="6" t="e" cm="1">
        <f t="array" aca="1" ref="HF234" ca="1">INDIRECT(ADDRESS(MATCH(MAX(_xlfn._xlws.FILTER(HF7:HF233,HH7:HH233&gt;cr)),HF7:HF233,0)+6,1))</f>
        <v>#NAME?</v>
      </c>
      <c r="HG234" s="6" t="e" cm="1">
        <f t="array" aca="1" ref="HG234" ca="1">INDIRECT(ADDRESS(MATCH(MAX(_xlfn._xlws.FILTER(HG7:HG233,HH7:HH233&gt;cr)),HG7:HG233,0)+6,1))</f>
        <v>#NAME?</v>
      </c>
      <c r="HH234" s="6" t="e" cm="1">
        <f t="array" aca="1" ref="HH234" ca="1">INDIRECT(ADDRESS(MATCH(MAX(_xlfn._xlws.FILTER(HH7:HH233,HH7:HH233&gt;cr)),HH7:HH233,0)+6,1))</f>
        <v>#NAME?</v>
      </c>
      <c r="HI234" s="6" t="e" cm="1">
        <f t="array" aca="1" ref="HI234" ca="1">INDIRECT(ADDRESS(MATCH(MIN(_xlfn._xlws.FILTER(HI7:HI233,HH7:HH233&gt;cr)),HI7:HI233,0)+6,1))</f>
        <v>#NAME?</v>
      </c>
      <c r="HJ234" s="1" t="e" cm="1">
        <f t="array" aca="1" ref="HJ234" ca="1">INDIRECT(ADDRESS(MATCH(MIN(_xlfn._xlws.FILTER(HJ7:HJ233,HP7:HP233&gt;cr)),HJ7:HJ233,0)+6,1))</f>
        <v>#NAME?</v>
      </c>
      <c r="HK234" s="1" t="e" cm="1">
        <f t="array" aca="1" ref="HK234" ca="1">INDIRECT(ADDRESS(MATCH(MIN(_xlfn._xlws.FILTER(HK7:HK233,HP7:HP233&gt;cr)),HK7:HK233,0)+6,1))</f>
        <v>#NAME?</v>
      </c>
      <c r="HL234" s="1" t="e" cm="1">
        <f t="array" aca="1" ref="HL234" ca="1">INDIRECT(ADDRESS(MATCH(MAX(_xlfn._xlws.FILTER(HL7:HL233,HP7:HP233&gt;cr)),HL7:HL233,0)+6,1))</f>
        <v>#NAME?</v>
      </c>
      <c r="HM234" s="1" t="e" cm="1">
        <f t="array" aca="1" ref="HM234" ca="1">INDIRECT(ADDRESS(MATCH(MAX(_xlfn._xlws.FILTER(HM7:HM233,HP7:HP233&gt;cr)),HM7:HM233,0)+6,1))</f>
        <v>#NAME?</v>
      </c>
      <c r="HN234" s="1" t="e" cm="1">
        <f t="array" aca="1" ref="HN234" ca="1">INDIRECT(ADDRESS(MATCH(MAX(_xlfn._xlws.FILTER(HN7:HN233,HP7:HP233&gt;cr)),HN7:HN233,0)+6,1))</f>
        <v>#NAME?</v>
      </c>
      <c r="HO234" s="1" t="e" cm="1">
        <f t="array" aca="1" ref="HO234" ca="1">INDIRECT(ADDRESS(MATCH(MAX(_xlfn._xlws.FILTER(HO7:HO233,HP7:HP233&gt;cr)),HO7:HO233,0)+6,1))</f>
        <v>#NAME?</v>
      </c>
      <c r="HP234" s="1" t="e" cm="1">
        <f t="array" aca="1" ref="HP234" ca="1">INDIRECT(ADDRESS(MATCH(MAX(_xlfn._xlws.FILTER(HP7:HP233,HP7:HP233&gt;cr)),HP7:HP233,0)+6,1))</f>
        <v>#NAME?</v>
      </c>
      <c r="HQ234" s="1" t="e" cm="1">
        <f t="array" aca="1" ref="HQ234" ca="1">INDIRECT(ADDRESS(MATCH(MIN(_xlfn._xlws.FILTER(HQ7:HQ233,HP7:HP233&gt;cr)),HQ7:HQ233,0)+6,1))</f>
        <v>#NAME?</v>
      </c>
      <c r="HR234" s="6" t="e" cm="1">
        <f t="array" aca="1" ref="HR234" ca="1">INDIRECT(ADDRESS(MATCH(MIN(_xlfn._xlws.FILTER(HR7:HR233,HX7:HX233&gt;cr)),HR7:HR233,0)+6,1))</f>
        <v>#NAME?</v>
      </c>
      <c r="HS234" s="6" t="e" cm="1">
        <f t="array" aca="1" ref="HS234" ca="1">INDIRECT(ADDRESS(MATCH(MIN(_xlfn._xlws.FILTER(HS7:HS233,HX7:HX233&gt;cr)),HS7:HS233,0)+6,1))</f>
        <v>#NAME?</v>
      </c>
      <c r="HT234" s="6" t="e" cm="1">
        <f t="array" aca="1" ref="HT234" ca="1">INDIRECT(ADDRESS(MATCH(MAX(_xlfn._xlws.FILTER(HT7:HT233,HX7:HX233&gt;cr)),HT7:HT233,0)+6,1))</f>
        <v>#NAME?</v>
      </c>
      <c r="HU234" s="6" t="e" cm="1">
        <f t="array" aca="1" ref="HU234" ca="1">INDIRECT(ADDRESS(MATCH(MAX(_xlfn._xlws.FILTER(HU7:HU233,HX7:HX233&gt;cr)),HU7:HU233,0)+6,1))</f>
        <v>#NAME?</v>
      </c>
      <c r="HV234" s="6" t="e" cm="1">
        <f t="array" aca="1" ref="HV234" ca="1">INDIRECT(ADDRESS(MATCH(MAX(_xlfn._xlws.FILTER(HV7:HV233,HX7:HX233&gt;cr)),HV7:HV233,0)+6,1))</f>
        <v>#NAME?</v>
      </c>
      <c r="HW234" s="6" t="e" cm="1">
        <f t="array" aca="1" ref="HW234" ca="1">INDIRECT(ADDRESS(MATCH(MAX(_xlfn._xlws.FILTER(HW7:HW233,HX7:HX233&gt;cr)),HW7:HW233,0)+6,1))</f>
        <v>#NAME?</v>
      </c>
      <c r="HX234" s="6" t="e" cm="1">
        <f t="array" aca="1" ref="HX234" ca="1">INDIRECT(ADDRESS(MATCH(MAX(_xlfn._xlws.FILTER(HX7:HX233,HX7:HX233&gt;cr)),HX7:HX233,0)+6,1))</f>
        <v>#NAME?</v>
      </c>
      <c r="HY234" s="6" t="e" cm="1">
        <f t="array" aca="1" ref="HY234" ca="1">INDIRECT(ADDRESS(MATCH(MIN(_xlfn._xlws.FILTER(HY7:HY233,HX7:HX233&gt;cr)),HY7:HY233,0)+6,1))</f>
        <v>#NAME?</v>
      </c>
      <c r="HZ234" s="1" t="e" cm="1">
        <f t="array" aca="1" ref="HZ234" ca="1">INDIRECT(ADDRESS(MATCH(MIN(_xlfn._xlws.FILTER(HZ7:HZ233,IF7:IF233&gt;cr)),HZ7:HZ233,0)+6,1))</f>
        <v>#NAME?</v>
      </c>
      <c r="IA234" s="1" t="e" cm="1">
        <f t="array" aca="1" ref="IA234" ca="1">INDIRECT(ADDRESS(MATCH(MIN(_xlfn._xlws.FILTER(IA7:IA233,IF7:IF233&gt;cr)),IA7:IA233,0)+6,1))</f>
        <v>#NAME?</v>
      </c>
      <c r="IB234" s="1" t="e" cm="1">
        <f t="array" aca="1" ref="IB234" ca="1">INDIRECT(ADDRESS(MATCH(MAX(_xlfn._xlws.FILTER(IB7:IB233,IF7:IF233&gt;cr)),IB7:IB233,0)+6,1))</f>
        <v>#NAME?</v>
      </c>
      <c r="IC234" s="1" t="e" cm="1">
        <f t="array" aca="1" ref="IC234" ca="1">INDIRECT(ADDRESS(MATCH(MAX(_xlfn._xlws.FILTER(IC7:IC233,IF7:IF233&gt;cr)),IC7:IC233,0)+6,1))</f>
        <v>#NAME?</v>
      </c>
      <c r="ID234" s="1" t="e" cm="1">
        <f t="array" aca="1" ref="ID234" ca="1">INDIRECT(ADDRESS(MATCH(MAX(_xlfn._xlws.FILTER(ID7:ID233,IF7:IF233&gt;cr)),ID7:ID233,0)+6,1))</f>
        <v>#NAME?</v>
      </c>
      <c r="IE234" s="1" t="e" cm="1">
        <f t="array" aca="1" ref="IE234" ca="1">INDIRECT(ADDRESS(MATCH(MAX(_xlfn._xlws.FILTER(IE7:IE233,IF7:IF233&gt;cr)),IE7:IE233,0)+6,1))</f>
        <v>#NAME?</v>
      </c>
      <c r="IF234" s="1" t="e" cm="1">
        <f t="array" aca="1" ref="IF234" ca="1">INDIRECT(ADDRESS(MATCH(MAX(_xlfn._xlws.FILTER(IF7:IF233,IF7:IF233&gt;cr)),IF7:IF233,0)+6,1))</f>
        <v>#NAME?</v>
      </c>
      <c r="IG234" s="1" t="e" cm="1">
        <f t="array" aca="1" ref="IG234" ca="1">INDIRECT(ADDRESS(MATCH(MIN(_xlfn._xlws.FILTER(IG7:IG233,IF7:IF233&gt;cr)),IG7:IG233,0)+6,1))</f>
        <v>#NAME?</v>
      </c>
      <c r="IH234" s="6" t="e" cm="1">
        <f t="array" aca="1" ref="IH234" ca="1">INDIRECT(ADDRESS(MATCH(MIN(_xlfn._xlws.FILTER(IH7:IH233,IN7:IN233&gt;cr)),IH7:IH233,0)+6,1))</f>
        <v>#NAME?</v>
      </c>
      <c r="II234" s="6" t="e" cm="1">
        <f t="array" aca="1" ref="II234" ca="1">INDIRECT(ADDRESS(MATCH(MIN(_xlfn._xlws.FILTER(II7:II233,IN7:IN233&gt;cr)),II7:II233,0)+6,1))</f>
        <v>#NAME?</v>
      </c>
      <c r="IJ234" s="6" t="e" cm="1">
        <f t="array" aca="1" ref="IJ234" ca="1">INDIRECT(ADDRESS(MATCH(MAX(_xlfn._xlws.FILTER(IJ7:IJ233,IN7:IN233&gt;cr)),IJ7:IJ233,0)+6,1))</f>
        <v>#NAME?</v>
      </c>
      <c r="IK234" s="6" t="e" cm="1">
        <f t="array" aca="1" ref="IK234" ca="1">INDIRECT(ADDRESS(MATCH(MAX(_xlfn._xlws.FILTER(IK7:IK233,IN7:IN233&gt;cr)),IK7:IK233,0)+6,1))</f>
        <v>#NAME?</v>
      </c>
      <c r="IL234" s="6" t="e" cm="1">
        <f t="array" aca="1" ref="IL234" ca="1">INDIRECT(ADDRESS(MATCH(MAX(_xlfn._xlws.FILTER(IL7:IL233,IN7:IN233&gt;cr)),IL7:IL233,0)+6,1))</f>
        <v>#NAME?</v>
      </c>
      <c r="IM234" s="6" t="e" cm="1">
        <f t="array" aca="1" ref="IM234" ca="1">INDIRECT(ADDRESS(MATCH(MAX(_xlfn._xlws.FILTER(IM7:IM233,IN7:IN233&gt;cr)),IM7:IM233,0)+6,1))</f>
        <v>#NAME?</v>
      </c>
      <c r="IN234" s="6" t="e" cm="1">
        <f t="array" aca="1" ref="IN234" ca="1">INDIRECT(ADDRESS(MATCH(MAX(_xlfn._xlws.FILTER(IN7:IN233,IN7:IN233&gt;cr)),IN7:IN233,0)+6,1))</f>
        <v>#NAME?</v>
      </c>
      <c r="IO234" s="6" t="e" cm="1">
        <f t="array" aca="1" ref="IO234" ca="1">INDIRECT(ADDRESS(MATCH(MIN(_xlfn._xlws.FILTER(IO7:IO233,IN7:IN233&gt;cr)),IO7:IO233,0)+6,1))</f>
        <v>#NAME?</v>
      </c>
      <c r="IP234" s="1" t="e" cm="1">
        <f t="array" aca="1" ref="IP234" ca="1">INDIRECT(ADDRESS(MATCH(MIN(_xlfn._xlws.FILTER(IP7:IP233,IV7:IV233&gt;cr)),IP7:IP233,0)+6,1))</f>
        <v>#NAME?</v>
      </c>
      <c r="IQ234" s="1" t="e" cm="1">
        <f t="array" aca="1" ref="IQ234" ca="1">INDIRECT(ADDRESS(MATCH(MIN(_xlfn._xlws.FILTER(IQ7:IQ233,IV7:IV233&gt;cr)),IQ7:IQ233,0)+6,1))</f>
        <v>#NAME?</v>
      </c>
      <c r="IR234" s="1" t="e" cm="1">
        <f t="array" aca="1" ref="IR234" ca="1">INDIRECT(ADDRESS(MATCH(MAX(_xlfn._xlws.FILTER(IR7:IR233,IV7:IV233&gt;cr)),IR7:IR233,0)+6,1))</f>
        <v>#NAME?</v>
      </c>
      <c r="IS234" s="1" t="e" cm="1">
        <f t="array" aca="1" ref="IS234" ca="1">INDIRECT(ADDRESS(MATCH(MAX(_xlfn._xlws.FILTER(IS7:IS233,IV7:IV233&gt;cr)),IS7:IS233,0)+6,1))</f>
        <v>#NAME?</v>
      </c>
      <c r="IT234" s="1" t="e" cm="1">
        <f t="array" aca="1" ref="IT234" ca="1">INDIRECT(ADDRESS(MATCH(MAX(_xlfn._xlws.FILTER(IT7:IT233,IV7:IV233&gt;cr)),IT7:IT233,0)+6,1))</f>
        <v>#NAME?</v>
      </c>
      <c r="IU234" s="1" t="e" cm="1">
        <f t="array" aca="1" ref="IU234" ca="1">INDIRECT(ADDRESS(MATCH(MAX(_xlfn._xlws.FILTER(IU7:IU233,IV7:IV233&gt;cr)),IU7:IU233,0)+6,1))</f>
        <v>#NAME?</v>
      </c>
      <c r="IV234" s="1" t="e" cm="1">
        <f t="array" aca="1" ref="IV234" ca="1">INDIRECT(ADDRESS(MATCH(MAX(_xlfn._xlws.FILTER(IV7:IV233,IV7:IV233&gt;cr)),IV7:IV233,0)+6,1))</f>
        <v>#NAME?</v>
      </c>
      <c r="IW234" s="1" t="e" cm="1">
        <f t="array" aca="1" ref="IW234" ca="1">INDIRECT(ADDRESS(MATCH(MIN(_xlfn._xlws.FILTER(IW7:IW233,IV7:IV233&gt;cr)),IW7:IW233,0)+6,1))</f>
        <v>#NAME?</v>
      </c>
      <c r="IX234" s="6" t="e" cm="1">
        <f t="array" aca="1" ref="IX234" ca="1">INDIRECT(ADDRESS(MATCH(MIN(_xlfn._xlws.FILTER(IX7:IX233,JD7:JD233&gt;cr)),IX7:IX233,0)+6,1))</f>
        <v>#NAME?</v>
      </c>
      <c r="IY234" s="6" t="e" cm="1">
        <f t="array" aca="1" ref="IY234" ca="1">INDIRECT(ADDRESS(MATCH(MIN(_xlfn._xlws.FILTER(IY7:IY233,JD7:JD233&gt;cr)),IY7:IY233,0)+6,1))</f>
        <v>#NAME?</v>
      </c>
      <c r="IZ234" s="6" t="e" cm="1">
        <f t="array" aca="1" ref="IZ234" ca="1">INDIRECT(ADDRESS(MATCH(MAX(_xlfn._xlws.FILTER(IZ7:IZ233,JD7:JD233&gt;cr)),IZ7:IZ233,0)+6,1))</f>
        <v>#NAME?</v>
      </c>
      <c r="JA234" s="6" t="e" cm="1">
        <f t="array" aca="1" ref="JA234" ca="1">INDIRECT(ADDRESS(MATCH(MAX(_xlfn._xlws.FILTER(JA7:JA233,JD7:JD233&gt;cr)),JA7:JA233,0)+6,1))</f>
        <v>#NAME?</v>
      </c>
      <c r="JB234" s="6" t="e" cm="1">
        <f t="array" aca="1" ref="JB234" ca="1">INDIRECT(ADDRESS(MATCH(MAX(_xlfn._xlws.FILTER(JB7:JB233,JD7:JD233&gt;cr)),JB7:JB233,0)+6,1))</f>
        <v>#NAME?</v>
      </c>
      <c r="JC234" s="6" t="e" cm="1">
        <f t="array" aca="1" ref="JC234" ca="1">INDIRECT(ADDRESS(MATCH(MAX(_xlfn._xlws.FILTER(JC7:JC233,JD7:JD233&gt;cr)),JC7:JC233,0)+6,1))</f>
        <v>#NAME?</v>
      </c>
      <c r="JD234" s="6" t="e" cm="1">
        <f t="array" aca="1" ref="JD234" ca="1">INDIRECT(ADDRESS(MATCH(MAX(_xlfn._xlws.FILTER(JD7:JD233,JD7:JD233&gt;cr)),JD7:JD233,0)+6,1))</f>
        <v>#NAME?</v>
      </c>
      <c r="JE234" s="6" t="e" cm="1">
        <f t="array" aca="1" ref="JE234" ca="1">INDIRECT(ADDRESS(MATCH(MIN(_xlfn._xlws.FILTER(JE7:JE233,JD7:JD233&gt;cr)),JE7:JE233,0)+6,1))</f>
        <v>#NAME?</v>
      </c>
      <c r="JF234" s="1" t="e" cm="1">
        <f t="array" aca="1" ref="JF234" ca="1">INDIRECT(ADDRESS(MATCH(MIN(_xlfn._xlws.FILTER(JF7:JF233,JL7:JL233&gt;cr)),JF7:JF233,0)+6,1))</f>
        <v>#NAME?</v>
      </c>
      <c r="JG234" s="1" t="e" cm="1">
        <f t="array" aca="1" ref="JG234" ca="1">INDIRECT(ADDRESS(MATCH(MIN(_xlfn._xlws.FILTER(JG7:JG233,JL7:JL233&gt;cr)),JG7:JG233,0)+6,1))</f>
        <v>#NAME?</v>
      </c>
      <c r="JH234" s="1" t="e" cm="1">
        <f t="array" aca="1" ref="JH234" ca="1">INDIRECT(ADDRESS(MATCH(MAX(_xlfn._xlws.FILTER(JH7:JH233,JL7:JL233&gt;cr)),JH7:JH233,0)+6,1))</f>
        <v>#NAME?</v>
      </c>
      <c r="JI234" s="1" t="e" cm="1">
        <f t="array" aca="1" ref="JI234" ca="1">INDIRECT(ADDRESS(MATCH(MAX(_xlfn._xlws.FILTER(JI7:JI233,JL7:JL233&gt;cr)),JI7:JI233,0)+6,1))</f>
        <v>#NAME?</v>
      </c>
      <c r="JJ234" s="1" t="e" cm="1">
        <f t="array" aca="1" ref="JJ234" ca="1">INDIRECT(ADDRESS(MATCH(MAX(_xlfn._xlws.FILTER(JJ7:JJ233,JL7:JL233&gt;cr)),JJ7:JJ233,0)+6,1))</f>
        <v>#NAME?</v>
      </c>
      <c r="JK234" s="1" t="e" cm="1">
        <f t="array" aca="1" ref="JK234" ca="1">INDIRECT(ADDRESS(MATCH(MAX(_xlfn._xlws.FILTER(JK7:JK233,JL7:JL233&gt;cr)),JK7:JK233,0)+6,1))</f>
        <v>#NAME?</v>
      </c>
      <c r="JL234" s="1" t="e" cm="1">
        <f t="array" aca="1" ref="JL234" ca="1">INDIRECT(ADDRESS(MATCH(MAX(_xlfn._xlws.FILTER(JL7:JL233,JL7:JL233&gt;cr)),JL7:JL233,0)+6,1))</f>
        <v>#NAME?</v>
      </c>
      <c r="JM234" s="1" t="e" cm="1">
        <f t="array" aca="1" ref="JM234" ca="1">INDIRECT(ADDRESS(MATCH(MIN(_xlfn._xlws.FILTER(JM7:JM233,JL7:JL233&gt;cr)),JM7:JM233,0)+6,1))</f>
        <v>#NAME?</v>
      </c>
      <c r="JN234" s="9" t="e" cm="1">
        <f t="array" aca="1" ref="JN234" ca="1">INDIRECT(ADDRESS(MATCH(MIN(_xlfn.LET(_xlpm.x,IF(ISNUMBER(JN7:JN233),JN7:JN233),_xlpm.y,IF(ISNUMBER(JT7:JT233),JT7:JT233),_xlfn._xlws.FILTER(_xlpm.x,_xlpm.y&gt;cr))),JN7:JN233,0)+6,1))</f>
        <v>#NAME?</v>
      </c>
      <c r="JO234" s="9" t="e" cm="1">
        <f t="array" aca="1" ref="JO234" ca="1">INDIRECT(ADDRESS(MATCH(MIN(_xlfn.LET(_xlpm.x,IF(ISNUMBER(JO7:JO233),JO7:JO233),_xlpm.y,IF(ISNUMBER(JT7:JT233),JT7:JT233),_xlfn._xlws.FILTER(_xlpm.x,_xlpm.y&gt;cr))),JO7:JO233,0)+6,1))</f>
        <v>#NAME?</v>
      </c>
      <c r="JP234" s="9" t="e" cm="1">
        <f t="array" aca="1" ref="JP234" ca="1">INDIRECT(ADDRESS(MATCH(MAX(_xlfn.LET(_xlpm.x,IF(ISNUMBER(JP7:JP233),JP7:JP233),_xlpm.y,IF(ISNUMBER(JT7:JT233),JT7:JT233),_xlfn._xlws.FILTER(_xlpm.x,_xlpm.y&gt;cr))),JP7:JP233,0)+6,1))</f>
        <v>#NAME?</v>
      </c>
      <c r="JQ234" s="9" t="e" cm="1">
        <f t="array" aca="1" ref="JQ234" ca="1">INDIRECT(ADDRESS(MATCH(MAX(_xlfn.LET(_xlpm.x,IF(ISNUMBER(JQ7:JQ233),JQ7:JQ233),_xlpm.y,IF(ISNUMBER(JT7:JT233),JT7:JT233),_xlfn._xlws.FILTER(_xlpm.x,_xlpm.y&gt;cr))),JQ7:JQ233,0)+6,1))</f>
        <v>#NAME?</v>
      </c>
      <c r="JR234" s="9" t="e" cm="1">
        <f t="array" aca="1" ref="JR234" ca="1">INDIRECT(ADDRESS(MATCH(MAX(_xlfn.LET(_xlpm.x,IF(ISNUMBER(JR7:JR233),JR7:JR233),_xlpm.y,IF(ISNUMBER(JT7:JT233),JT7:JT233),_xlfn._xlws.FILTER(_xlpm.x,_xlpm.y&gt;cr))),JR7:JR233,0)+6,1))</f>
        <v>#NAME?</v>
      </c>
      <c r="JS234" s="9" t="e" cm="1">
        <f t="array" aca="1" ref="JS234" ca="1">INDIRECT(ADDRESS(MATCH(MAX(_xlfn.LET(_xlpm.x,IF(ISNUMBER(JS7:JS233),JS7:JS233),_xlpm.y,IF(ISNUMBER(JT7:JT233),JT7:JT233),_xlfn._xlws.FILTER(_xlpm.x,_xlpm.y&gt;cr))),JS7:JS233,0)+6,1))</f>
        <v>#NAME?</v>
      </c>
      <c r="JT234" s="9" t="e" cm="1">
        <f t="array" aca="1" ref="JT234" ca="1">INDIRECT(ADDRESS(MATCH(MAX(_xlfn.LET(_xlpm.x,IF(ISNUMBER(JT7:JT233),JT7:JT233),_xlpm.y,IF(ISNUMBER(JT7:JT233),JT7:JT233),_xlfn._xlws.FILTER(_xlpm.x,_xlpm.y&gt;cr))),JT7:JT233,0)+6,1))</f>
        <v>#NAME?</v>
      </c>
      <c r="JU234" s="9" t="e" cm="1">
        <f t="array" aca="1" ref="JU234" ca="1">INDIRECT(ADDRESS(MATCH(MIN(_xlfn.LET(_xlpm.x,IF(ISNUMBER(JU7:JU233),JU7:JU233),_xlpm.y,IF(ISNUMBER(JT7:JT233),JT7:JT233),_xlfn._xlws.FILTER(_xlpm.x,_xlpm.y&gt;cr))),JU7:JU233,0)+6,1))</f>
        <v>#NAME?</v>
      </c>
      <c r="JV234" s="1" t="e" cm="1">
        <f t="array" aca="1" ref="JV234" ca="1">INDEX(_xlfn._xlws.FILTER(JV7:JV233,ISTEXT(JV7:JV233)),MODE(MATCH(_xlfn._xlws.FILTER(JV7:JV233,ISTEXT(JV7:JV233)),_xlfn._xlws.FILTER(JV7:JV233,ISTEXT(JV7:JV233)),0)))</f>
        <v>#NAME?</v>
      </c>
      <c r="JW234" s="1" t="e" cm="1">
        <f t="array" aca="1" ref="JW234" ca="1">INDEX(_xlfn._xlws.FILTER(JW7:JW233,ISTEXT(JW7:JW233)),MODE(MATCH(_xlfn._xlws.FILTER(JW7:JW233,ISTEXT(JW7:JW233)),_xlfn._xlws.FILTER(JW7:JW233,ISTEXT(JW7:JW233)),0)))</f>
        <v>#NAME?</v>
      </c>
      <c r="JX234" s="1" t="e" cm="1">
        <f t="array" aca="1" ref="JX234" ca="1">INDEX(_xlfn._xlws.FILTER(JX7:JX233,ISTEXT(JX7:JX233)),MODE(MATCH(_xlfn._xlws.FILTER(JX7:JX233,ISTEXT(JX7:JX233)),_xlfn._xlws.FILTER(JX7:JX233,ISTEXT(JX7:JX233)),0)))</f>
        <v>#NAME?</v>
      </c>
      <c r="JY234" s="1" t="e" cm="1">
        <f t="array" aca="1" ref="JY234" ca="1">INDEX(_xlfn._xlws.FILTER(JY7:JY233,ISTEXT(JY7:JY233)),MODE(MATCH(_xlfn._xlws.FILTER(JY7:JY233,ISTEXT(JY7:JY233)),_xlfn._xlws.FILTER(JY7:JY233,ISTEXT(JY7:JY233)),0)))</f>
        <v>#NAME?</v>
      </c>
      <c r="JZ234" s="1" t="e" cm="1">
        <f t="array" aca="1" ref="JZ234" ca="1">INDEX(_xlfn._xlws.FILTER(JZ7:JZ233,ISTEXT(JZ7:JZ233)),MODE(MATCH(_xlfn._xlws.FILTER(JZ7:JZ233,ISTEXT(JZ7:JZ233)),_xlfn._xlws.FILTER(JZ7:JZ233,ISTEXT(JZ7:JZ233)),0)))</f>
        <v>#NAME?</v>
      </c>
      <c r="KA234" s="1" t="e" cm="1">
        <f t="array" aca="1" ref="KA234" ca="1">INDEX(_xlfn._xlws.FILTER(KA7:KA233,ISTEXT(KA7:KA233)),MODE(MATCH(_xlfn._xlws.FILTER(KA7:KA233,ISTEXT(KA7:KA233)),_xlfn._xlws.FILTER(KA7:KA233,ISTEXT(KA7:KA233)),0)))</f>
        <v>#NAME?</v>
      </c>
      <c r="KB234" s="1" t="e" cm="1">
        <f t="array" aca="1" ref="KB234" ca="1">INDEX(_xlfn._xlws.FILTER(KB7:KB233,ISTEXT(KB7:KB233)),MODE(MATCH(_xlfn._xlws.FILTER(KB7:KB233,ISTEXT(KB7:KB233)),_xlfn._xlws.FILTER(KB7:KB233,ISTEXT(KB7:KB233)),0)))</f>
        <v>#NAME?</v>
      </c>
      <c r="KC234" s="1" t="e" cm="1">
        <f t="array" aca="1" ref="KC234" ca="1">INDEX(_xlfn._xlws.FILTER(KC7:KC233,ISTEXT(KC7:KC233)),MODE(MATCH(_xlfn._xlws.FILTER(KC7:KC233,ISTEXT(KC7:KC233)),_xlfn._xlws.FILTER(KC7:KC233,ISTEXT(KC7:KC233)),0)))</f>
        <v>#NAME?</v>
      </c>
    </row>
    <row r="235" spans="1:289" x14ac:dyDescent="0.3">
      <c r="A235" s="7" t="s">
        <v>234</v>
      </c>
      <c r="B235" s="6" t="e" cm="1">
        <f t="array" aca="1" ref="B235" ca="1">INDIRECT(ADDRESS(MATCH(SMALL(_xlfn._xlws.FILTER(B7:B233,H7:H233&gt;0.5),2),B7:B233,0)+6,1))</f>
        <v>#NAME?</v>
      </c>
      <c r="C235" s="6" t="e" cm="1">
        <f t="array" aca="1" ref="C235" ca="1">INDIRECT(ADDRESS(MATCH(SMALL(_xlfn._xlws.FILTER(C7:C233,H7:H233&gt;0.5),2),C7:C233,0)+6,1))</f>
        <v>#NAME?</v>
      </c>
      <c r="D235" s="6" t="e" cm="1">
        <f t="array" aca="1" ref="D235" ca="1">INDIRECT(ADDRESS(MATCH(LARGE(_xlfn._xlws.FILTER(D7:D233,H7:H233&gt;0.5),2),D7:D233,0)+6,1))</f>
        <v>#NAME?</v>
      </c>
      <c r="E235" s="6" t="e" cm="1">
        <f t="array" aca="1" ref="E235" ca="1">INDIRECT(ADDRESS(MATCH(LARGE(_xlfn._xlws.FILTER(E7:E233,H7:H233&gt;0.5),2),E7:E233,0)+6,1))</f>
        <v>#NAME?</v>
      </c>
      <c r="F235" s="6" t="e" cm="1">
        <f t="array" aca="1" ref="F235" ca="1">INDIRECT(ADDRESS(MATCH(LARGE(_xlfn._xlws.FILTER(F7:F233,H7:H233&gt;0.5),2),F7:F233,0)+6,1))</f>
        <v>#NAME?</v>
      </c>
      <c r="G235" s="6" t="e" cm="1">
        <f t="array" aca="1" ref="G235" ca="1">INDIRECT(ADDRESS(MATCH(LARGE(_xlfn._xlws.FILTER(G7:G233,H7:H233&gt;0.5),2),G7:G233,0)+6,1))</f>
        <v>#NAME?</v>
      </c>
      <c r="H235" s="6" t="e" cm="1">
        <f t="array" aca="1" ref="H235" ca="1">INDIRECT(ADDRESS(MATCH(LARGE(_xlfn._xlws.FILTER(H7:H233,H7:H233&gt;0.5),2),H7:H233,0)+6,1))</f>
        <v>#NAME?</v>
      </c>
      <c r="I235" s="6" t="e" cm="1">
        <f t="array" aca="1" ref="I235" ca="1">INDIRECT(ADDRESS(MATCH(SMALL(_xlfn._xlws.FILTER(I7:I233,H7:H233&gt;0.5),2),I7:I233,0)+6,1))</f>
        <v>#NAME?</v>
      </c>
      <c r="J235" s="1" t="e" cm="1">
        <f t="array" aca="1" ref="J235" ca="1">INDIRECT(ADDRESS(MATCH(SMALL(_xlfn._xlws.FILTER(J7:J233,P7:P233&gt;cr),2),J7:J233,0)+6,1))</f>
        <v>#NAME?</v>
      </c>
      <c r="K235" s="1" t="e" cm="1">
        <f t="array" aca="1" ref="K235" ca="1">INDIRECT(ADDRESS(MATCH(SMALL(_xlfn._xlws.FILTER(K7:K233,P7:P233&gt;cr),2),K7:K233,0)+6,1))</f>
        <v>#NAME?</v>
      </c>
      <c r="L235" s="1" t="e" cm="1">
        <f t="array" aca="1" ref="L235" ca="1">INDIRECT(ADDRESS(MATCH(LARGE(_xlfn._xlws.FILTER(L7:L233,P7:P233&gt;cr),2),L7:L233,0)+6,1))</f>
        <v>#NAME?</v>
      </c>
      <c r="M235" s="1" t="e" cm="1">
        <f t="array" aca="1" ref="M235" ca="1">INDIRECT(ADDRESS(MATCH(LARGE(_xlfn._xlws.FILTER(M7:M233,P7:P233&gt;cr),2),M7:M233,0)+6,1))</f>
        <v>#NAME?</v>
      </c>
      <c r="N235" s="1" t="e" cm="1">
        <f t="array" aca="1" ref="N235" ca="1">INDIRECT(ADDRESS(MATCH(LARGE(_xlfn._xlws.FILTER(N7:N233,P7:P233&gt;cr),2),N7:N233,0)+6,1))</f>
        <v>#NAME?</v>
      </c>
      <c r="O235" s="1" t="e" cm="1">
        <f t="array" aca="1" ref="O235" ca="1">INDIRECT(ADDRESS(MATCH(LARGE(_xlfn._xlws.FILTER(O7:O233,P7:P233&gt;cr),2),O7:O233,0)+6,1))</f>
        <v>#NAME?</v>
      </c>
      <c r="P235" s="1" t="e" cm="1">
        <f t="array" aca="1" ref="P235" ca="1">INDIRECT(ADDRESS(MATCH(LARGE(_xlfn._xlws.FILTER(P7:P233,P7:P233&gt;cr),2),P7:P233,0)+6,1))</f>
        <v>#NAME?</v>
      </c>
      <c r="Q235" s="1" t="e" cm="1">
        <f t="array" aca="1" ref="Q235" ca="1">INDIRECT(ADDRESS(MATCH(SMALL(_xlfn._xlws.FILTER(Q7:Q233,P7:P233&gt;cr),2),Q7:Q233,0)+6,1))</f>
        <v>#NAME?</v>
      </c>
      <c r="R235" s="6" t="e" cm="1">
        <f t="array" aca="1" ref="R235" ca="1">INDIRECT(ADDRESS(MATCH(SMALL(_xlfn._xlws.FILTER(R7:R233,X7:X233&gt;cr),2),R7:R233,0)+6,1))</f>
        <v>#NAME?</v>
      </c>
      <c r="S235" s="6" t="e" cm="1">
        <f t="array" aca="1" ref="S235" ca="1">INDIRECT(ADDRESS(MATCH(SMALL(_xlfn._xlws.FILTER(S7:S233,X7:X233&gt;cr),2),S7:S233,0)+6,1))</f>
        <v>#NAME?</v>
      </c>
      <c r="T235" s="6" t="e" cm="1">
        <f t="array" aca="1" ref="T235" ca="1">INDIRECT(ADDRESS(MATCH(LARGE(_xlfn._xlws.FILTER(T7:T233,X7:X233&gt;cr),2),T7:T233,0)+6,1))</f>
        <v>#NAME?</v>
      </c>
      <c r="U235" s="6" t="e" cm="1">
        <f t="array" aca="1" ref="U235" ca="1">INDIRECT(ADDRESS(MATCH(LARGE(_xlfn._xlws.FILTER(U7:U233,X7:X233&gt;cr),2),U7:U233,0)+6,1))</f>
        <v>#NAME?</v>
      </c>
      <c r="V235" s="6" t="e" cm="1">
        <f t="array" aca="1" ref="V235" ca="1">INDIRECT(ADDRESS(MATCH(LARGE(_xlfn._xlws.FILTER(V7:V233,X7:X233&gt;cr),2),V7:V233,0)+6,1))</f>
        <v>#NAME?</v>
      </c>
      <c r="W235" s="6" t="e" cm="1">
        <f t="array" aca="1" ref="W235" ca="1">INDIRECT(ADDRESS(MATCH(LARGE(_xlfn._xlws.FILTER(W7:W233,X7:X233&gt;cr),2),W7:W233,0)+6,1))</f>
        <v>#NAME?</v>
      </c>
      <c r="X235" s="6" t="e" cm="1">
        <f t="array" aca="1" ref="X235" ca="1">INDIRECT(ADDRESS(MATCH(LARGE(_xlfn._xlws.FILTER(X7:X233,X7:X233&gt;cr),2),X7:X233,0)+6,1))</f>
        <v>#NAME?</v>
      </c>
      <c r="Y235" s="6" t="e" cm="1">
        <f t="array" aca="1" ref="Y235" ca="1">INDIRECT(ADDRESS(MATCH(SMALL(_xlfn._xlws.FILTER(Y7:Y233,X7:X233&gt;cr),2),Y7:Y233,0)+6,1))</f>
        <v>#NAME?</v>
      </c>
      <c r="Z235" s="1" t="e" cm="1">
        <f t="array" aca="1" ref="Z235" ca="1">INDIRECT(ADDRESS(MATCH(SMALL(_xlfn._xlws.FILTER(Z7:Z233,AF7:AF233&gt;cr),2),Z7:Z233,0)+6,1))</f>
        <v>#NAME?</v>
      </c>
      <c r="AA235" s="1" t="e" cm="1">
        <f t="array" aca="1" ref="AA235" ca="1">INDIRECT(ADDRESS(MATCH(SMALL(_xlfn._xlws.FILTER(AA7:AA233,AF7:AF233&gt;cr),2),AA7:AA233,0)+6,1))</f>
        <v>#NAME?</v>
      </c>
      <c r="AB235" s="1" t="e" cm="1">
        <f t="array" aca="1" ref="AB235" ca="1">INDIRECT(ADDRESS(MATCH(LARGE(_xlfn._xlws.FILTER(AB7:AB233,AF7:AF233&gt;cr),2),AB7:AB233,0)+6,1))</f>
        <v>#NAME?</v>
      </c>
      <c r="AC235" s="1" t="e" cm="1">
        <f t="array" aca="1" ref="AC235" ca="1">INDIRECT(ADDRESS(MATCH(LARGE(_xlfn._xlws.FILTER(AC7:AC233,AF7:AF233&gt;cr),2),AC7:AC233,0)+6,1))</f>
        <v>#NAME?</v>
      </c>
      <c r="AD235" s="1" t="e" cm="1">
        <f t="array" aca="1" ref="AD235" ca="1">INDIRECT(ADDRESS(MATCH(LARGE(_xlfn._xlws.FILTER(AD7:AD233,AF7:AF233&gt;cr),2),AD7:AD233,0)+6,1))</f>
        <v>#NAME?</v>
      </c>
      <c r="AE235" s="1" t="e" cm="1">
        <f t="array" aca="1" ref="AE235" ca="1">INDIRECT(ADDRESS(MATCH(LARGE(_xlfn._xlws.FILTER(AE7:AE233,AF7:AF233&gt;cr),2),AE7:AE233,0)+6,1))</f>
        <v>#NAME?</v>
      </c>
      <c r="AF235" s="1" t="e" cm="1">
        <f t="array" aca="1" ref="AF235" ca="1">INDIRECT(ADDRESS(MATCH(LARGE(_xlfn._xlws.FILTER(AF7:AF233,AF7:AF233&gt;cr),2),AF7:AF233,0)+6,1))</f>
        <v>#NAME?</v>
      </c>
      <c r="AG235" s="1" t="e" cm="1">
        <f t="array" aca="1" ref="AG235" ca="1">INDIRECT(ADDRESS(MATCH(SMALL(_xlfn._xlws.FILTER(AG7:AG233,AF7:AF233&gt;cr),2),AG7:AG233,0)+6,1))</f>
        <v>#NAME?</v>
      </c>
      <c r="AH235" s="6" t="e" cm="1">
        <f t="array" aca="1" ref="AH235" ca="1">INDIRECT(ADDRESS(MATCH(SMALL(_xlfn._xlws.FILTER(AH7:AH233,AN7:AN233&gt;cr),2),AH7:AH233,0)+6,1))</f>
        <v>#NAME?</v>
      </c>
      <c r="AI235" s="6" t="e" cm="1">
        <f t="array" aca="1" ref="AI235" ca="1">INDIRECT(ADDRESS(MATCH(SMALL(_xlfn._xlws.FILTER(AI7:AI233,AN7:AN233&gt;cr),2),AI7:AI233,0)+6,1))</f>
        <v>#NAME?</v>
      </c>
      <c r="AJ235" s="6" t="e" cm="1">
        <f t="array" aca="1" ref="AJ235" ca="1">INDIRECT(ADDRESS(MATCH(LARGE(_xlfn._xlws.FILTER(AJ7:AJ233,AN7:AN233&gt;cr),2),AJ7:AJ233,0)+6,1))</f>
        <v>#NAME?</v>
      </c>
      <c r="AK235" s="6" t="e" cm="1">
        <f t="array" aca="1" ref="AK235" ca="1">INDIRECT(ADDRESS(MATCH(LARGE(_xlfn._xlws.FILTER(AK7:AK233,AN7:AN233&gt;cr),2),AK7:AK233,0)+6,1))</f>
        <v>#NAME?</v>
      </c>
      <c r="AL235" s="6" t="e" cm="1">
        <f t="array" aca="1" ref="AL235" ca="1">INDIRECT(ADDRESS(MATCH(LARGE(_xlfn._xlws.FILTER(AL7:AL233,AN7:AN233&gt;cr),2),AL7:AL233,0)+6,1))</f>
        <v>#NAME?</v>
      </c>
      <c r="AM235" s="6" t="e" cm="1">
        <f t="array" aca="1" ref="AM235" ca="1">INDIRECT(ADDRESS(MATCH(LARGE(_xlfn._xlws.FILTER(AM7:AM233,AN7:AN233&gt;cr),2),AM7:AM233,0)+6,1))</f>
        <v>#NAME?</v>
      </c>
      <c r="AN235" s="6" t="e" cm="1">
        <f t="array" aca="1" ref="AN235" ca="1">INDIRECT(ADDRESS(MATCH(LARGE(_xlfn._xlws.FILTER(AN7:AN233,AN7:AN233&gt;cr),2),AN7:AN233,0)+6,1))</f>
        <v>#NAME?</v>
      </c>
      <c r="AO235" s="6" t="e" cm="1">
        <f t="array" aca="1" ref="AO235" ca="1">INDIRECT(ADDRESS(MATCH(SMALL(_xlfn._xlws.FILTER(AO7:AO233,AN7:AN233&gt;cr),2),AO7:AO233,0)+6,1))</f>
        <v>#NAME?</v>
      </c>
      <c r="AP235" s="1" t="e" cm="1">
        <f t="array" aca="1" ref="AP235" ca="1">INDIRECT(ADDRESS(MATCH(SMALL(_xlfn._xlws.FILTER(AP7:AP233,AV7:AV233&gt;cr),2),AP7:AP233,0)+6,1))</f>
        <v>#NAME?</v>
      </c>
      <c r="AQ235" s="1" t="e" cm="1">
        <f t="array" aca="1" ref="AQ235" ca="1">INDIRECT(ADDRESS(MATCH(SMALL(_xlfn._xlws.FILTER(AQ7:AQ233,AV7:AV233&gt;cr),2),AQ7:AQ233,0)+6,1))</f>
        <v>#NAME?</v>
      </c>
      <c r="AR235" s="1" t="e" cm="1">
        <f t="array" aca="1" ref="AR235" ca="1">INDIRECT(ADDRESS(MATCH(LARGE(_xlfn._xlws.FILTER(AR7:AR233,AV7:AV233&gt;cr),2),AR7:AR233,0)+6,1))</f>
        <v>#NAME?</v>
      </c>
      <c r="AS235" s="1" t="e" cm="1">
        <f t="array" aca="1" ref="AS235" ca="1">INDIRECT(ADDRESS(MATCH(LARGE(_xlfn._xlws.FILTER(AS7:AS233,AV7:AV233&gt;cr),2),AS7:AS233,0)+6,1))</f>
        <v>#NAME?</v>
      </c>
      <c r="AT235" s="1" t="e" cm="1">
        <f t="array" aca="1" ref="AT235" ca="1">INDIRECT(ADDRESS(MATCH(LARGE(_xlfn._xlws.FILTER(AT7:AT233,AV7:AV233&gt;cr),2),AT7:AT233,0)+6,1))</f>
        <v>#NAME?</v>
      </c>
      <c r="AU235" s="1" t="e" cm="1">
        <f t="array" aca="1" ref="AU235" ca="1">INDIRECT(ADDRESS(MATCH(LARGE(_xlfn._xlws.FILTER(AU7:AU233,AV7:AV233&gt;cr),2),AU7:AU233,0)+6,1))</f>
        <v>#NAME?</v>
      </c>
      <c r="AV235" s="1" t="e" cm="1">
        <f t="array" aca="1" ref="AV235" ca="1">INDIRECT(ADDRESS(MATCH(LARGE(_xlfn._xlws.FILTER(AV7:AV233,AV7:AV233&gt;cr),2),AV7:AV233,0)+6,1))</f>
        <v>#NAME?</v>
      </c>
      <c r="AW235" s="1" t="e" cm="1">
        <f t="array" aca="1" ref="AW235" ca="1">INDIRECT(ADDRESS(MATCH(SMALL(_xlfn._xlws.FILTER(AW7:AW233,AV7:AV233&gt;cr),2),AW7:AW233,0)+6,1))</f>
        <v>#NAME?</v>
      </c>
      <c r="AX235" s="6" t="e" cm="1">
        <f t="array" aca="1" ref="AX235" ca="1">INDIRECT(ADDRESS(MATCH(SMALL(_xlfn._xlws.FILTER(AX7:AX233,BD7:BD233&gt;cr),2),AX7:AX233,0)+6,1))</f>
        <v>#NAME?</v>
      </c>
      <c r="AY235" s="6" t="e" cm="1">
        <f t="array" aca="1" ref="AY235" ca="1">INDIRECT(ADDRESS(MATCH(SMALL(_xlfn._xlws.FILTER(AY7:AY233,BD7:BD233&gt;cr),2),AY7:AY233,0)+6,1))</f>
        <v>#NAME?</v>
      </c>
      <c r="AZ235" s="6" t="e" cm="1">
        <f t="array" aca="1" ref="AZ235" ca="1">INDIRECT(ADDRESS(MATCH(LARGE(_xlfn._xlws.FILTER(AZ7:AZ233,BD7:BD233&gt;cr),2),AZ7:AZ233,0)+6,1))</f>
        <v>#NAME?</v>
      </c>
      <c r="BA235" s="6" t="e" cm="1">
        <f t="array" aca="1" ref="BA235" ca="1">INDIRECT(ADDRESS(MATCH(LARGE(_xlfn._xlws.FILTER(BA7:BA233,BD7:BD233&gt;cr),2),BA7:BA233,0)+6,1))</f>
        <v>#NAME?</v>
      </c>
      <c r="BB235" s="6" t="e" cm="1">
        <f t="array" aca="1" ref="BB235" ca="1">INDIRECT(ADDRESS(MATCH(LARGE(_xlfn._xlws.FILTER(BB7:BB233,BD7:BD233&gt;cr),2),BB7:BB233,0)+6,1))</f>
        <v>#NAME?</v>
      </c>
      <c r="BC235" s="6" t="e" cm="1">
        <f t="array" aca="1" ref="BC235" ca="1">INDIRECT(ADDRESS(MATCH(LARGE(_xlfn._xlws.FILTER(BC7:BC233,BD7:BD233&gt;cr),2),BC7:BC233,0)+6,1))</f>
        <v>#NAME?</v>
      </c>
      <c r="BD235" s="6" t="e" cm="1">
        <f t="array" aca="1" ref="BD235" ca="1">INDIRECT(ADDRESS(MATCH(LARGE(_xlfn._xlws.FILTER(BD7:BD233,BD7:BD233&gt;cr),2),BD7:BD233,0)+6,1))</f>
        <v>#NAME?</v>
      </c>
      <c r="BE235" s="6" t="e" cm="1">
        <f t="array" aca="1" ref="BE235" ca="1">INDIRECT(ADDRESS(MATCH(SMALL(_xlfn._xlws.FILTER(BE7:BE233,BD7:BD233&gt;cr),2),BE7:BE233,0)+6,1))</f>
        <v>#NAME?</v>
      </c>
      <c r="BF235" s="1" t="e" cm="1">
        <f t="array" aca="1" ref="BF235" ca="1">INDIRECT(ADDRESS(MATCH(SMALL(_xlfn._xlws.FILTER(BF7:BF233,BL7:BL233&gt;cr),2),BF7:BF233,0)+6,1))</f>
        <v>#NAME?</v>
      </c>
      <c r="BG235" s="1" t="e" cm="1">
        <f t="array" aca="1" ref="BG235" ca="1">INDIRECT(ADDRESS(MATCH(SMALL(_xlfn._xlws.FILTER(BG7:BG233,BL7:BL233&gt;cr),2),BG7:BG233,0)+6,1))</f>
        <v>#NAME?</v>
      </c>
      <c r="BH235" s="1" t="e" cm="1">
        <f t="array" aca="1" ref="BH235" ca="1">INDIRECT(ADDRESS(MATCH(LARGE(_xlfn._xlws.FILTER(BH7:BH233,BL7:BL233&gt;cr),2),BH7:BH233,0)+6,1))</f>
        <v>#NAME?</v>
      </c>
      <c r="BI235" s="1" t="e" cm="1">
        <f t="array" aca="1" ref="BI235" ca="1">INDIRECT(ADDRESS(MATCH(LARGE(_xlfn._xlws.FILTER(BI7:BI233,BL7:BL233&gt;cr),2),BI7:BI233,0)+6,1))</f>
        <v>#NAME?</v>
      </c>
      <c r="BJ235" s="1" t="e" cm="1">
        <f t="array" aca="1" ref="BJ235" ca="1">INDIRECT(ADDRESS(MATCH(LARGE(_xlfn._xlws.FILTER(BJ7:BJ233,BL7:BL233&gt;cr),2),BJ7:BJ233,0)+6,1))</f>
        <v>#NAME?</v>
      </c>
      <c r="BK235" s="1" t="e" cm="1">
        <f t="array" aca="1" ref="BK235" ca="1">INDIRECT(ADDRESS(MATCH(LARGE(_xlfn._xlws.FILTER(BK7:BK233,BL7:BL233&gt;cr),2),BK7:BK233,0)+6,1))</f>
        <v>#NAME?</v>
      </c>
      <c r="BL235" s="1" t="e" cm="1">
        <f t="array" aca="1" ref="BL235" ca="1">INDIRECT(ADDRESS(MATCH(LARGE(_xlfn._xlws.FILTER(BL7:BL233,BL7:BL233&gt;cr),2),BL7:BL233,0)+6,1))</f>
        <v>#NAME?</v>
      </c>
      <c r="BM235" s="1" t="e" cm="1">
        <f t="array" aca="1" ref="BM235" ca="1">INDIRECT(ADDRESS(MATCH(SMALL(_xlfn._xlws.FILTER(BM7:BM233,BL7:BL233&gt;cr),2),BM7:BM233,0)+6,1))</f>
        <v>#NAME?</v>
      </c>
      <c r="BN235" s="6" t="e" cm="1">
        <f t="array" aca="1" ref="BN235" ca="1">INDIRECT(ADDRESS(MATCH(SMALL(_xlfn._xlws.FILTER(BN7:BN233,BT7:BT233&gt;cr),2),BN7:BN233,0)+6,1))</f>
        <v>#NAME?</v>
      </c>
      <c r="BO235" s="6" t="e" cm="1">
        <f t="array" aca="1" ref="BO235" ca="1">INDIRECT(ADDRESS(MATCH(SMALL(_xlfn._xlws.FILTER(BO7:BO233,BT7:BT233&gt;cr),2),BO7:BO233,0)+6,1))</f>
        <v>#NAME?</v>
      </c>
      <c r="BP235" s="6" t="e" cm="1">
        <f t="array" aca="1" ref="BP235" ca="1">INDIRECT(ADDRESS(MATCH(LARGE(_xlfn._xlws.FILTER(BP7:BP233,BT7:BT233&gt;cr),2),BP7:BP233,0)+6,1))</f>
        <v>#NAME?</v>
      </c>
      <c r="BQ235" s="6" t="e" cm="1">
        <f t="array" aca="1" ref="BQ235" ca="1">INDIRECT(ADDRESS(MATCH(LARGE(_xlfn._xlws.FILTER(BQ7:BQ233,BT7:BT233&gt;cr),2),BQ7:BQ233,0)+6,1))</f>
        <v>#NAME?</v>
      </c>
      <c r="BR235" s="6" t="e" cm="1">
        <f t="array" aca="1" ref="BR235" ca="1">INDIRECT(ADDRESS(MATCH(LARGE(_xlfn._xlws.FILTER(BR7:BR233,BT7:BT233&gt;cr),2),BR7:BR233,0)+6,1))</f>
        <v>#NAME?</v>
      </c>
      <c r="BS235" s="6" t="e" cm="1">
        <f t="array" aca="1" ref="BS235" ca="1">INDIRECT(ADDRESS(MATCH(LARGE(_xlfn._xlws.FILTER(BS7:BS233,BT7:BT233&gt;cr),2),BS7:BS233,0)+6,1))</f>
        <v>#NAME?</v>
      </c>
      <c r="BT235" s="6" t="e" cm="1">
        <f t="array" aca="1" ref="BT235" ca="1">INDIRECT(ADDRESS(MATCH(LARGE(_xlfn._xlws.FILTER(BT7:BT233,BT7:BT233&gt;cr),2),BT7:BT233,0)+6,1))</f>
        <v>#NAME?</v>
      </c>
      <c r="BU235" s="6" t="e" cm="1">
        <f t="array" aca="1" ref="BU235" ca="1">INDIRECT(ADDRESS(MATCH(SMALL(_xlfn._xlws.FILTER(BU7:BU233,BT7:BT233&gt;cr),2),BU7:BU233,0)+6,1))</f>
        <v>#NAME?</v>
      </c>
      <c r="BV235" s="1" t="e" cm="1">
        <f t="array" aca="1" ref="BV235" ca="1">INDIRECT(ADDRESS(MATCH(SMALL(_xlfn._xlws.FILTER(BV7:BV233,CB7:CB233&gt;cr),2),BV7:BV233,0)+6,1))</f>
        <v>#NAME?</v>
      </c>
      <c r="BW235" s="1" t="e" cm="1">
        <f t="array" aca="1" ref="BW235" ca="1">INDIRECT(ADDRESS(MATCH(SMALL(_xlfn._xlws.FILTER(BW7:BW233,CB7:CB233&gt;cr),2),BW7:BW233,0)+6,1))</f>
        <v>#NAME?</v>
      </c>
      <c r="BX235" s="1" t="e" cm="1">
        <f t="array" aca="1" ref="BX235" ca="1">INDIRECT(ADDRESS(MATCH(LARGE(_xlfn._xlws.FILTER(BX7:BX233,CB7:CB233&gt;cr),2),BX7:BX233,0)+6,1))</f>
        <v>#NAME?</v>
      </c>
      <c r="BY235" s="1" t="e" cm="1">
        <f t="array" aca="1" ref="BY235" ca="1">INDIRECT(ADDRESS(MATCH(LARGE(_xlfn._xlws.FILTER(BY7:BY233,CB7:CB233&gt;cr),2),BY7:BY233,0)+6,1))</f>
        <v>#NAME?</v>
      </c>
      <c r="BZ235" s="1" t="e" cm="1">
        <f t="array" aca="1" ref="BZ235" ca="1">INDIRECT(ADDRESS(MATCH(LARGE(_xlfn._xlws.FILTER(BZ7:BZ233,CB7:CB233&gt;cr),2),BZ7:BZ233,0)+6,1))</f>
        <v>#NAME?</v>
      </c>
      <c r="CA235" s="1" t="e" cm="1">
        <f t="array" aca="1" ref="CA235" ca="1">INDIRECT(ADDRESS(MATCH(LARGE(_xlfn._xlws.FILTER(CA7:CA233,CB7:CB233&gt;cr),2),CA7:CA233,0)+6,1))</f>
        <v>#NAME?</v>
      </c>
      <c r="CB235" s="1" t="e" cm="1">
        <f t="array" aca="1" ref="CB235" ca="1">INDIRECT(ADDRESS(MATCH(LARGE(_xlfn._xlws.FILTER(CB7:CB233,CB7:CB233&gt;cr),2),CB7:CB233,0)+6,1))</f>
        <v>#NAME?</v>
      </c>
      <c r="CC235" s="1" t="e" cm="1">
        <f t="array" aca="1" ref="CC235" ca="1">INDIRECT(ADDRESS(MATCH(SMALL(_xlfn._xlws.FILTER(CC7:CC233,CB7:CB233&gt;cr),2),CC7:CC233,0)+6,1))</f>
        <v>#NAME?</v>
      </c>
      <c r="CD235" s="6" t="e" cm="1">
        <f t="array" aca="1" ref="CD235" ca="1">INDIRECT(ADDRESS(MATCH(SMALL(_xlfn._xlws.FILTER(CD7:CD233,CJ7:CJ233&gt;cr),2),CD7:CD233,0)+6,1))</f>
        <v>#NAME?</v>
      </c>
      <c r="CE235" s="6" t="e" cm="1">
        <f t="array" aca="1" ref="CE235" ca="1">INDIRECT(ADDRESS(MATCH(SMALL(_xlfn._xlws.FILTER(CE7:CE233,CJ7:CJ233&gt;cr),2),CE7:CE233,0)+6,1))</f>
        <v>#NAME?</v>
      </c>
      <c r="CF235" s="6" t="e" cm="1">
        <f t="array" aca="1" ref="CF235" ca="1">INDIRECT(ADDRESS(MATCH(LARGE(_xlfn._xlws.FILTER(CF7:CF233,CJ7:CJ233&gt;cr),2),CF7:CF233,0)+6,1))</f>
        <v>#NAME?</v>
      </c>
      <c r="CG235" s="6" t="e" cm="1">
        <f t="array" aca="1" ref="CG235" ca="1">INDIRECT(ADDRESS(MATCH(LARGE(_xlfn._xlws.FILTER(CG7:CG233,CJ7:CJ233&gt;cr),2),CG7:CG233,0)+6,1))</f>
        <v>#NAME?</v>
      </c>
      <c r="CH235" s="6" t="e" cm="1">
        <f t="array" aca="1" ref="CH235" ca="1">INDIRECT(ADDRESS(MATCH(LARGE(_xlfn._xlws.FILTER(CH7:CH233,CJ7:CJ233&gt;cr),2),CH7:CH233,0)+6,1))</f>
        <v>#NAME?</v>
      </c>
      <c r="CI235" s="6" t="e" cm="1">
        <f t="array" aca="1" ref="CI235" ca="1">INDIRECT(ADDRESS(MATCH(LARGE(_xlfn._xlws.FILTER(CI7:CI233,CJ7:CJ233&gt;cr),2),CI7:CI233,0)+6,1))</f>
        <v>#NAME?</v>
      </c>
      <c r="CJ235" s="6" t="e" cm="1">
        <f t="array" aca="1" ref="CJ235" ca="1">INDIRECT(ADDRESS(MATCH(LARGE(_xlfn._xlws.FILTER(CJ7:CJ233,CJ7:CJ233&gt;cr),2),CJ7:CJ233,0)+6,1))</f>
        <v>#NAME?</v>
      </c>
      <c r="CK235" s="6" t="e" cm="1">
        <f t="array" aca="1" ref="CK235" ca="1">INDIRECT(ADDRESS(MATCH(SMALL(_xlfn._xlws.FILTER(CK7:CK233,CJ7:CJ233&gt;cr),2),CK7:CK233,0)+6,1))</f>
        <v>#NAME?</v>
      </c>
      <c r="CL235" s="1" t="e" cm="1">
        <f t="array" aca="1" ref="CL235" ca="1">INDIRECT(ADDRESS(MATCH(SMALL(_xlfn._xlws.FILTER(CL7:CL233,CR7:CR233&gt;cr),2),CL7:CL233,0)+6,1))</f>
        <v>#NAME?</v>
      </c>
      <c r="CM235" s="1" t="e" cm="1">
        <f t="array" aca="1" ref="CM235" ca="1">INDIRECT(ADDRESS(MATCH(SMALL(_xlfn._xlws.FILTER(CM7:CM233,CR7:CR233&gt;cr),2),CM7:CM233,0)+6,1))</f>
        <v>#NAME?</v>
      </c>
      <c r="CN235" s="1" t="e" cm="1">
        <f t="array" aca="1" ref="CN235" ca="1">INDIRECT(ADDRESS(MATCH(LARGE(_xlfn._xlws.FILTER(CN7:CN233,CR7:CR233&gt;cr),2),CN7:CN233,0)+6,1))</f>
        <v>#NAME?</v>
      </c>
      <c r="CO235" s="1" t="e" cm="1">
        <f t="array" aca="1" ref="CO235" ca="1">INDIRECT(ADDRESS(MATCH(LARGE(_xlfn._xlws.FILTER(CO7:CO233,CR7:CR233&gt;cr),2),CO7:CO233,0)+6,1))</f>
        <v>#NAME?</v>
      </c>
      <c r="CP235" s="1" t="e" cm="1">
        <f t="array" aca="1" ref="CP235" ca="1">INDIRECT(ADDRESS(MATCH(LARGE(_xlfn._xlws.FILTER(CP7:CP233,CR7:CR233&gt;cr),2),CP7:CP233,0)+6,1))</f>
        <v>#NAME?</v>
      </c>
      <c r="CQ235" s="1" t="e" cm="1">
        <f t="array" aca="1" ref="CQ235" ca="1">INDIRECT(ADDRESS(MATCH(LARGE(_xlfn._xlws.FILTER(CQ7:CQ233,CR7:CR233&gt;cr),2),CQ7:CQ233,0)+6,1))</f>
        <v>#NAME?</v>
      </c>
      <c r="CR235" s="1" t="e" cm="1">
        <f t="array" aca="1" ref="CR235" ca="1">INDIRECT(ADDRESS(MATCH(LARGE(_xlfn._xlws.FILTER(CR7:CR233,CR7:CR233&gt;cr),2),CR7:CR233,0)+6,1))</f>
        <v>#NAME?</v>
      </c>
      <c r="CS235" s="1" t="e" cm="1">
        <f t="array" aca="1" ref="CS235" ca="1">INDIRECT(ADDRESS(MATCH(SMALL(_xlfn._xlws.FILTER(CS7:CS233,CR7:CR233&gt;cr),2),CS7:CS233,0)+6,1))</f>
        <v>#NAME?</v>
      </c>
      <c r="CT235" s="6" t="e" cm="1">
        <f t="array" aca="1" ref="CT235" ca="1">INDIRECT(ADDRESS(MATCH(SMALL(_xlfn._xlws.FILTER(CT7:CT233,CZ7:CZ233&gt;cr),2),CT7:CT233,0)+6,1))</f>
        <v>#NAME?</v>
      </c>
      <c r="CU235" s="6" t="e" cm="1">
        <f t="array" aca="1" ref="CU235" ca="1">INDIRECT(ADDRESS(MATCH(SMALL(_xlfn._xlws.FILTER(CU7:CU233,CZ7:CZ233&gt;cr),2),CU7:CU233,0)+6,1))</f>
        <v>#NAME?</v>
      </c>
      <c r="CV235" s="6" t="e" cm="1">
        <f t="array" aca="1" ref="CV235" ca="1">INDIRECT(ADDRESS(MATCH(LARGE(_xlfn._xlws.FILTER(CV7:CV233,CZ7:CZ233&gt;cr),2),CV7:CV233,0)+6,1))</f>
        <v>#NAME?</v>
      </c>
      <c r="CW235" s="6" t="e" cm="1">
        <f t="array" aca="1" ref="CW235" ca="1">INDIRECT(ADDRESS(MATCH(LARGE(_xlfn._xlws.FILTER(CW7:CW233,CZ7:CZ233&gt;cr),2),CW7:CW233,0)+6,1))</f>
        <v>#NAME?</v>
      </c>
      <c r="CX235" s="6" t="e" cm="1">
        <f t="array" aca="1" ref="CX235" ca="1">INDIRECT(ADDRESS(MATCH(LARGE(_xlfn._xlws.FILTER(CX7:CX233,CZ7:CZ233&gt;cr),2),CX7:CX233,0)+6,1))</f>
        <v>#NAME?</v>
      </c>
      <c r="CY235" s="6" t="e" cm="1">
        <f t="array" aca="1" ref="CY235" ca="1">INDIRECT(ADDRESS(MATCH(LARGE(_xlfn._xlws.FILTER(CY7:CY233,CZ7:CZ233&gt;cr),2),CY7:CY233,0)+6,1))</f>
        <v>#NAME?</v>
      </c>
      <c r="CZ235" s="6" t="e" cm="1">
        <f t="array" aca="1" ref="CZ235" ca="1">INDIRECT(ADDRESS(MATCH(LARGE(_xlfn._xlws.FILTER(CZ7:CZ233,CZ7:CZ233&gt;cr),2),CZ7:CZ233,0)+6,1))</f>
        <v>#NAME?</v>
      </c>
      <c r="DA235" s="6" t="e" cm="1">
        <f t="array" aca="1" ref="DA235" ca="1">INDIRECT(ADDRESS(MATCH(SMALL(_xlfn._xlws.FILTER(DA7:DA233,CZ7:CZ233&gt;cr),2),DA7:DA233,0)+6,1))</f>
        <v>#NAME?</v>
      </c>
      <c r="DB235" s="1" t="e" cm="1">
        <f t="array" aca="1" ref="DB235" ca="1">INDIRECT(ADDRESS(MATCH(SMALL(_xlfn._xlws.FILTER(DB7:DB233,DH7:DH233&gt;cr),2),DB7:DB233,0)+6,1))</f>
        <v>#NAME?</v>
      </c>
      <c r="DC235" s="1" t="e" cm="1">
        <f t="array" aca="1" ref="DC235" ca="1">INDIRECT(ADDRESS(MATCH(SMALL(_xlfn._xlws.FILTER(DC7:DC233,DH7:DH233&gt;cr),2),DC7:DC233,0)+6,1))</f>
        <v>#NAME?</v>
      </c>
      <c r="DD235" s="1" t="e" cm="1">
        <f t="array" aca="1" ref="DD235" ca="1">INDIRECT(ADDRESS(MATCH(LARGE(_xlfn._xlws.FILTER(DD7:DD233,DH7:DH233&gt;cr),2),DD7:DD233,0)+6,1))</f>
        <v>#NAME?</v>
      </c>
      <c r="DE235" s="1" t="e" cm="1">
        <f t="array" aca="1" ref="DE235" ca="1">INDIRECT(ADDRESS(MATCH(LARGE(_xlfn._xlws.FILTER(DE7:DE233,DH7:DH233&gt;cr),2),DE7:DE233,0)+6,1))</f>
        <v>#NAME?</v>
      </c>
      <c r="DF235" s="1" t="e" cm="1">
        <f t="array" aca="1" ref="DF235" ca="1">INDIRECT(ADDRESS(MATCH(LARGE(_xlfn._xlws.FILTER(DF7:DF233,DH7:DH233&gt;cr),2),DF7:DF233,0)+6,1))</f>
        <v>#NAME?</v>
      </c>
      <c r="DG235" s="1" t="e" cm="1">
        <f t="array" aca="1" ref="DG235" ca="1">INDIRECT(ADDRESS(MATCH(LARGE(_xlfn._xlws.FILTER(DG7:DG233,DH7:DH233&gt;cr),2),DG7:DG233,0)+6,1))</f>
        <v>#NAME?</v>
      </c>
      <c r="DH235" s="1" t="e" cm="1">
        <f t="array" aca="1" ref="DH235" ca="1">INDIRECT(ADDRESS(MATCH(LARGE(_xlfn._xlws.FILTER(DH7:DH233,DH7:DH233&gt;cr),2),DH7:DH233,0)+6,1))</f>
        <v>#NAME?</v>
      </c>
      <c r="DI235" s="1" t="e" cm="1">
        <f t="array" aca="1" ref="DI235" ca="1">INDIRECT(ADDRESS(MATCH(SMALL(_xlfn._xlws.FILTER(DI7:DI233,DH7:DH233&gt;cr),2),DI7:DI233,0)+6,1))</f>
        <v>#NAME?</v>
      </c>
      <c r="DJ235" s="6" t="e" cm="1">
        <f t="array" aca="1" ref="DJ235" ca="1">INDIRECT(ADDRESS(MATCH(SMALL(_xlfn._xlws.FILTER(DJ7:DJ233,DP7:DP233&gt;cr),2),DJ7:DJ233,0)+6,1))</f>
        <v>#NAME?</v>
      </c>
      <c r="DK235" s="6" t="e" cm="1">
        <f t="array" aca="1" ref="DK235" ca="1">INDIRECT(ADDRESS(MATCH(SMALL(_xlfn._xlws.FILTER(DK7:DK233,DP7:DP233&gt;cr),2),DK7:DK233,0)+6,1))</f>
        <v>#NAME?</v>
      </c>
      <c r="DL235" s="6" t="e" cm="1">
        <f t="array" aca="1" ref="DL235" ca="1">INDIRECT(ADDRESS(MATCH(LARGE(_xlfn._xlws.FILTER(DL7:DL233,DP7:DP233&gt;cr),2),DL7:DL233,0)+6,1))</f>
        <v>#NAME?</v>
      </c>
      <c r="DM235" s="6" t="e" cm="1">
        <f t="array" aca="1" ref="DM235" ca="1">INDIRECT(ADDRESS(MATCH(LARGE(_xlfn._xlws.FILTER(DM7:DM233,DP7:DP233&gt;cr),2),DM7:DM233,0)+6,1))</f>
        <v>#NAME?</v>
      </c>
      <c r="DN235" s="6" t="e" cm="1">
        <f t="array" aca="1" ref="DN235" ca="1">INDIRECT(ADDRESS(MATCH(LARGE(_xlfn._xlws.FILTER(DN7:DN233,DP7:DP233&gt;cr),2),DN7:DN233,0)+6,1))</f>
        <v>#NAME?</v>
      </c>
      <c r="DO235" s="6" t="e" cm="1">
        <f t="array" aca="1" ref="DO235" ca="1">INDIRECT(ADDRESS(MATCH(LARGE(_xlfn._xlws.FILTER(DO7:DO233,DP7:DP233&gt;cr),2),DO7:DO233,0)+6,1))</f>
        <v>#NAME?</v>
      </c>
      <c r="DP235" s="6" t="e" cm="1">
        <f t="array" aca="1" ref="DP235" ca="1">INDIRECT(ADDRESS(MATCH(LARGE(_xlfn._xlws.FILTER(DP7:DP233,DP7:DP233&gt;cr),2),DP7:DP233,0)+6,1))</f>
        <v>#NAME?</v>
      </c>
      <c r="DQ235" s="6" t="e" cm="1">
        <f t="array" aca="1" ref="DQ235" ca="1">INDIRECT(ADDRESS(MATCH(SMALL(_xlfn._xlws.FILTER(DQ7:DQ233,DP7:DP233&gt;cr),2),DQ7:DQ233,0)+6,1))</f>
        <v>#NAME?</v>
      </c>
      <c r="DR235" s="1" t="e" cm="1">
        <f t="array" aca="1" ref="DR235" ca="1">INDIRECT(ADDRESS(MATCH(SMALL(_xlfn._xlws.FILTER(DR7:DR233,DX7:DX233&gt;cr),2),DR7:DR233,0)+6,1))</f>
        <v>#NAME?</v>
      </c>
      <c r="DS235" s="1" t="e" cm="1">
        <f t="array" aca="1" ref="DS235" ca="1">INDIRECT(ADDRESS(MATCH(SMALL(_xlfn._xlws.FILTER(DS7:DS233,DX7:DX233&gt;cr),2),DS7:DS233,0)+6,1))</f>
        <v>#NAME?</v>
      </c>
      <c r="DT235" s="1" t="e" cm="1">
        <f t="array" aca="1" ref="DT235" ca="1">INDIRECT(ADDRESS(MATCH(LARGE(_xlfn._xlws.FILTER(DT7:DT233,DX7:DX233&gt;cr),2),DT7:DT233,0)+6,1))</f>
        <v>#NAME?</v>
      </c>
      <c r="DU235" s="1" t="e" cm="1">
        <f t="array" aca="1" ref="DU235" ca="1">INDIRECT(ADDRESS(MATCH(LARGE(_xlfn._xlws.FILTER(DU7:DU233,DX7:DX233&gt;cr),2),DU7:DU233,0)+6,1))</f>
        <v>#NAME?</v>
      </c>
      <c r="DV235" s="1" t="e" cm="1">
        <f t="array" aca="1" ref="DV235" ca="1">INDIRECT(ADDRESS(MATCH(LARGE(_xlfn._xlws.FILTER(DV7:DV233,DX7:DX233&gt;cr),2),DV7:DV233,0)+6,1))</f>
        <v>#NAME?</v>
      </c>
      <c r="DW235" s="1" t="e" cm="1">
        <f t="array" aca="1" ref="DW235" ca="1">INDIRECT(ADDRESS(MATCH(LARGE(_xlfn._xlws.FILTER(DW7:DW233,DX7:DX233&gt;cr),2),DW7:DW233,0)+6,1))</f>
        <v>#NAME?</v>
      </c>
      <c r="DX235" s="1" t="e" cm="1">
        <f t="array" aca="1" ref="DX235" ca="1">INDIRECT(ADDRESS(MATCH(LARGE(_xlfn._xlws.FILTER(DX7:DX233,DX7:DX233&gt;cr),2),DX7:DX233,0)+6,1))</f>
        <v>#NAME?</v>
      </c>
      <c r="DY235" s="1" t="e" cm="1">
        <f t="array" aca="1" ref="DY235" ca="1">INDIRECT(ADDRESS(MATCH(SMALL(_xlfn._xlws.FILTER(DY7:DY233,DX7:DX233&gt;cr),2),DY7:DY233,0)+6,1))</f>
        <v>#NAME?</v>
      </c>
      <c r="DZ235" s="6" t="e" cm="1">
        <f t="array" aca="1" ref="DZ235" ca="1">INDIRECT(ADDRESS(MATCH(SMALL(_xlfn._xlws.FILTER(DZ7:DZ233,EF7:EF233&gt;cr),2),DZ7:DZ233,0)+6,1))</f>
        <v>#NAME?</v>
      </c>
      <c r="EA235" s="6" t="e" cm="1">
        <f t="array" aca="1" ref="EA235" ca="1">INDIRECT(ADDRESS(MATCH(SMALL(_xlfn._xlws.FILTER(EA7:EA233,EF7:EF233&gt;cr),2),EA7:EA233,0)+6,1))</f>
        <v>#NAME?</v>
      </c>
      <c r="EB235" s="6" t="e" cm="1">
        <f t="array" aca="1" ref="EB235" ca="1">INDIRECT(ADDRESS(MATCH(LARGE(_xlfn._xlws.FILTER(EB7:EB233,EF7:EF233&gt;cr),2),EB7:EB233,0)+6,1))</f>
        <v>#NAME?</v>
      </c>
      <c r="EC235" s="6" t="e" cm="1">
        <f t="array" aca="1" ref="EC235" ca="1">INDIRECT(ADDRESS(MATCH(LARGE(_xlfn._xlws.FILTER(EC7:EC233,EF7:EF233&gt;cr),2),EC7:EC233,0)+6,1))</f>
        <v>#NAME?</v>
      </c>
      <c r="ED235" s="6" t="e" cm="1">
        <f t="array" aca="1" ref="ED235" ca="1">INDIRECT(ADDRESS(MATCH(LARGE(_xlfn._xlws.FILTER(ED7:ED233,EF7:EF233&gt;cr),2),ED7:ED233,0)+6,1))</f>
        <v>#NAME?</v>
      </c>
      <c r="EE235" s="6" t="e" cm="1">
        <f t="array" aca="1" ref="EE235" ca="1">INDIRECT(ADDRESS(MATCH(LARGE(_xlfn._xlws.FILTER(EE7:EE233,EF7:EF233&gt;cr),2),EE7:EE233,0)+6,1))</f>
        <v>#NAME?</v>
      </c>
      <c r="EF235" s="6" t="e" cm="1">
        <f t="array" aca="1" ref="EF235" ca="1">INDIRECT(ADDRESS(MATCH(LARGE(_xlfn._xlws.FILTER(EF7:EF233,EF7:EF233&gt;cr),2),EF7:EF233,0)+6,1))</f>
        <v>#NAME?</v>
      </c>
      <c r="EG235" s="6" t="e" cm="1">
        <f t="array" aca="1" ref="EG235" ca="1">INDIRECT(ADDRESS(MATCH(SMALL(_xlfn._xlws.FILTER(EG7:EG233,EF7:EF233&gt;cr),2),EG7:EG233,0)+6,1))</f>
        <v>#NAME?</v>
      </c>
      <c r="EH235" s="1" t="e" cm="1">
        <f t="array" aca="1" ref="EH235" ca="1">INDIRECT(ADDRESS(MATCH(SMALL(_xlfn._xlws.FILTER(EH7:EH233,EN7:EN233&gt;cr),2),EH7:EH233,0)+6,1))</f>
        <v>#NAME?</v>
      </c>
      <c r="EI235" s="1" t="e" cm="1">
        <f t="array" aca="1" ref="EI235" ca="1">INDIRECT(ADDRESS(MATCH(SMALL(_xlfn._xlws.FILTER(EI7:EI233,EN7:EN233&gt;cr),2),EI7:EI233,0)+6,1))</f>
        <v>#NAME?</v>
      </c>
      <c r="EJ235" s="1" t="e" cm="1">
        <f t="array" aca="1" ref="EJ235" ca="1">INDIRECT(ADDRESS(MATCH(LARGE(_xlfn._xlws.FILTER(EJ7:EJ233,EN7:EN233&gt;cr),2),EJ7:EJ233,0)+6,1))</f>
        <v>#NAME?</v>
      </c>
      <c r="EK235" s="1" t="e" cm="1">
        <f t="array" aca="1" ref="EK235" ca="1">INDIRECT(ADDRESS(MATCH(LARGE(_xlfn._xlws.FILTER(EK7:EK233,EN7:EN233&gt;cr),2),EK7:EK233,0)+6,1))</f>
        <v>#NAME?</v>
      </c>
      <c r="EL235" s="1" t="e" cm="1">
        <f t="array" aca="1" ref="EL235" ca="1">INDIRECT(ADDRESS(MATCH(LARGE(_xlfn._xlws.FILTER(EL7:EL233,EN7:EN233&gt;cr),2),EL7:EL233,0)+6,1))</f>
        <v>#NAME?</v>
      </c>
      <c r="EM235" s="1" t="e" cm="1">
        <f t="array" aca="1" ref="EM235" ca="1">INDIRECT(ADDRESS(MATCH(LARGE(_xlfn._xlws.FILTER(EM7:EM233,EN7:EN233&gt;cr),2),EM7:EM233,0)+6,1))</f>
        <v>#NAME?</v>
      </c>
      <c r="EN235" s="1" t="e" cm="1">
        <f t="array" aca="1" ref="EN235" ca="1">INDIRECT(ADDRESS(MATCH(LARGE(_xlfn._xlws.FILTER(EN7:EN233,EN7:EN233&gt;cr),2),EN7:EN233,0)+6,1))</f>
        <v>#NAME?</v>
      </c>
      <c r="EO235" s="1" t="e" cm="1">
        <f t="array" aca="1" ref="EO235" ca="1">INDIRECT(ADDRESS(MATCH(SMALL(_xlfn._xlws.FILTER(EO7:EO233,EN7:EN233&gt;cr),2),EO7:EO233,0)+6,1))</f>
        <v>#NAME?</v>
      </c>
      <c r="EP235" s="6" t="e" cm="1">
        <f t="array" aca="1" ref="EP235" ca="1">INDIRECT(ADDRESS(MATCH(SMALL(_xlfn._xlws.FILTER(EP7:EP233,EV7:EV233&gt;cr),2),EP7:EP233,0)+6,1))</f>
        <v>#NAME?</v>
      </c>
      <c r="EQ235" s="6" t="e" cm="1">
        <f t="array" aca="1" ref="EQ235" ca="1">INDIRECT(ADDRESS(MATCH(SMALL(_xlfn._xlws.FILTER(EQ7:EQ233,EV7:EV233&gt;cr),2),EQ7:EQ233,0)+6,1))</f>
        <v>#NAME?</v>
      </c>
      <c r="ER235" s="6" t="e" cm="1">
        <f t="array" aca="1" ref="ER235" ca="1">INDIRECT(ADDRESS(MATCH(LARGE(_xlfn._xlws.FILTER(ER7:ER233,EV7:EV233&gt;cr),2),ER7:ER233,0)+6,1))</f>
        <v>#NAME?</v>
      </c>
      <c r="ES235" s="6" t="e" cm="1">
        <f t="array" aca="1" ref="ES235" ca="1">INDIRECT(ADDRESS(MATCH(LARGE(_xlfn._xlws.FILTER(ES7:ES233,EV7:EV233&gt;cr),2),ES7:ES233,0)+6,1))</f>
        <v>#NAME?</v>
      </c>
      <c r="ET235" s="6" t="e" cm="1">
        <f t="array" aca="1" ref="ET235" ca="1">INDIRECT(ADDRESS(MATCH(LARGE(_xlfn._xlws.FILTER(ET7:ET233,EV7:EV233&gt;cr),2),ET7:ET233,0)+6,1))</f>
        <v>#NAME?</v>
      </c>
      <c r="EU235" s="6" t="e" cm="1">
        <f t="array" aca="1" ref="EU235" ca="1">INDIRECT(ADDRESS(MATCH(LARGE(_xlfn._xlws.FILTER(EU7:EU233,EV7:EV233&gt;cr),2),EU7:EU233,0)+6,1))</f>
        <v>#NAME?</v>
      </c>
      <c r="EV235" s="6" t="e" cm="1">
        <f t="array" aca="1" ref="EV235" ca="1">INDIRECT(ADDRESS(MATCH(LARGE(_xlfn._xlws.FILTER(EV7:EV233,EV7:EV233&gt;cr),2),EV7:EV233,0)+6,1))</f>
        <v>#NAME?</v>
      </c>
      <c r="EW235" s="6" t="e" cm="1">
        <f t="array" aca="1" ref="EW235" ca="1">INDIRECT(ADDRESS(MATCH(SMALL(_xlfn._xlws.FILTER(EW7:EW233,EV7:EV233&gt;cr),2),EW7:EW233,0)+6,1))</f>
        <v>#NAME?</v>
      </c>
      <c r="EX235" s="1" t="e" cm="1">
        <f t="array" aca="1" ref="EX235" ca="1">INDIRECT(ADDRESS(MATCH(SMALL(_xlfn._xlws.FILTER(EX7:EX233,FD7:FD233&gt;cr),2),EX7:EX233,0)+6,1))</f>
        <v>#NAME?</v>
      </c>
      <c r="EY235" s="1" t="e" cm="1">
        <f t="array" aca="1" ref="EY235" ca="1">INDIRECT(ADDRESS(MATCH(SMALL(_xlfn._xlws.FILTER(EY7:EY233,FD7:FD233&gt;cr),2),EY7:EY233,0)+6,1))</f>
        <v>#NAME?</v>
      </c>
      <c r="EZ235" s="1" t="e" cm="1">
        <f t="array" aca="1" ref="EZ235" ca="1">INDIRECT(ADDRESS(MATCH(LARGE(_xlfn._xlws.FILTER(EZ7:EZ233,FD7:FD233&gt;cr),2),EZ7:EZ233,0)+6,1))</f>
        <v>#NAME?</v>
      </c>
      <c r="FA235" s="1" t="e" cm="1">
        <f t="array" aca="1" ref="FA235" ca="1">INDIRECT(ADDRESS(MATCH(LARGE(_xlfn._xlws.FILTER(FA7:FA233,FD7:FD233&gt;cr),2),FA7:FA233,0)+6,1))</f>
        <v>#NAME?</v>
      </c>
      <c r="FB235" s="1" t="e" cm="1">
        <f t="array" aca="1" ref="FB235" ca="1">INDIRECT(ADDRESS(MATCH(LARGE(_xlfn._xlws.FILTER(FB7:FB233,FD7:FD233&gt;cr),2),FB7:FB233,0)+6,1))</f>
        <v>#NAME?</v>
      </c>
      <c r="FC235" s="1" t="e" cm="1">
        <f t="array" aca="1" ref="FC235" ca="1">INDIRECT(ADDRESS(MATCH(LARGE(_xlfn._xlws.FILTER(FC7:FC233,FD7:FD233&gt;cr),2),FC7:FC233,0)+6,1))</f>
        <v>#NAME?</v>
      </c>
      <c r="FD235" s="1" t="e" cm="1">
        <f t="array" aca="1" ref="FD235" ca="1">INDIRECT(ADDRESS(MATCH(LARGE(_xlfn._xlws.FILTER(FD7:FD233,FD7:FD233&gt;cr),2),FD7:FD233,0)+6,1))</f>
        <v>#NAME?</v>
      </c>
      <c r="FE235" s="1" t="e" cm="1">
        <f t="array" aca="1" ref="FE235" ca="1">INDIRECT(ADDRESS(MATCH(SMALL(_xlfn._xlws.FILTER(FE7:FE233,FD7:FD233&gt;cr),2),FE7:FE233,0)+6,1))</f>
        <v>#NAME?</v>
      </c>
      <c r="FF235" s="6" t="e" cm="1">
        <f t="array" aca="1" ref="FF235" ca="1">INDIRECT(ADDRESS(MATCH(SMALL(_xlfn._xlws.FILTER(FF7:FF233,FL7:FL233&gt;cr),2),FF7:FF233,0)+6,1))</f>
        <v>#NAME?</v>
      </c>
      <c r="FG235" s="6" t="e" cm="1">
        <f t="array" aca="1" ref="FG235" ca="1">INDIRECT(ADDRESS(MATCH(SMALL(_xlfn._xlws.FILTER(FG7:FG233,FL7:FL233&gt;cr),2),FG7:FG233,0)+6,1))</f>
        <v>#NAME?</v>
      </c>
      <c r="FH235" s="6" t="e" cm="1">
        <f t="array" aca="1" ref="FH235" ca="1">INDIRECT(ADDRESS(MATCH(LARGE(_xlfn._xlws.FILTER(FH7:FH233,FL7:FL233&gt;cr),2),FH7:FH233,0)+6,1))</f>
        <v>#NAME?</v>
      </c>
      <c r="FI235" s="6" t="e" cm="1">
        <f t="array" aca="1" ref="FI235" ca="1">INDIRECT(ADDRESS(MATCH(LARGE(_xlfn._xlws.FILTER(FI7:FI233,FL7:FL233&gt;cr),2),FI7:FI233,0)+6,1))</f>
        <v>#NAME?</v>
      </c>
      <c r="FJ235" s="6" t="e" cm="1">
        <f t="array" aca="1" ref="FJ235" ca="1">INDIRECT(ADDRESS(MATCH(LARGE(_xlfn._xlws.FILTER(FJ7:FJ233,FL7:FL233&gt;cr),2),FJ7:FJ233,0)+6,1))</f>
        <v>#NAME?</v>
      </c>
      <c r="FK235" s="6" t="e" cm="1">
        <f t="array" aca="1" ref="FK235" ca="1">INDIRECT(ADDRESS(MATCH(LARGE(_xlfn._xlws.FILTER(FK7:FK233,FL7:FL233&gt;cr),2),FK7:FK233,0)+6,1))</f>
        <v>#NAME?</v>
      </c>
      <c r="FL235" s="6" t="e" cm="1">
        <f t="array" aca="1" ref="FL235" ca="1">INDIRECT(ADDRESS(MATCH(LARGE(_xlfn._xlws.FILTER(FL7:FL233,FL7:FL233&gt;cr),2),FL7:FL233,0)+6,1))</f>
        <v>#NAME?</v>
      </c>
      <c r="FM235" s="6" t="e" cm="1">
        <f t="array" aca="1" ref="FM235" ca="1">INDIRECT(ADDRESS(MATCH(SMALL(_xlfn._xlws.FILTER(FM7:FM233,FL7:FL233&gt;cr),2),FM7:FM233,0)+6,1))</f>
        <v>#NAME?</v>
      </c>
      <c r="FN235" s="1" t="e" cm="1">
        <f t="array" aca="1" ref="FN235" ca="1">INDIRECT(ADDRESS(MATCH(SMALL(_xlfn._xlws.FILTER(FN7:FN233,FT7:FT233&gt;cr),2),FN7:FN233,0)+6,1))</f>
        <v>#NAME?</v>
      </c>
      <c r="FO235" s="1" t="e" cm="1">
        <f t="array" aca="1" ref="FO235" ca="1">INDIRECT(ADDRESS(MATCH(SMALL(_xlfn._xlws.FILTER(FO7:FO233,FT7:FT233&gt;cr),2),FO7:FO233,0)+6,1))</f>
        <v>#NAME?</v>
      </c>
      <c r="FP235" s="1" t="e" cm="1">
        <f t="array" aca="1" ref="FP235" ca="1">INDIRECT(ADDRESS(MATCH(LARGE(_xlfn._xlws.FILTER(FP7:FP233,FT7:FT233&gt;cr),2),FP7:FP233,0)+6,1))</f>
        <v>#NAME?</v>
      </c>
      <c r="FQ235" s="1" t="e" cm="1">
        <f t="array" aca="1" ref="FQ235" ca="1">INDIRECT(ADDRESS(MATCH(LARGE(_xlfn._xlws.FILTER(FQ7:FQ233,FT7:FT233&gt;cr),2),FQ7:FQ233,0)+6,1))</f>
        <v>#NAME?</v>
      </c>
      <c r="FR235" s="1" t="e" cm="1">
        <f t="array" aca="1" ref="FR235" ca="1">INDIRECT(ADDRESS(MATCH(LARGE(_xlfn._xlws.FILTER(FR7:FR233,FT7:FT233&gt;cr),2),FR7:FR233,0)+6,1))</f>
        <v>#NAME?</v>
      </c>
      <c r="FS235" s="1" t="e" cm="1">
        <f t="array" aca="1" ref="FS235" ca="1">INDIRECT(ADDRESS(MATCH(LARGE(_xlfn._xlws.FILTER(FS7:FS233,FT7:FT233&gt;cr),2),FS7:FS233,0)+6,1))</f>
        <v>#NAME?</v>
      </c>
      <c r="FT235" s="1" t="e" cm="1">
        <f t="array" aca="1" ref="FT235" ca="1">INDIRECT(ADDRESS(MATCH(LARGE(_xlfn._xlws.FILTER(FT7:FT233,FT7:FT233&gt;cr),2),FT7:FT233,0)+6,1))</f>
        <v>#NAME?</v>
      </c>
      <c r="FU235" s="1" t="e" cm="1">
        <f t="array" aca="1" ref="FU235" ca="1">INDIRECT(ADDRESS(MATCH(SMALL(_xlfn._xlws.FILTER(FU7:FU233,FT7:FT233&gt;cr),2),FU7:FU233,0)+6,1))</f>
        <v>#NAME?</v>
      </c>
      <c r="FV235" s="6" t="e" cm="1">
        <f t="array" aca="1" ref="FV235" ca="1">INDIRECT(ADDRESS(MATCH(SMALL(_xlfn._xlws.FILTER(FV7:FV233,GB7:GB233&gt;cr),2),FV7:FV233,0)+6,1))</f>
        <v>#NAME?</v>
      </c>
      <c r="FW235" s="6" t="e" cm="1">
        <f t="array" aca="1" ref="FW235" ca="1">INDIRECT(ADDRESS(MATCH(SMALL(_xlfn._xlws.FILTER(FW7:FW233,GB7:GB233&gt;cr),2),FW7:FW233,0)+6,1))</f>
        <v>#NAME?</v>
      </c>
      <c r="FX235" s="6" t="e" cm="1">
        <f t="array" aca="1" ref="FX235" ca="1">INDIRECT(ADDRESS(MATCH(LARGE(_xlfn._xlws.FILTER(FX7:FX233,GB7:GB233&gt;cr),2),FX7:FX233,0)+6,1))</f>
        <v>#NAME?</v>
      </c>
      <c r="FY235" s="6" t="e" cm="1">
        <f t="array" aca="1" ref="FY235" ca="1">INDIRECT(ADDRESS(MATCH(LARGE(_xlfn._xlws.FILTER(FY7:FY233,GB7:GB233&gt;cr),2),FY7:FY233,0)+6,1))</f>
        <v>#NAME?</v>
      </c>
      <c r="FZ235" s="6" t="e" cm="1">
        <f t="array" aca="1" ref="FZ235" ca="1">INDIRECT(ADDRESS(MATCH(LARGE(_xlfn._xlws.FILTER(FZ7:FZ233,GB7:GB233&gt;cr),2),FZ7:FZ233,0)+6,1))</f>
        <v>#NAME?</v>
      </c>
      <c r="GA235" s="6" t="e" cm="1">
        <f t="array" aca="1" ref="GA235" ca="1">INDIRECT(ADDRESS(MATCH(LARGE(_xlfn._xlws.FILTER(GA7:GA233,GB7:GB233&gt;cr),2),GA7:GA233,0)+6,1))</f>
        <v>#NAME?</v>
      </c>
      <c r="GB235" s="6" t="e" cm="1">
        <f t="array" aca="1" ref="GB235" ca="1">INDIRECT(ADDRESS(MATCH(LARGE(_xlfn._xlws.FILTER(GB7:GB233,GB7:GB233&gt;cr),2),GB7:GB233,0)+6,1))</f>
        <v>#NAME?</v>
      </c>
      <c r="GC235" s="6" t="e" cm="1">
        <f t="array" aca="1" ref="GC235" ca="1">INDIRECT(ADDRESS(MATCH(SMALL(_xlfn._xlws.FILTER(GC7:GC233,GB7:GB233&gt;cr),2),GC7:GC233,0)+6,1))</f>
        <v>#NAME?</v>
      </c>
      <c r="GD235" s="1" t="e" cm="1">
        <f t="array" aca="1" ref="GD235" ca="1">INDIRECT(ADDRESS(MATCH(SMALL(_xlfn._xlws.FILTER(GD7:GD233,GJ7:GJ233&gt;cr),2),GD7:GD233,0)+6,1))</f>
        <v>#NAME?</v>
      </c>
      <c r="GE235" s="1" t="e" cm="1">
        <f t="array" aca="1" ref="GE235" ca="1">INDIRECT(ADDRESS(MATCH(SMALL(_xlfn._xlws.FILTER(GE7:GE233,GJ7:GJ233&gt;cr),2),GE7:GE233,0)+6,1))</f>
        <v>#NAME?</v>
      </c>
      <c r="GF235" s="1" t="e" cm="1">
        <f t="array" aca="1" ref="GF235" ca="1">INDIRECT(ADDRESS(MATCH(LARGE(_xlfn._xlws.FILTER(GF7:GF233,GJ7:GJ233&gt;cr),2),GF7:GF233,0)+6,1))</f>
        <v>#NAME?</v>
      </c>
      <c r="GG235" s="1" t="e" cm="1">
        <f t="array" aca="1" ref="GG235" ca="1">INDIRECT(ADDRESS(MATCH(LARGE(_xlfn._xlws.FILTER(GG7:GG233,GJ7:GJ233&gt;cr),2),GG7:GG233,0)+6,1))</f>
        <v>#NAME?</v>
      </c>
      <c r="GH235" s="1" t="e" cm="1">
        <f t="array" aca="1" ref="GH235" ca="1">INDIRECT(ADDRESS(MATCH(LARGE(_xlfn._xlws.FILTER(GH7:GH233,GJ7:GJ233&gt;cr),2),GH7:GH233,0)+6,1))</f>
        <v>#NAME?</v>
      </c>
      <c r="GI235" s="1" t="e" cm="1">
        <f t="array" aca="1" ref="GI235" ca="1">INDIRECT(ADDRESS(MATCH(LARGE(_xlfn._xlws.FILTER(GI7:GI233,GJ7:GJ233&gt;cr),2),GI7:GI233,0)+6,1))</f>
        <v>#NAME?</v>
      </c>
      <c r="GJ235" s="1" t="e" cm="1">
        <f t="array" aca="1" ref="GJ235" ca="1">INDIRECT(ADDRESS(MATCH(LARGE(_xlfn._xlws.FILTER(GJ7:GJ233,GJ7:GJ233&gt;cr),2),GJ7:GJ233,0)+6,1))</f>
        <v>#NAME?</v>
      </c>
      <c r="GK235" s="1" t="e" cm="1">
        <f t="array" aca="1" ref="GK235" ca="1">INDIRECT(ADDRESS(MATCH(SMALL(_xlfn._xlws.FILTER(GK7:GK233,GJ7:GJ233&gt;cr),2),GK7:GK233,0)+6,1))</f>
        <v>#NAME?</v>
      </c>
      <c r="GL235" s="6" t="e" cm="1">
        <f t="array" aca="1" ref="GL235" ca="1">INDIRECT(ADDRESS(MATCH(SMALL(_xlfn._xlws.FILTER(GL7:GL233,GR7:GR233&gt;cr),2),GL7:GL233,0)+6,1))</f>
        <v>#NAME?</v>
      </c>
      <c r="GM235" s="6" t="e" cm="1">
        <f t="array" aca="1" ref="GM235" ca="1">INDIRECT(ADDRESS(MATCH(SMALL(_xlfn._xlws.FILTER(GM7:GM233,GR7:GR233&gt;cr),2),GM7:GM233,0)+6,1))</f>
        <v>#NAME?</v>
      </c>
      <c r="GN235" s="6" t="e" cm="1">
        <f t="array" aca="1" ref="GN235" ca="1">INDIRECT(ADDRESS(MATCH(LARGE(_xlfn._xlws.FILTER(GN7:GN233,GR7:GR233&gt;cr),2),GN7:GN233,0)+6,1))</f>
        <v>#NAME?</v>
      </c>
      <c r="GO235" s="6" t="e" cm="1">
        <f t="array" aca="1" ref="GO235" ca="1">INDIRECT(ADDRESS(MATCH(LARGE(_xlfn._xlws.FILTER(GO7:GO233,GR7:GR233&gt;cr),2),GO7:GO233,0)+6,1))</f>
        <v>#NAME?</v>
      </c>
      <c r="GP235" s="6" t="e" cm="1">
        <f t="array" aca="1" ref="GP235" ca="1">INDIRECT(ADDRESS(MATCH(LARGE(_xlfn._xlws.FILTER(GP7:GP233,GR7:GR233&gt;cr),2),GP7:GP233,0)+6,1))</f>
        <v>#NAME?</v>
      </c>
      <c r="GQ235" s="6" t="e" cm="1">
        <f t="array" aca="1" ref="GQ235" ca="1">INDIRECT(ADDRESS(MATCH(LARGE(_xlfn._xlws.FILTER(GQ7:GQ233,GR7:GR233&gt;cr),2),GQ7:GQ233,0)+6,1))</f>
        <v>#NAME?</v>
      </c>
      <c r="GR235" s="6" t="e" cm="1">
        <f t="array" aca="1" ref="GR235" ca="1">INDIRECT(ADDRESS(MATCH(LARGE(_xlfn._xlws.FILTER(GR7:GR233,GR7:GR233&gt;cr),2),GR7:GR233,0)+6,1))</f>
        <v>#NAME?</v>
      </c>
      <c r="GS235" s="6" t="e" cm="1">
        <f t="array" aca="1" ref="GS235" ca="1">INDIRECT(ADDRESS(MATCH(SMALL(_xlfn._xlws.FILTER(GS7:GS233,GR7:GR233&gt;cr),2),GS7:GS233,0)+6,1))</f>
        <v>#NAME?</v>
      </c>
      <c r="GT235" s="1" t="e" cm="1">
        <f t="array" aca="1" ref="GT235" ca="1">INDIRECT(ADDRESS(MATCH(SMALL(_xlfn._xlws.FILTER(GT7:GT233,GZ7:GZ233&gt;cr),2),GT7:GT233,0)+6,1))</f>
        <v>#NAME?</v>
      </c>
      <c r="GU235" s="1" t="e" cm="1">
        <f t="array" aca="1" ref="GU235" ca="1">INDIRECT(ADDRESS(MATCH(SMALL(_xlfn._xlws.FILTER(GU7:GU233,GZ7:GZ233&gt;cr),2),GU7:GU233,0)+6,1))</f>
        <v>#NAME?</v>
      </c>
      <c r="GV235" s="1" t="e" cm="1">
        <f t="array" aca="1" ref="GV235" ca="1">INDIRECT(ADDRESS(MATCH(LARGE(_xlfn._xlws.FILTER(GV7:GV233,GZ7:GZ233&gt;cr),2),GV7:GV233,0)+6,1))</f>
        <v>#NAME?</v>
      </c>
      <c r="GW235" s="1" t="e" cm="1">
        <f t="array" aca="1" ref="GW235" ca="1">INDIRECT(ADDRESS(MATCH(LARGE(_xlfn._xlws.FILTER(GW7:GW233,GZ7:GZ233&gt;cr),2),GW7:GW233,0)+6,1))</f>
        <v>#NAME?</v>
      </c>
      <c r="GX235" s="1" t="e" cm="1">
        <f t="array" aca="1" ref="GX235" ca="1">INDIRECT(ADDRESS(MATCH(LARGE(_xlfn._xlws.FILTER(GX7:GX233,GZ7:GZ233&gt;cr),2),GX7:GX233,0)+6,1))</f>
        <v>#NAME?</v>
      </c>
      <c r="GY235" s="1" t="e" cm="1">
        <f t="array" aca="1" ref="GY235" ca="1">INDIRECT(ADDRESS(MATCH(LARGE(_xlfn._xlws.FILTER(GY7:GY233,GZ7:GZ233&gt;cr),2),GY7:GY233,0)+6,1))</f>
        <v>#NAME?</v>
      </c>
      <c r="GZ235" s="1" t="e" cm="1">
        <f t="array" aca="1" ref="GZ235" ca="1">INDIRECT(ADDRESS(MATCH(LARGE(_xlfn._xlws.FILTER(GZ7:GZ233,GZ7:GZ233&gt;cr),2),GZ7:GZ233,0)+6,1))</f>
        <v>#NAME?</v>
      </c>
      <c r="HA235" s="1" t="e" cm="1">
        <f t="array" aca="1" ref="HA235" ca="1">INDIRECT(ADDRESS(MATCH(SMALL(_xlfn._xlws.FILTER(HA7:HA233,GZ7:GZ233&gt;cr),2),HA7:HA233,0)+6,1))</f>
        <v>#NAME?</v>
      </c>
      <c r="HB235" s="6" t="e" cm="1">
        <f t="array" aca="1" ref="HB235" ca="1">INDIRECT(ADDRESS(MATCH(SMALL(_xlfn._xlws.FILTER(HB7:HB233,HH7:HH233&gt;cr),2),HB7:HB233,0)+6,1))</f>
        <v>#NAME?</v>
      </c>
      <c r="HC235" s="6" t="e" cm="1">
        <f t="array" aca="1" ref="HC235" ca="1">INDIRECT(ADDRESS(MATCH(SMALL(_xlfn._xlws.FILTER(HC7:HC233,HH7:HH233&gt;cr),2),HC7:HC233,0)+6,1))</f>
        <v>#NAME?</v>
      </c>
      <c r="HD235" s="6" t="e" cm="1">
        <f t="array" aca="1" ref="HD235" ca="1">INDIRECT(ADDRESS(MATCH(LARGE(_xlfn._xlws.FILTER(HD7:HD233,HH7:HH233&gt;cr),2),HD7:HD233,0)+6,1))</f>
        <v>#NAME?</v>
      </c>
      <c r="HE235" s="6" t="e" cm="1">
        <f t="array" aca="1" ref="HE235" ca="1">INDIRECT(ADDRESS(MATCH(LARGE(_xlfn._xlws.FILTER(HE7:HE233,HH7:HH233&gt;cr),2),HE7:HE233,0)+6,1))</f>
        <v>#NAME?</v>
      </c>
      <c r="HF235" s="6" t="e" cm="1">
        <f t="array" aca="1" ref="HF235" ca="1">INDIRECT(ADDRESS(MATCH(LARGE(_xlfn._xlws.FILTER(HF7:HF233,HH7:HH233&gt;cr),2),HF7:HF233,0)+6,1))</f>
        <v>#NAME?</v>
      </c>
      <c r="HG235" s="6" t="e" cm="1">
        <f t="array" aca="1" ref="HG235" ca="1">INDIRECT(ADDRESS(MATCH(LARGE(_xlfn._xlws.FILTER(HG7:HG233,HH7:HH233&gt;cr),2),HG7:HG233,0)+6,1))</f>
        <v>#NAME?</v>
      </c>
      <c r="HH235" s="6" t="e" cm="1">
        <f t="array" aca="1" ref="HH235" ca="1">INDIRECT(ADDRESS(MATCH(LARGE(_xlfn._xlws.FILTER(HH7:HH233,HH7:HH233&gt;cr),2),HH7:HH233,0)+6,1))</f>
        <v>#NAME?</v>
      </c>
      <c r="HI235" s="6" t="e" cm="1">
        <f t="array" aca="1" ref="HI235" ca="1">INDIRECT(ADDRESS(MATCH(SMALL(_xlfn._xlws.FILTER(HI7:HI233,HH7:HH233&gt;cr),2),HI7:HI233,0)+6,1))</f>
        <v>#NAME?</v>
      </c>
      <c r="HJ235" s="1" t="e" cm="1">
        <f t="array" aca="1" ref="HJ235" ca="1">INDIRECT(ADDRESS(MATCH(SMALL(_xlfn._xlws.FILTER(HJ7:HJ233,HP7:HP233&gt;cr),2),HJ7:HJ233,0)+6,1))</f>
        <v>#NAME?</v>
      </c>
      <c r="HK235" s="1" t="e" cm="1">
        <f t="array" aca="1" ref="HK235" ca="1">INDIRECT(ADDRESS(MATCH(SMALL(_xlfn._xlws.FILTER(HK7:HK233,HP7:HP233&gt;cr),2),HK7:HK233,0)+6,1))</f>
        <v>#NAME?</v>
      </c>
      <c r="HL235" s="1" t="e" cm="1">
        <f t="array" aca="1" ref="HL235" ca="1">INDIRECT(ADDRESS(MATCH(LARGE(_xlfn._xlws.FILTER(HL7:HL233,HP7:HP233&gt;cr),2),HL7:HL233,0)+6,1))</f>
        <v>#NAME?</v>
      </c>
      <c r="HM235" s="1" t="e" cm="1">
        <f t="array" aca="1" ref="HM235" ca="1">INDIRECT(ADDRESS(MATCH(LARGE(_xlfn._xlws.FILTER(HM7:HM233,HP7:HP233&gt;cr),2),HM7:HM233,0)+6,1))</f>
        <v>#NAME?</v>
      </c>
      <c r="HN235" s="1" t="e" cm="1">
        <f t="array" aca="1" ref="HN235" ca="1">INDIRECT(ADDRESS(MATCH(LARGE(_xlfn._xlws.FILTER(HN7:HN233,HP7:HP233&gt;cr),2),HN7:HN233,0)+6,1))</f>
        <v>#NAME?</v>
      </c>
      <c r="HO235" s="1" t="e" cm="1">
        <f t="array" aca="1" ref="HO235" ca="1">INDIRECT(ADDRESS(MATCH(LARGE(_xlfn._xlws.FILTER(HO7:HO233,HP7:HP233&gt;cr),2),HO7:HO233,0)+6,1))</f>
        <v>#NAME?</v>
      </c>
      <c r="HP235" s="1" t="e" cm="1">
        <f t="array" aca="1" ref="HP235" ca="1">INDIRECT(ADDRESS(MATCH(LARGE(_xlfn._xlws.FILTER(HP7:HP233,HP7:HP233&gt;cr),2),HP7:HP233,0)+6,1))</f>
        <v>#NAME?</v>
      </c>
      <c r="HQ235" s="1" t="e" cm="1">
        <f t="array" aca="1" ref="HQ235" ca="1">INDIRECT(ADDRESS(MATCH(SMALL(_xlfn._xlws.FILTER(HQ7:HQ233,HP7:HP233&gt;cr),2),HQ7:HQ233,0)+6,1))</f>
        <v>#NAME?</v>
      </c>
      <c r="HR235" s="6" t="e" cm="1">
        <f t="array" aca="1" ref="HR235" ca="1">INDIRECT(ADDRESS(MATCH(SMALL(_xlfn._xlws.FILTER(HR7:HR233,HX7:HX233&gt;cr),2),HR7:HR233,0)+6,1))</f>
        <v>#NAME?</v>
      </c>
      <c r="HS235" s="6" t="e" cm="1">
        <f t="array" aca="1" ref="HS235" ca="1">INDIRECT(ADDRESS(MATCH(SMALL(_xlfn._xlws.FILTER(HS7:HS233,HX7:HX233&gt;cr),2),HS7:HS233,0)+6,1))</f>
        <v>#NAME?</v>
      </c>
      <c r="HT235" s="6" t="e" cm="1">
        <f t="array" aca="1" ref="HT235" ca="1">INDIRECT(ADDRESS(MATCH(LARGE(_xlfn._xlws.FILTER(HT7:HT233,HX7:HX233&gt;cr),2),HT7:HT233,0)+6,1))</f>
        <v>#NAME?</v>
      </c>
      <c r="HU235" s="6" t="e" cm="1">
        <f t="array" aca="1" ref="HU235" ca="1">INDIRECT(ADDRESS(MATCH(LARGE(_xlfn._xlws.FILTER(HU7:HU233,HX7:HX233&gt;cr),2),HU7:HU233,0)+6,1))</f>
        <v>#NAME?</v>
      </c>
      <c r="HV235" s="6" t="e" cm="1">
        <f t="array" aca="1" ref="HV235" ca="1">INDIRECT(ADDRESS(MATCH(LARGE(_xlfn._xlws.FILTER(HV7:HV233,HX7:HX233&gt;cr),2),HV7:HV233,0)+6,1))</f>
        <v>#NAME?</v>
      </c>
      <c r="HW235" s="6" t="e" cm="1">
        <f t="array" aca="1" ref="HW235" ca="1">INDIRECT(ADDRESS(MATCH(LARGE(_xlfn._xlws.FILTER(HW7:HW233,HX7:HX233&gt;cr),2),HW7:HW233,0)+6,1))</f>
        <v>#NAME?</v>
      </c>
      <c r="HX235" s="6" t="e" cm="1">
        <f t="array" aca="1" ref="HX235" ca="1">INDIRECT(ADDRESS(MATCH(LARGE(_xlfn._xlws.FILTER(HX7:HX233,HX7:HX233&gt;cr),2),HX7:HX233,0)+6,1))</f>
        <v>#NAME?</v>
      </c>
      <c r="HY235" s="6" t="e" cm="1">
        <f t="array" aca="1" ref="HY235" ca="1">INDIRECT(ADDRESS(MATCH(SMALL(_xlfn._xlws.FILTER(HY7:HY233,HX7:HX233&gt;cr),2),HY7:HY233,0)+6,1))</f>
        <v>#NAME?</v>
      </c>
      <c r="HZ235" s="1" t="e" cm="1">
        <f t="array" aca="1" ref="HZ235" ca="1">INDIRECT(ADDRESS(MATCH(SMALL(_xlfn._xlws.FILTER(HZ7:HZ233,IF7:IF233&gt;cr),2),HZ7:HZ233,0)+6,1))</f>
        <v>#NAME?</v>
      </c>
      <c r="IA235" s="1" t="e" cm="1">
        <f t="array" aca="1" ref="IA235" ca="1">INDIRECT(ADDRESS(MATCH(SMALL(_xlfn._xlws.FILTER(IA7:IA233,IF7:IF233&gt;cr),2),IA7:IA233,0)+6,1))</f>
        <v>#NAME?</v>
      </c>
      <c r="IB235" s="1" t="e" cm="1">
        <f t="array" aca="1" ref="IB235" ca="1">INDIRECT(ADDRESS(MATCH(LARGE(_xlfn._xlws.FILTER(IB7:IB233,IF7:IF233&gt;cr),2),IB7:IB233,0)+6,1))</f>
        <v>#NAME?</v>
      </c>
      <c r="IC235" s="1" t="e" cm="1">
        <f t="array" aca="1" ref="IC235" ca="1">INDIRECT(ADDRESS(MATCH(LARGE(_xlfn._xlws.FILTER(IC7:IC233,IF7:IF233&gt;cr),2),IC7:IC233,0)+6,1))</f>
        <v>#NAME?</v>
      </c>
      <c r="ID235" s="1" t="e" cm="1">
        <f t="array" aca="1" ref="ID235" ca="1">INDIRECT(ADDRESS(MATCH(LARGE(_xlfn._xlws.FILTER(ID7:ID233,IF7:IF233&gt;cr),2),ID7:ID233,0)+6,1))</f>
        <v>#NAME?</v>
      </c>
      <c r="IE235" s="1" t="e" cm="1">
        <f t="array" aca="1" ref="IE235" ca="1">INDIRECT(ADDRESS(MATCH(LARGE(_xlfn._xlws.FILTER(IE7:IE233,IF7:IF233&gt;cr),2),IE7:IE233,0)+6,1))</f>
        <v>#NAME?</v>
      </c>
      <c r="IF235" s="1" t="e" cm="1">
        <f t="array" aca="1" ref="IF235" ca="1">INDIRECT(ADDRESS(MATCH(LARGE(_xlfn._xlws.FILTER(IF7:IF233,IF7:IF233&gt;cr),2),IF7:IF233,0)+6,1))</f>
        <v>#NAME?</v>
      </c>
      <c r="IG235" s="1" t="e" cm="1">
        <f t="array" aca="1" ref="IG235" ca="1">INDIRECT(ADDRESS(MATCH(SMALL(_xlfn._xlws.FILTER(IG7:IG233,IF7:IF233&gt;cr),2),IG7:IG233,0)+6,1))</f>
        <v>#NAME?</v>
      </c>
      <c r="IH235" s="6" t="e" cm="1">
        <f t="array" aca="1" ref="IH235" ca="1">INDIRECT(ADDRESS(MATCH(SMALL(_xlfn._xlws.FILTER(IH7:IH233,IN7:IN233&gt;cr),2),IH7:IH233,0)+6,1))</f>
        <v>#NAME?</v>
      </c>
      <c r="II235" s="6" t="e" cm="1">
        <f t="array" aca="1" ref="II235" ca="1">INDIRECT(ADDRESS(MATCH(SMALL(_xlfn._xlws.FILTER(II7:II233,IN7:IN233&gt;cr),2),II7:II233,0)+6,1))</f>
        <v>#NAME?</v>
      </c>
      <c r="IJ235" s="6" t="e" cm="1">
        <f t="array" aca="1" ref="IJ235" ca="1">INDIRECT(ADDRESS(MATCH(LARGE(_xlfn._xlws.FILTER(IJ7:IJ233,IN7:IN233&gt;cr),2),IJ7:IJ233,0)+6,1))</f>
        <v>#NAME?</v>
      </c>
      <c r="IK235" s="6" t="e" cm="1">
        <f t="array" aca="1" ref="IK235" ca="1">INDIRECT(ADDRESS(MATCH(LARGE(_xlfn._xlws.FILTER(IK7:IK233,IN7:IN233&gt;cr),2),IK7:IK233,0)+6,1))</f>
        <v>#NAME?</v>
      </c>
      <c r="IL235" s="6" t="e" cm="1">
        <f t="array" aca="1" ref="IL235" ca="1">INDIRECT(ADDRESS(MATCH(LARGE(_xlfn._xlws.FILTER(IL7:IL233,IN7:IN233&gt;cr),2),IL7:IL233,0)+6,1))</f>
        <v>#NAME?</v>
      </c>
      <c r="IM235" s="6" t="e" cm="1">
        <f t="array" aca="1" ref="IM235" ca="1">INDIRECT(ADDRESS(MATCH(LARGE(_xlfn._xlws.FILTER(IM7:IM233,IN7:IN233&gt;cr),2),IM7:IM233,0)+6,1))</f>
        <v>#NAME?</v>
      </c>
      <c r="IN235" s="6" t="e" cm="1">
        <f t="array" aca="1" ref="IN235" ca="1">INDIRECT(ADDRESS(MATCH(LARGE(_xlfn._xlws.FILTER(IN7:IN233,IN7:IN233&gt;cr),2),IN7:IN233,0)+6,1))</f>
        <v>#NAME?</v>
      </c>
      <c r="IO235" s="6" t="e" cm="1">
        <f t="array" aca="1" ref="IO235" ca="1">INDIRECT(ADDRESS(MATCH(SMALL(_xlfn._xlws.FILTER(IO7:IO233,IN7:IN233&gt;cr),2),IO7:IO233,0)+6,1))</f>
        <v>#NAME?</v>
      </c>
      <c r="IP235" s="1" t="e" cm="1">
        <f t="array" aca="1" ref="IP235" ca="1">INDIRECT(ADDRESS(MATCH(SMALL(_xlfn._xlws.FILTER(IP7:IP233,IV7:IV233&gt;cr),2),IP7:IP233,0)+6,1))</f>
        <v>#NAME?</v>
      </c>
      <c r="IQ235" s="1" t="e" cm="1">
        <f t="array" aca="1" ref="IQ235" ca="1">INDIRECT(ADDRESS(MATCH(SMALL(_xlfn._xlws.FILTER(IQ7:IQ233,IV7:IV233&gt;cr),2),IQ7:IQ233,0)+6,1))</f>
        <v>#NAME?</v>
      </c>
      <c r="IR235" s="1" t="e" cm="1">
        <f t="array" aca="1" ref="IR235" ca="1">INDIRECT(ADDRESS(MATCH(LARGE(_xlfn._xlws.FILTER(IR7:IR233,IV7:IV233&gt;cr),2),IR7:IR233,0)+6,1))</f>
        <v>#NAME?</v>
      </c>
      <c r="IS235" s="1" t="e" cm="1">
        <f t="array" aca="1" ref="IS235" ca="1">INDIRECT(ADDRESS(MATCH(LARGE(_xlfn._xlws.FILTER(IS7:IS233,IV7:IV233&gt;cr),2),IS7:IS233,0)+6,1))</f>
        <v>#NAME?</v>
      </c>
      <c r="IT235" s="1" t="e" cm="1">
        <f t="array" aca="1" ref="IT235" ca="1">INDIRECT(ADDRESS(MATCH(LARGE(_xlfn._xlws.FILTER(IT7:IT233,IV7:IV233&gt;cr),2),IT7:IT233,0)+6,1))</f>
        <v>#NAME?</v>
      </c>
      <c r="IU235" s="1" t="e" cm="1">
        <f t="array" aca="1" ref="IU235" ca="1">INDIRECT(ADDRESS(MATCH(LARGE(_xlfn._xlws.FILTER(IU7:IU233,IV7:IV233&gt;cr),2),IU7:IU233,0)+6,1))</f>
        <v>#NAME?</v>
      </c>
      <c r="IV235" s="1" t="e" cm="1">
        <f t="array" aca="1" ref="IV235" ca="1">INDIRECT(ADDRESS(MATCH(LARGE(_xlfn._xlws.FILTER(IV7:IV233,IV7:IV233&gt;cr),2),IV7:IV233,0)+6,1))</f>
        <v>#NAME?</v>
      </c>
      <c r="IW235" s="1" t="e" cm="1">
        <f t="array" aca="1" ref="IW235" ca="1">INDIRECT(ADDRESS(MATCH(SMALL(_xlfn._xlws.FILTER(IW7:IW233,IV7:IV233&gt;cr),2),IW7:IW233,0)+6,1))</f>
        <v>#NAME?</v>
      </c>
      <c r="IX235" s="6" t="e" cm="1">
        <f t="array" aca="1" ref="IX235" ca="1">INDIRECT(ADDRESS(MATCH(SMALL(_xlfn._xlws.FILTER(IX7:IX233,JD7:JD233&gt;cr),2),IX7:IX233,0)+6,1))</f>
        <v>#NAME?</v>
      </c>
      <c r="IY235" s="6" t="e" cm="1">
        <f t="array" aca="1" ref="IY235" ca="1">INDIRECT(ADDRESS(MATCH(SMALL(_xlfn._xlws.FILTER(IY7:IY233,JD7:JD233&gt;cr),2),IY7:IY233,0)+6,1))</f>
        <v>#NAME?</v>
      </c>
      <c r="IZ235" s="6" t="e" cm="1">
        <f t="array" aca="1" ref="IZ235" ca="1">INDIRECT(ADDRESS(MATCH(LARGE(_xlfn._xlws.FILTER(IZ7:IZ233,JD7:JD233&gt;cr),2),IZ7:IZ233,0)+6,1))</f>
        <v>#NAME?</v>
      </c>
      <c r="JA235" s="6" t="e" cm="1">
        <f t="array" aca="1" ref="JA235" ca="1">INDIRECT(ADDRESS(MATCH(LARGE(_xlfn._xlws.FILTER(JA7:JA233,JD7:JD233&gt;cr),2),JA7:JA233,0)+6,1))</f>
        <v>#NAME?</v>
      </c>
      <c r="JB235" s="6" t="e" cm="1">
        <f t="array" aca="1" ref="JB235" ca="1">INDIRECT(ADDRESS(MATCH(LARGE(_xlfn._xlws.FILTER(JB7:JB233,JD7:JD233&gt;cr),2),JB7:JB233,0)+6,1))</f>
        <v>#NAME?</v>
      </c>
      <c r="JC235" s="6" t="e" cm="1">
        <f t="array" aca="1" ref="JC235" ca="1">INDIRECT(ADDRESS(MATCH(LARGE(_xlfn._xlws.FILTER(JC7:JC233,JD7:JD233&gt;cr),2),JC7:JC233,0)+6,1))</f>
        <v>#NAME?</v>
      </c>
      <c r="JD235" s="6" t="e" cm="1">
        <f t="array" aca="1" ref="JD235" ca="1">INDIRECT(ADDRESS(MATCH(LARGE(_xlfn._xlws.FILTER(JD7:JD233,JD7:JD233&gt;cr),2),JD7:JD233,0)+6,1))</f>
        <v>#NAME?</v>
      </c>
      <c r="JE235" s="6" t="e" cm="1">
        <f t="array" aca="1" ref="JE235" ca="1">INDIRECT(ADDRESS(MATCH(SMALL(_xlfn._xlws.FILTER(JE7:JE233,JD7:JD233&gt;cr),2),JE7:JE233,0)+6,1))</f>
        <v>#NAME?</v>
      </c>
      <c r="JF235" s="1" t="e" cm="1">
        <f t="array" aca="1" ref="JF235" ca="1">INDIRECT(ADDRESS(MATCH(SMALL(_xlfn._xlws.FILTER(JF7:JF233,JL7:JL233&gt;cr),2),JF7:JF233,0)+6,1))</f>
        <v>#NAME?</v>
      </c>
      <c r="JG235" s="1" t="e" cm="1">
        <f t="array" aca="1" ref="JG235" ca="1">INDIRECT(ADDRESS(MATCH(SMALL(_xlfn._xlws.FILTER(JG7:JG233,JL7:JL233&gt;cr),2),JG7:JG233,0)+6,1))</f>
        <v>#NAME?</v>
      </c>
      <c r="JH235" s="1" t="e" cm="1">
        <f t="array" aca="1" ref="JH235" ca="1">INDIRECT(ADDRESS(MATCH(LARGE(_xlfn._xlws.FILTER(JH7:JH233,JL7:JL233&gt;cr),2),JH7:JH233,0)+6,1))</f>
        <v>#NAME?</v>
      </c>
      <c r="JI235" s="1" t="e" cm="1">
        <f t="array" aca="1" ref="JI235" ca="1">INDIRECT(ADDRESS(MATCH(LARGE(_xlfn._xlws.FILTER(JI7:JI233,JL7:JL233&gt;cr),2),JI7:JI233,0)+6,1))</f>
        <v>#NAME?</v>
      </c>
      <c r="JJ235" s="1" t="e" cm="1">
        <f t="array" aca="1" ref="JJ235" ca="1">INDIRECT(ADDRESS(MATCH(LARGE(_xlfn._xlws.FILTER(JJ7:JJ233,JL7:JL233&gt;cr),2),JJ7:JJ233,0)+6,1))</f>
        <v>#NAME?</v>
      </c>
      <c r="JK235" s="1" t="e" cm="1">
        <f t="array" aca="1" ref="JK235" ca="1">INDIRECT(ADDRESS(MATCH(LARGE(_xlfn._xlws.FILTER(JK7:JK233,JL7:JL233&gt;cr),2),JK7:JK233,0)+6,1))</f>
        <v>#NAME?</v>
      </c>
      <c r="JL235" s="1" t="e" cm="1">
        <f t="array" aca="1" ref="JL235" ca="1">INDIRECT(ADDRESS(MATCH(LARGE(_xlfn._xlws.FILTER(JL7:JL233,JL7:JL233&gt;cr),2),JL7:JL233,0)+6,1))</f>
        <v>#NAME?</v>
      </c>
      <c r="JM235" s="1" t="e" cm="1">
        <f t="array" aca="1" ref="JM235" ca="1">INDIRECT(ADDRESS(MATCH(SMALL(_xlfn._xlws.FILTER(JM7:JM233,JL7:JL233&gt;cr),2),JM7:JM233,0)+6,1))</f>
        <v>#NAME?</v>
      </c>
      <c r="JN235" s="9" t="e" cm="1">
        <f t="array" aca="1" ref="JN235" ca="1">INDIRECT(ADDRESS(MATCH(SMALL(_xlfn.LET(_xlpm.x,IF(ISNUMBER(JN7:JN233),JN7:JN233),_xlpm.y,IF(ISNUMBER(JT7:JT233),JT7:JT233),_xlfn._xlws.FILTER(_xlpm.x,_xlpm.y&gt;cr)),2),JN7:JN233,0)+6,1))</f>
        <v>#NAME?</v>
      </c>
      <c r="JO235" s="9" t="e" cm="1">
        <f t="array" aca="1" ref="JO235" ca="1">INDIRECT(ADDRESS(MATCH(SMALL(_xlfn.LET(_xlpm.x,IF(ISNUMBER(JO7:JO233),JO7:JO233),_xlpm.y,IF(ISNUMBER(JT7:JT233),JT7:JT233),_xlfn._xlws.FILTER(_xlpm.x,_xlpm.y&gt;cr)),2),JO7:JO233,0)+6,1))</f>
        <v>#NAME?</v>
      </c>
      <c r="JP235" s="9" t="e" cm="1">
        <f t="array" aca="1" ref="JP235" ca="1">INDIRECT(ADDRESS(MATCH(LARGE(_xlfn.LET(_xlpm.x,IF(ISNUMBER(JP7:JP233),JP7:JP233),_xlpm.y,IF(ISNUMBER(JT7:JT233),JT7:JT233),_xlfn._xlws.FILTER(_xlpm.x,_xlpm.y&gt;cr)),2),JP7:JP233,0)+6,1))</f>
        <v>#NAME?</v>
      </c>
      <c r="JQ235" s="9" t="e" cm="1">
        <f t="array" aca="1" ref="JQ235" ca="1">INDIRECT(ADDRESS(MATCH(LARGE(_xlfn.LET(_xlpm.x,IF(ISNUMBER(JQ7:JQ233),JQ7:JQ233),_xlpm.y,IF(ISNUMBER(JT7:JT233),JT7:JT233),_xlfn._xlws.FILTER(_xlpm.x,_xlpm.y&gt;cr)),2),JQ7:JQ233,0)+6,1))</f>
        <v>#NAME?</v>
      </c>
      <c r="JR235" s="9" t="e" cm="1">
        <f t="array" aca="1" ref="JR235" ca="1">INDIRECT(ADDRESS(MATCH(LARGE(_xlfn.LET(_xlpm.x,IF(ISNUMBER(JR7:JR233),JR7:JR233),_xlpm.y,IF(ISNUMBER(JT7:JT233),JT7:JT233),_xlfn._xlws.FILTER(_xlpm.x,_xlpm.y&gt;cr)),2),JR7:JR233,0)+6,1))</f>
        <v>#NAME?</v>
      </c>
      <c r="JS235" s="9" t="e" cm="1">
        <f t="array" aca="1" ref="JS235" ca="1">INDIRECT(ADDRESS(MATCH(LARGE(_xlfn.LET(_xlpm.x,IF(ISNUMBER(JS7:JS233),JS7:JS233),_xlpm.y,IF(ISNUMBER(JT7:JT233),JT7:JT233),_xlfn._xlws.FILTER(_xlpm.x,_xlpm.y&gt;cr)),2),JS7:JS233,0)+6,1))</f>
        <v>#NAME?</v>
      </c>
      <c r="JT235" s="9" t="e" cm="1">
        <f t="array" aca="1" ref="JT235" ca="1">INDIRECT(ADDRESS(MATCH(LARGE(_xlfn.LET(_xlpm.x,IF(ISNUMBER(JT7:JT233),JT7:JT233),_xlpm.y,IF(ISNUMBER(JT7:JT233),JT7:JT233),_xlfn._xlws.FILTER(_xlpm.x,_xlpm.y&gt;cr)),2),JT7:JT233,0)+6,1))</f>
        <v>#NAME?</v>
      </c>
      <c r="JU235" s="9" t="e" cm="1">
        <f t="array" aca="1" ref="JU235" ca="1">INDIRECT(ADDRESS(MATCH(SMALL(_xlfn.LET(_xlpm.x,IF(ISNUMBER(JU7:JU233),JU7:JU233),_xlpm.y,IF(ISNUMBER(JT7:JT233),JT7:JT233),_xlfn._xlws.FILTER(_xlpm.x,_xlpm.y&gt;cr)),2),JU7:JU233,0)+6,1))</f>
        <v>#NAME?</v>
      </c>
      <c r="JV235" s="1" t="e" cm="1">
        <f t="array" aca="1" ref="JV235" ca="1">INDEX(_xlfn._xlws.FILTER(JV7:JV233,ISTEXT(JV7:JV233)),MODE(MATCH(_xlfn._xlws.FILTER(JV7:JV233,ISTEXT(JV7:JV233)),_xlfn._xlws.FILTER(JV7:JV233,ISTEXT(JV7:JV233)),0)))</f>
        <v>#NAME?</v>
      </c>
      <c r="JW235" s="1" t="e" cm="1">
        <f t="array" aca="1" ref="JW235" ca="1">INDEX(_xlfn._xlws.FILTER(JW7:JW233,ISTEXT(JW7:JW233)),MODE(MATCH(_xlfn._xlws.FILTER(JW7:JW233,ISTEXT(JW7:JW233)),_xlfn._xlws.FILTER(JW7:JW233,ISTEXT(JW7:JW233)),0)))</f>
        <v>#NAME?</v>
      </c>
      <c r="JX235" s="1" t="e" cm="1">
        <f t="array" aca="1" ref="JX235" ca="1">INDEX(_xlfn._xlws.FILTER(JX7:JX233,ISTEXT(JX7:JX233)),MODE(MATCH(_xlfn._xlws.FILTER(JX7:JX233,ISTEXT(JX7:JX233)),_xlfn._xlws.FILTER(JX7:JX233,ISTEXT(JX7:JX233)),0)))</f>
        <v>#NAME?</v>
      </c>
      <c r="JY235" s="1" t="e" cm="1">
        <f t="array" aca="1" ref="JY235" ca="1">INDEX(_xlfn._xlws.FILTER(JY7:JY233,ISTEXT(JY7:JY233)),MODE(MATCH(_xlfn._xlws.FILTER(JY7:JY233,ISTEXT(JY7:JY233)),_xlfn._xlws.FILTER(JY7:JY233,ISTEXT(JY7:JY233)),0)))</f>
        <v>#NAME?</v>
      </c>
      <c r="JZ235" s="1" t="e" cm="1">
        <f t="array" aca="1" ref="JZ235" ca="1">INDEX(_xlfn._xlws.FILTER(JZ7:JZ233,ISTEXT(JZ7:JZ233)),MODE(MATCH(_xlfn._xlws.FILTER(JZ7:JZ233,ISTEXT(JZ7:JZ233)),_xlfn._xlws.FILTER(JZ7:JZ233,ISTEXT(JZ7:JZ233)),0)))</f>
        <v>#NAME?</v>
      </c>
      <c r="KA235" s="1" t="e" cm="1">
        <f t="array" aca="1" ref="KA235" ca="1">INDEX(_xlfn._xlws.FILTER(KA7:KA233,ISTEXT(KA7:KA233)),MODE(MATCH(_xlfn._xlws.FILTER(KA7:KA233,ISTEXT(KA7:KA233)),_xlfn._xlws.FILTER(KA7:KA233,ISTEXT(KA7:KA233)),0)))</f>
        <v>#NAME?</v>
      </c>
      <c r="KB235" s="1" t="e" cm="1">
        <f t="array" aca="1" ref="KB235" ca="1">INDEX(_xlfn._xlws.FILTER(KB7:KB233,ISTEXT(KB7:KB233)),MODE(MATCH(_xlfn._xlws.FILTER(KB7:KB233,ISTEXT(KB7:KB233)),_xlfn._xlws.FILTER(KB7:KB233,ISTEXT(KB7:KB233)),0)))</f>
        <v>#NAME?</v>
      </c>
      <c r="KC235" s="1" t="e" cm="1">
        <f t="array" aca="1" ref="KC235" ca="1">INDEX(_xlfn._xlws.FILTER(KC7:KC233,ISTEXT(KC7:KC233)),MODE(MATCH(_xlfn._xlws.FILTER(KC7:KC233,ISTEXT(KC7:KC233)),_xlfn._xlws.FILTER(KC7:KC233,ISTEXT(KC7:KC233)),0)))</f>
        <v>#NAME?</v>
      </c>
    </row>
    <row r="236" spans="1:289" x14ac:dyDescent="0.3">
      <c r="A236" s="7" t="s">
        <v>235</v>
      </c>
      <c r="B236" s="6" t="e" cm="1">
        <f t="array" aca="1" ref="B236" ca="1">INDIRECT(ADDRESS(MATCH(SMALL(_xlfn._xlws.FILTER(B7:B233,H7:H233&gt;0.5),3),B7:B233,0)+6,1))</f>
        <v>#NAME?</v>
      </c>
      <c r="C236" s="6" t="e" cm="1">
        <f t="array" aca="1" ref="C236" ca="1">INDIRECT(ADDRESS(MATCH(SMALL(_xlfn._xlws.FILTER(C7:C233,H7:H233&gt;0.5),3),C7:C233,0)+6,1))</f>
        <v>#NAME?</v>
      </c>
      <c r="D236" s="6" t="e" cm="1">
        <f t="array" aca="1" ref="D236" ca="1">INDIRECT(ADDRESS(MATCH(LARGE(_xlfn._xlws.FILTER(D7:D233,H7:H233&gt;0.5),3),D7:D233,0)+6,1))</f>
        <v>#NAME?</v>
      </c>
      <c r="E236" s="6" t="e" cm="1">
        <f t="array" aca="1" ref="E236" ca="1">INDIRECT(ADDRESS(MATCH(LARGE(_xlfn._xlws.FILTER(E7:E233,H7:H233&gt;0.5),3),E7:E233,0)+6,1))</f>
        <v>#NAME?</v>
      </c>
      <c r="F236" s="6" t="e" cm="1">
        <f t="array" aca="1" ref="F236" ca="1">INDIRECT(ADDRESS(MATCH(LARGE(_xlfn._xlws.FILTER(F7:F233,H7:H233&gt;0.5),3),F7:F233,0)+6,1))</f>
        <v>#NAME?</v>
      </c>
      <c r="G236" s="6" t="e" cm="1">
        <f t="array" aca="1" ref="G236" ca="1">INDIRECT(ADDRESS(MATCH(LARGE(_xlfn._xlws.FILTER(G7:G233,H7:H233&gt;0.5),3),G7:G233,0)+6,1))</f>
        <v>#NAME?</v>
      </c>
      <c r="H236" s="6" t="e" cm="1">
        <f t="array" aca="1" ref="H236" ca="1">INDIRECT(ADDRESS(MATCH(LARGE(_xlfn._xlws.FILTER(H7:H233,H7:H233&gt;0.5),3),H7:H233,0)+6,1))</f>
        <v>#NAME?</v>
      </c>
      <c r="I236" s="6" t="e" cm="1">
        <f t="array" aca="1" ref="I236" ca="1">INDIRECT(ADDRESS(MATCH(SMALL(_xlfn._xlws.FILTER(I7:I233,H7:H233&gt;0.5),3),I7:I233,0)+6,1))</f>
        <v>#NAME?</v>
      </c>
      <c r="J236" s="1" t="e" cm="1">
        <f t="array" aca="1" ref="J236" ca="1">INDIRECT(ADDRESS(MATCH(SMALL(_xlfn._xlws.FILTER(J7:J233,P7:P233&gt;cr),3),J7:J233,0)+6,1))</f>
        <v>#NAME?</v>
      </c>
      <c r="K236" s="1" t="e" cm="1">
        <f t="array" aca="1" ref="K236" ca="1">INDIRECT(ADDRESS(MATCH(SMALL(_xlfn._xlws.FILTER(K7:K233,P7:P233&gt;cr),3),K7:K233,0)+6,1))</f>
        <v>#NAME?</v>
      </c>
      <c r="L236" s="1" t="e" cm="1">
        <f t="array" aca="1" ref="L236" ca="1">INDIRECT(ADDRESS(MATCH(LARGE(_xlfn._xlws.FILTER(L7:L233,P7:P233&gt;cr),3),L7:L233,0)+6,1))</f>
        <v>#NAME?</v>
      </c>
      <c r="M236" s="1" t="e" cm="1">
        <f t="array" aca="1" ref="M236" ca="1">INDIRECT(ADDRESS(MATCH(LARGE(_xlfn._xlws.FILTER(M7:M233,P7:P233&gt;cr),3),M7:M233,0)+6,1))</f>
        <v>#NAME?</v>
      </c>
      <c r="N236" s="1" t="e" cm="1">
        <f t="array" aca="1" ref="N236" ca="1">INDIRECT(ADDRESS(MATCH(LARGE(_xlfn._xlws.FILTER(N7:N233,P7:P233&gt;cr),3),N7:N233,0)+6,1))</f>
        <v>#NAME?</v>
      </c>
      <c r="O236" s="1" t="e" cm="1">
        <f t="array" aca="1" ref="O236" ca="1">INDIRECT(ADDRESS(MATCH(LARGE(_xlfn._xlws.FILTER(O7:O233,P7:P233&gt;cr),3),O7:O233,0)+6,1))</f>
        <v>#NAME?</v>
      </c>
      <c r="P236" s="1" t="e" cm="1">
        <f t="array" aca="1" ref="P236" ca="1">INDIRECT(ADDRESS(MATCH(LARGE(_xlfn._xlws.FILTER(P7:P233,P7:P233&gt;cr),3),P7:P233,0)+6,1))</f>
        <v>#NAME?</v>
      </c>
      <c r="Q236" s="1" t="e" cm="1">
        <f t="array" aca="1" ref="Q236" ca="1">INDIRECT(ADDRESS(MATCH(SMALL(_xlfn._xlws.FILTER(Q7:Q233,P7:P233&gt;cr),3),Q7:Q233,0)+6,1))</f>
        <v>#NAME?</v>
      </c>
      <c r="R236" s="6" t="e" cm="1">
        <f t="array" aca="1" ref="R236" ca="1">INDIRECT(ADDRESS(MATCH(SMALL(_xlfn._xlws.FILTER(R7:R233,X7:X233&gt;cr),3),R7:R233,0)+6,1))</f>
        <v>#NAME?</v>
      </c>
      <c r="S236" s="6" t="e" cm="1">
        <f t="array" aca="1" ref="S236" ca="1">INDIRECT(ADDRESS(MATCH(SMALL(_xlfn._xlws.FILTER(S7:S233,X7:X233&gt;cr),3),S7:S233,0)+6,1))</f>
        <v>#NAME?</v>
      </c>
      <c r="T236" s="6" t="e" cm="1">
        <f t="array" aca="1" ref="T236" ca="1">INDIRECT(ADDRESS(MATCH(LARGE(_xlfn._xlws.FILTER(T7:T233,X7:X233&gt;cr),3),T7:T233,0)+6,1))</f>
        <v>#NAME?</v>
      </c>
      <c r="U236" s="6" t="e" cm="1">
        <f t="array" aca="1" ref="U236" ca="1">INDIRECT(ADDRESS(MATCH(LARGE(_xlfn._xlws.FILTER(U7:U233,X7:X233&gt;cr),3),U7:U233,0)+6,1))</f>
        <v>#NAME?</v>
      </c>
      <c r="V236" s="6" t="e" cm="1">
        <f t="array" aca="1" ref="V236" ca="1">INDIRECT(ADDRESS(MATCH(LARGE(_xlfn._xlws.FILTER(V7:V233,X7:X233&gt;cr),3),V7:V233,0)+6,1))</f>
        <v>#NAME?</v>
      </c>
      <c r="W236" s="6" t="e" cm="1">
        <f t="array" aca="1" ref="W236" ca="1">INDIRECT(ADDRESS(MATCH(LARGE(_xlfn._xlws.FILTER(W7:W233,X7:X233&gt;cr),3),W7:W233,0)+6,1))</f>
        <v>#NAME?</v>
      </c>
      <c r="X236" s="6" t="e" cm="1">
        <f t="array" aca="1" ref="X236" ca="1">INDIRECT(ADDRESS(MATCH(LARGE(_xlfn._xlws.FILTER(X7:X233,X7:X233&gt;cr),3),X7:X233,0)+6,1))</f>
        <v>#NAME?</v>
      </c>
      <c r="Y236" s="6" t="e" cm="1">
        <f t="array" aca="1" ref="Y236" ca="1">INDIRECT(ADDRESS(MATCH(SMALL(_xlfn._xlws.FILTER(Y7:Y233,X7:X233&gt;cr),3),Y7:Y233,0)+6,1))</f>
        <v>#NAME?</v>
      </c>
      <c r="Z236" s="1" t="e" cm="1">
        <f t="array" aca="1" ref="Z236" ca="1">INDIRECT(ADDRESS(MATCH(SMALL(_xlfn._xlws.FILTER(Z7:Z233,AF7:AF233&gt;cr),3),Z7:Z233,0)+6,1))</f>
        <v>#NAME?</v>
      </c>
      <c r="AA236" s="1" t="e" cm="1">
        <f t="array" aca="1" ref="AA236" ca="1">INDIRECT(ADDRESS(MATCH(SMALL(_xlfn._xlws.FILTER(AA7:AA233,AF7:AF233&gt;cr),3),AA7:AA233,0)+6,1))</f>
        <v>#NAME?</v>
      </c>
      <c r="AB236" s="1" t="e" cm="1">
        <f t="array" aca="1" ref="AB236" ca="1">INDIRECT(ADDRESS(MATCH(LARGE(_xlfn._xlws.FILTER(AB7:AB233,AF7:AF233&gt;cr),3),AB7:AB233,0)+6,1))</f>
        <v>#NAME?</v>
      </c>
      <c r="AC236" s="1" t="e" cm="1">
        <f t="array" aca="1" ref="AC236" ca="1">INDIRECT(ADDRESS(MATCH(LARGE(_xlfn._xlws.FILTER(AC7:AC233,AF7:AF233&gt;cr),3),AC7:AC233,0)+6,1))</f>
        <v>#NAME?</v>
      </c>
      <c r="AD236" s="1" t="e" cm="1">
        <f t="array" aca="1" ref="AD236" ca="1">INDIRECT(ADDRESS(MATCH(LARGE(_xlfn._xlws.FILTER(AD7:AD233,AF7:AF233&gt;cr),3),AD7:AD233,0)+6,1))</f>
        <v>#NAME?</v>
      </c>
      <c r="AE236" s="1" t="e" cm="1">
        <f t="array" aca="1" ref="AE236" ca="1">INDIRECT(ADDRESS(MATCH(LARGE(_xlfn._xlws.FILTER(AE7:AE233,AF7:AF233&gt;cr),3),AE7:AE233,0)+6,1))</f>
        <v>#NAME?</v>
      </c>
      <c r="AF236" s="1" t="e" cm="1">
        <f t="array" aca="1" ref="AF236" ca="1">INDIRECT(ADDRESS(MATCH(LARGE(_xlfn._xlws.FILTER(AF7:AF233,AF7:AF233&gt;cr),3),AF7:AF233,0)+6,1))</f>
        <v>#NAME?</v>
      </c>
      <c r="AG236" s="1" t="e" cm="1">
        <f t="array" aca="1" ref="AG236" ca="1">INDIRECT(ADDRESS(MATCH(SMALL(_xlfn._xlws.FILTER(AG7:AG233,AF7:AF233&gt;cr),3),AG7:AG233,0)+6,1))</f>
        <v>#NAME?</v>
      </c>
      <c r="AH236" s="6" t="e" cm="1">
        <f t="array" aca="1" ref="AH236" ca="1">INDIRECT(ADDRESS(MATCH(SMALL(_xlfn._xlws.FILTER(AH7:AH233,AN7:AN233&gt;cr),3),AH7:AH233,0)+6,1))</f>
        <v>#NAME?</v>
      </c>
      <c r="AI236" s="6" t="e" cm="1">
        <f t="array" aca="1" ref="AI236" ca="1">INDIRECT(ADDRESS(MATCH(SMALL(_xlfn._xlws.FILTER(AI7:AI233,AN7:AN233&gt;cr),3),AI7:AI233,0)+6,1))</f>
        <v>#NAME?</v>
      </c>
      <c r="AJ236" s="6" t="e" cm="1">
        <f t="array" aca="1" ref="AJ236" ca="1">INDIRECT(ADDRESS(MATCH(LARGE(_xlfn._xlws.FILTER(AJ7:AJ233,AN7:AN233&gt;cr),3),AJ7:AJ233,0)+6,1))</f>
        <v>#NAME?</v>
      </c>
      <c r="AK236" s="6" t="e" cm="1">
        <f t="array" aca="1" ref="AK236" ca="1">INDIRECT(ADDRESS(MATCH(LARGE(_xlfn._xlws.FILTER(AK7:AK233,AN7:AN233&gt;cr),3),AK7:AK233,0)+6,1))</f>
        <v>#NAME?</v>
      </c>
      <c r="AL236" s="6" t="e" cm="1">
        <f t="array" aca="1" ref="AL236" ca="1">INDIRECT(ADDRESS(MATCH(LARGE(_xlfn._xlws.FILTER(AL7:AL233,AN7:AN233&gt;cr),3),AL7:AL233,0)+6,1))</f>
        <v>#NAME?</v>
      </c>
      <c r="AM236" s="6" t="e" cm="1">
        <f t="array" aca="1" ref="AM236" ca="1">INDIRECT(ADDRESS(MATCH(LARGE(_xlfn._xlws.FILTER(AM7:AM233,AN7:AN233&gt;cr),3),AM7:AM233,0)+6,1))</f>
        <v>#NAME?</v>
      </c>
      <c r="AN236" s="6" t="e" cm="1">
        <f t="array" aca="1" ref="AN236" ca="1">INDIRECT(ADDRESS(MATCH(LARGE(_xlfn._xlws.FILTER(AN7:AN233,AN7:AN233&gt;cr),3),AN7:AN233,0)+6,1))</f>
        <v>#NAME?</v>
      </c>
      <c r="AO236" s="6" t="e" cm="1">
        <f t="array" aca="1" ref="AO236" ca="1">INDIRECT(ADDRESS(MATCH(SMALL(_xlfn._xlws.FILTER(AO7:AO233,AN7:AN233&gt;cr),3),AO7:AO233,0)+6,1))</f>
        <v>#NAME?</v>
      </c>
      <c r="AP236" s="1" t="e" cm="1">
        <f t="array" aca="1" ref="AP236" ca="1">INDIRECT(ADDRESS(MATCH(SMALL(_xlfn._xlws.FILTER(AP7:AP233,AV7:AV233&gt;cr),3),AP7:AP233,0)+6,1))</f>
        <v>#NAME?</v>
      </c>
      <c r="AQ236" s="1" t="e" cm="1">
        <f t="array" aca="1" ref="AQ236" ca="1">INDIRECT(ADDRESS(MATCH(SMALL(_xlfn._xlws.FILTER(AQ7:AQ233,AV7:AV233&gt;cr),3),AQ7:AQ233,0)+6,1))</f>
        <v>#NAME?</v>
      </c>
      <c r="AR236" s="1" t="e" cm="1">
        <f t="array" aca="1" ref="AR236" ca="1">INDIRECT(ADDRESS(MATCH(LARGE(_xlfn._xlws.FILTER(AR7:AR233,AV7:AV233&gt;cr),3),AR7:AR233,0)+6,1))</f>
        <v>#NAME?</v>
      </c>
      <c r="AS236" s="1" t="e" cm="1">
        <f t="array" aca="1" ref="AS236" ca="1">INDIRECT(ADDRESS(MATCH(LARGE(_xlfn._xlws.FILTER(AS7:AS233,AV7:AV233&gt;cr),3),AS7:AS233,0)+6,1))</f>
        <v>#NAME?</v>
      </c>
      <c r="AT236" s="1" t="e" cm="1">
        <f t="array" aca="1" ref="AT236" ca="1">INDIRECT(ADDRESS(MATCH(LARGE(_xlfn._xlws.FILTER(AT7:AT233,AV7:AV233&gt;cr),3),AT7:AT233,0)+6,1))</f>
        <v>#NAME?</v>
      </c>
      <c r="AU236" s="1" t="e" cm="1">
        <f t="array" aca="1" ref="AU236" ca="1">INDIRECT(ADDRESS(MATCH(LARGE(_xlfn._xlws.FILTER(AU7:AU233,AV7:AV233&gt;cr),3),AU7:AU233,0)+6,1))</f>
        <v>#NAME?</v>
      </c>
      <c r="AV236" s="1" t="e" cm="1">
        <f t="array" aca="1" ref="AV236" ca="1">INDIRECT(ADDRESS(MATCH(LARGE(_xlfn._xlws.FILTER(AV7:AV233,AV7:AV233&gt;cr),3),AV7:AV233,0)+6,1))</f>
        <v>#NAME?</v>
      </c>
      <c r="AW236" s="1" t="e" cm="1">
        <f t="array" aca="1" ref="AW236" ca="1">INDIRECT(ADDRESS(MATCH(SMALL(_xlfn._xlws.FILTER(AW7:AW233,AV7:AV233&gt;cr),3),AW7:AW233,0)+6,1))</f>
        <v>#NAME?</v>
      </c>
      <c r="AX236" s="6" t="e" cm="1">
        <f t="array" aca="1" ref="AX236" ca="1">INDIRECT(ADDRESS(MATCH(SMALL(_xlfn._xlws.FILTER(AX7:AX233,BD7:BD233&gt;cr),3),AX7:AX233,0)+6,1))</f>
        <v>#NAME?</v>
      </c>
      <c r="AY236" s="6" t="e" cm="1">
        <f t="array" aca="1" ref="AY236" ca="1">INDIRECT(ADDRESS(MATCH(SMALL(_xlfn._xlws.FILTER(AY7:AY233,BD7:BD233&gt;cr),3),AY7:AY233,0)+6,1))</f>
        <v>#NAME?</v>
      </c>
      <c r="AZ236" s="6" t="e" cm="1">
        <f t="array" aca="1" ref="AZ236" ca="1">INDIRECT(ADDRESS(MATCH(LARGE(_xlfn._xlws.FILTER(AZ7:AZ233,BD7:BD233&gt;cr),3),AZ7:AZ233,0)+6,1))</f>
        <v>#NAME?</v>
      </c>
      <c r="BA236" s="6" t="e" cm="1">
        <f t="array" aca="1" ref="BA236" ca="1">INDIRECT(ADDRESS(MATCH(LARGE(_xlfn._xlws.FILTER(BA7:BA233,BD7:BD233&gt;cr),3),BA7:BA233,0)+6,1))</f>
        <v>#NAME?</v>
      </c>
      <c r="BB236" s="6" t="e" cm="1">
        <f t="array" aca="1" ref="BB236" ca="1">INDIRECT(ADDRESS(MATCH(LARGE(_xlfn._xlws.FILTER(BB7:BB233,BD7:BD233&gt;cr),3),BB7:BB233,0)+6,1))</f>
        <v>#NAME?</v>
      </c>
      <c r="BC236" s="6" t="e" cm="1">
        <f t="array" aca="1" ref="BC236" ca="1">INDIRECT(ADDRESS(MATCH(LARGE(_xlfn._xlws.FILTER(BC7:BC233,BD7:BD233&gt;cr),3),BC7:BC233,0)+6,1))</f>
        <v>#NAME?</v>
      </c>
      <c r="BD236" s="6" t="e" cm="1">
        <f t="array" aca="1" ref="BD236" ca="1">INDIRECT(ADDRESS(MATCH(LARGE(_xlfn._xlws.FILTER(BD7:BD233,BD7:BD233&gt;cr),3),BD7:BD233,0)+6,1))</f>
        <v>#NAME?</v>
      </c>
      <c r="BE236" s="6" t="e" cm="1">
        <f t="array" aca="1" ref="BE236" ca="1">INDIRECT(ADDRESS(MATCH(SMALL(_xlfn._xlws.FILTER(BE7:BE233,BD7:BD233&gt;cr),3),BE7:BE233,0)+6,1))</f>
        <v>#NAME?</v>
      </c>
      <c r="BF236" s="1" t="e" cm="1">
        <f t="array" aca="1" ref="BF236" ca="1">INDIRECT(ADDRESS(MATCH(SMALL(_xlfn._xlws.FILTER(BF7:BF233,BL7:BL233&gt;cr),3),BF7:BF233,0)+6,1))</f>
        <v>#NAME?</v>
      </c>
      <c r="BG236" s="1" t="e" cm="1">
        <f t="array" aca="1" ref="BG236" ca="1">INDIRECT(ADDRESS(MATCH(SMALL(_xlfn._xlws.FILTER(BG7:BG233,BL7:BL233&gt;cr),3),BG7:BG233,0)+6,1))</f>
        <v>#NAME?</v>
      </c>
      <c r="BH236" s="1" t="e" cm="1">
        <f t="array" aca="1" ref="BH236" ca="1">INDIRECT(ADDRESS(MATCH(LARGE(_xlfn._xlws.FILTER(BH7:BH233,BL7:BL233&gt;cr),3),BH7:BH233,0)+6,1))</f>
        <v>#NAME?</v>
      </c>
      <c r="BI236" s="1" t="e" cm="1">
        <f t="array" aca="1" ref="BI236" ca="1">INDIRECT(ADDRESS(MATCH(LARGE(_xlfn._xlws.FILTER(BI7:BI233,BL7:BL233&gt;cr),3),BI7:BI233,0)+6,1))</f>
        <v>#NAME?</v>
      </c>
      <c r="BJ236" s="1" t="e" cm="1">
        <f t="array" aca="1" ref="BJ236" ca="1">INDIRECT(ADDRESS(MATCH(LARGE(_xlfn._xlws.FILTER(BJ7:BJ233,BL7:BL233&gt;cr),3),BJ7:BJ233,0)+6,1))</f>
        <v>#NAME?</v>
      </c>
      <c r="BK236" s="1" t="e" cm="1">
        <f t="array" aca="1" ref="BK236" ca="1">INDIRECT(ADDRESS(MATCH(LARGE(_xlfn._xlws.FILTER(BK7:BK233,BL7:BL233&gt;cr),3),BK7:BK233,0)+6,1))</f>
        <v>#NAME?</v>
      </c>
      <c r="BL236" s="1" t="e" cm="1">
        <f t="array" aca="1" ref="BL236" ca="1">INDIRECT(ADDRESS(MATCH(LARGE(_xlfn._xlws.FILTER(BL7:BL233,BL7:BL233&gt;cr),3),BL7:BL233,0)+6,1))</f>
        <v>#NAME?</v>
      </c>
      <c r="BM236" s="1" t="e" cm="1">
        <f t="array" aca="1" ref="BM236" ca="1">INDIRECT(ADDRESS(MATCH(SMALL(_xlfn._xlws.FILTER(BM7:BM233,BL7:BL233&gt;cr),3),BM7:BM233,0)+6,1))</f>
        <v>#NAME?</v>
      </c>
      <c r="BN236" s="6" t="e" cm="1">
        <f t="array" aca="1" ref="BN236" ca="1">INDIRECT(ADDRESS(MATCH(SMALL(_xlfn._xlws.FILTER(BN7:BN233,BT7:BT233&gt;cr),3),BN7:BN233,0)+6,1))</f>
        <v>#NAME?</v>
      </c>
      <c r="BO236" s="6" t="e" cm="1">
        <f t="array" aca="1" ref="BO236" ca="1">INDIRECT(ADDRESS(MATCH(SMALL(_xlfn._xlws.FILTER(BO7:BO233,BT7:BT233&gt;cr),3),BO7:BO233,0)+6,1))</f>
        <v>#NAME?</v>
      </c>
      <c r="BP236" s="6" t="e" cm="1">
        <f t="array" aca="1" ref="BP236" ca="1">INDIRECT(ADDRESS(MATCH(LARGE(_xlfn._xlws.FILTER(BP7:BP233,BT7:BT233&gt;cr),3),BP7:BP233,0)+6,1))</f>
        <v>#NAME?</v>
      </c>
      <c r="BQ236" s="6" t="e" cm="1">
        <f t="array" aca="1" ref="BQ236" ca="1">INDIRECT(ADDRESS(MATCH(LARGE(_xlfn._xlws.FILTER(BQ7:BQ233,BT7:BT233&gt;cr),3),BQ7:BQ233,0)+6,1))</f>
        <v>#NAME?</v>
      </c>
      <c r="BR236" s="6" t="e" cm="1">
        <f t="array" aca="1" ref="BR236" ca="1">INDIRECT(ADDRESS(MATCH(LARGE(_xlfn._xlws.FILTER(BR7:BR233,BT7:BT233&gt;cr),3),BR7:BR233,0)+6,1))</f>
        <v>#NAME?</v>
      </c>
      <c r="BS236" s="6" t="e" cm="1">
        <f t="array" aca="1" ref="BS236" ca="1">INDIRECT(ADDRESS(MATCH(LARGE(_xlfn._xlws.FILTER(BS7:BS233,BT7:BT233&gt;cr),3),BS7:BS233,0)+6,1))</f>
        <v>#NAME?</v>
      </c>
      <c r="BT236" s="6" t="e" cm="1">
        <f t="array" aca="1" ref="BT236" ca="1">INDIRECT(ADDRESS(MATCH(LARGE(_xlfn._xlws.FILTER(BT7:BT233,BT7:BT233&gt;cr),3),BT7:BT233,0)+6,1))</f>
        <v>#NAME?</v>
      </c>
      <c r="BU236" s="6" t="e" cm="1">
        <f t="array" aca="1" ref="BU236" ca="1">INDIRECT(ADDRESS(MATCH(SMALL(_xlfn._xlws.FILTER(BU7:BU233,BT7:BT233&gt;cr),3),BU7:BU233,0)+6,1))</f>
        <v>#NAME?</v>
      </c>
      <c r="BV236" s="1" t="e" cm="1">
        <f t="array" aca="1" ref="BV236" ca="1">INDIRECT(ADDRESS(MATCH(SMALL(_xlfn._xlws.FILTER(BV7:BV233,CB7:CB233&gt;cr),3),BV7:BV233,0)+6,1))</f>
        <v>#NAME?</v>
      </c>
      <c r="BW236" s="1" t="e" cm="1">
        <f t="array" aca="1" ref="BW236" ca="1">INDIRECT(ADDRESS(MATCH(SMALL(_xlfn._xlws.FILTER(BW7:BW233,CB7:CB233&gt;cr),3),BW7:BW233,0)+6,1))</f>
        <v>#NAME?</v>
      </c>
      <c r="BX236" s="1" t="e" cm="1">
        <f t="array" aca="1" ref="BX236" ca="1">INDIRECT(ADDRESS(MATCH(LARGE(_xlfn._xlws.FILTER(BX7:BX233,CB7:CB233&gt;cr),3),BX7:BX233,0)+6,1))</f>
        <v>#NAME?</v>
      </c>
      <c r="BY236" s="1" t="e" cm="1">
        <f t="array" aca="1" ref="BY236" ca="1">INDIRECT(ADDRESS(MATCH(LARGE(_xlfn._xlws.FILTER(BY7:BY233,CB7:CB233&gt;cr),3),BY7:BY233,0)+6,1))</f>
        <v>#NAME?</v>
      </c>
      <c r="BZ236" s="1" t="e" cm="1">
        <f t="array" aca="1" ref="BZ236" ca="1">INDIRECT(ADDRESS(MATCH(LARGE(_xlfn._xlws.FILTER(BZ7:BZ233,CB7:CB233&gt;cr),3),BZ7:BZ233,0)+6,1))</f>
        <v>#NAME?</v>
      </c>
      <c r="CA236" s="1" t="e" cm="1">
        <f t="array" aca="1" ref="CA236" ca="1">INDIRECT(ADDRESS(MATCH(LARGE(_xlfn._xlws.FILTER(CA7:CA233,CB7:CB233&gt;cr),3),CA7:CA233,0)+6,1))</f>
        <v>#NAME?</v>
      </c>
      <c r="CB236" s="1" t="e" cm="1">
        <f t="array" aca="1" ref="CB236" ca="1">INDIRECT(ADDRESS(MATCH(LARGE(_xlfn._xlws.FILTER(CB7:CB233,CB7:CB233&gt;cr),3),CB7:CB233,0)+6,1))</f>
        <v>#NAME?</v>
      </c>
      <c r="CC236" s="1" t="e" cm="1">
        <f t="array" aca="1" ref="CC236" ca="1">INDIRECT(ADDRESS(MATCH(SMALL(_xlfn._xlws.FILTER(CC7:CC233,CB7:CB233&gt;cr),3),CC7:CC233,0)+6,1))</f>
        <v>#NAME?</v>
      </c>
      <c r="CD236" s="6" t="e" cm="1">
        <f t="array" aca="1" ref="CD236" ca="1">INDIRECT(ADDRESS(MATCH(SMALL(_xlfn._xlws.FILTER(CD7:CD233,CJ7:CJ233&gt;cr),3),CD7:CD233,0)+6,1))</f>
        <v>#NAME?</v>
      </c>
      <c r="CE236" s="6" t="e" cm="1">
        <f t="array" aca="1" ref="CE236" ca="1">INDIRECT(ADDRESS(MATCH(SMALL(_xlfn._xlws.FILTER(CE7:CE233,CJ7:CJ233&gt;cr),3),CE7:CE233,0)+6,1))</f>
        <v>#NAME?</v>
      </c>
      <c r="CF236" s="6" t="e" cm="1">
        <f t="array" aca="1" ref="CF236" ca="1">INDIRECT(ADDRESS(MATCH(LARGE(_xlfn._xlws.FILTER(CF7:CF233,CJ7:CJ233&gt;cr),3),CF7:CF233,0)+6,1))</f>
        <v>#NAME?</v>
      </c>
      <c r="CG236" s="6" t="e" cm="1">
        <f t="array" aca="1" ref="CG236" ca="1">INDIRECT(ADDRESS(MATCH(LARGE(_xlfn._xlws.FILTER(CG7:CG233,CJ7:CJ233&gt;cr),3),CG7:CG233,0)+6,1))</f>
        <v>#NAME?</v>
      </c>
      <c r="CH236" s="6" t="e" cm="1">
        <f t="array" aca="1" ref="CH236" ca="1">INDIRECT(ADDRESS(MATCH(LARGE(_xlfn._xlws.FILTER(CH7:CH233,CJ7:CJ233&gt;cr),3),CH7:CH233,0)+6,1))</f>
        <v>#NAME?</v>
      </c>
      <c r="CI236" s="6" t="e" cm="1">
        <f t="array" aca="1" ref="CI236" ca="1">INDIRECT(ADDRESS(MATCH(LARGE(_xlfn._xlws.FILTER(CI7:CI233,CJ7:CJ233&gt;cr),3),CI7:CI233,0)+6,1))</f>
        <v>#NAME?</v>
      </c>
      <c r="CJ236" s="6" t="e" cm="1">
        <f t="array" aca="1" ref="CJ236" ca="1">INDIRECT(ADDRESS(MATCH(LARGE(_xlfn._xlws.FILTER(CJ7:CJ233,CJ7:CJ233&gt;cr),3),CJ7:CJ233,0)+6,1))</f>
        <v>#NAME?</v>
      </c>
      <c r="CK236" s="6" t="e" cm="1">
        <f t="array" aca="1" ref="CK236" ca="1">INDIRECT(ADDRESS(MATCH(SMALL(_xlfn._xlws.FILTER(CK7:CK233,CJ7:CJ233&gt;cr),3),CK7:CK233,0)+6,1))</f>
        <v>#NAME?</v>
      </c>
      <c r="CL236" s="1" t="e" cm="1">
        <f t="array" aca="1" ref="CL236" ca="1">INDIRECT(ADDRESS(MATCH(SMALL(_xlfn._xlws.FILTER(CL7:CL233,CR7:CR233&gt;cr),3),CL7:CL233,0)+6,1))</f>
        <v>#NAME?</v>
      </c>
      <c r="CM236" s="1" t="e" cm="1">
        <f t="array" aca="1" ref="CM236" ca="1">INDIRECT(ADDRESS(MATCH(SMALL(_xlfn._xlws.FILTER(CM7:CM233,CR7:CR233&gt;cr),3),CM7:CM233,0)+6,1))</f>
        <v>#NAME?</v>
      </c>
      <c r="CN236" s="1" t="e" cm="1">
        <f t="array" aca="1" ref="CN236" ca="1">INDIRECT(ADDRESS(MATCH(LARGE(_xlfn._xlws.FILTER(CN7:CN233,CR7:CR233&gt;cr),3),CN7:CN233,0)+6,1))</f>
        <v>#NAME?</v>
      </c>
      <c r="CO236" s="1" t="e" cm="1">
        <f t="array" aca="1" ref="CO236" ca="1">INDIRECT(ADDRESS(MATCH(LARGE(_xlfn._xlws.FILTER(CO7:CO233,CR7:CR233&gt;cr),3),CO7:CO233,0)+6,1))</f>
        <v>#NAME?</v>
      </c>
      <c r="CP236" s="1" t="e" cm="1">
        <f t="array" aca="1" ref="CP236" ca="1">INDIRECT(ADDRESS(MATCH(LARGE(_xlfn._xlws.FILTER(CP7:CP233,CR7:CR233&gt;cr),3),CP7:CP233,0)+6,1))</f>
        <v>#NAME?</v>
      </c>
      <c r="CQ236" s="1" t="e" cm="1">
        <f t="array" aca="1" ref="CQ236" ca="1">INDIRECT(ADDRESS(MATCH(LARGE(_xlfn._xlws.FILTER(CQ7:CQ233,CR7:CR233&gt;cr),3),CQ7:CQ233,0)+6,1))</f>
        <v>#NAME?</v>
      </c>
      <c r="CR236" s="1" t="e" cm="1">
        <f t="array" aca="1" ref="CR236" ca="1">INDIRECT(ADDRESS(MATCH(LARGE(_xlfn._xlws.FILTER(CR7:CR233,CR7:CR233&gt;cr),3),CR7:CR233,0)+6,1))</f>
        <v>#NAME?</v>
      </c>
      <c r="CS236" s="1" t="e" cm="1">
        <f t="array" aca="1" ref="CS236" ca="1">INDIRECT(ADDRESS(MATCH(SMALL(_xlfn._xlws.FILTER(CS7:CS233,CR7:CR233&gt;cr),3),CS7:CS233,0)+6,1))</f>
        <v>#NAME?</v>
      </c>
      <c r="CT236" s="6" t="e" cm="1">
        <f t="array" aca="1" ref="CT236" ca="1">INDIRECT(ADDRESS(MATCH(SMALL(_xlfn._xlws.FILTER(CT7:CT233,CZ7:CZ233&gt;cr),3),CT7:CT233,0)+6,1))</f>
        <v>#NAME?</v>
      </c>
      <c r="CU236" s="6" t="e" cm="1">
        <f t="array" aca="1" ref="CU236" ca="1">INDIRECT(ADDRESS(MATCH(SMALL(_xlfn._xlws.FILTER(CU7:CU233,CZ7:CZ233&gt;cr),3),CU7:CU233,0)+6,1))</f>
        <v>#NAME?</v>
      </c>
      <c r="CV236" s="6" t="e" cm="1">
        <f t="array" aca="1" ref="CV236" ca="1">INDIRECT(ADDRESS(MATCH(LARGE(_xlfn._xlws.FILTER(CV7:CV233,CZ7:CZ233&gt;cr),3),CV7:CV233,0)+6,1))</f>
        <v>#NAME?</v>
      </c>
      <c r="CW236" s="6" t="e" cm="1">
        <f t="array" aca="1" ref="CW236" ca="1">INDIRECT(ADDRESS(MATCH(LARGE(_xlfn._xlws.FILTER(CW7:CW233,CZ7:CZ233&gt;cr),3),CW7:CW233,0)+6,1))</f>
        <v>#NAME?</v>
      </c>
      <c r="CX236" s="6" t="e" cm="1">
        <f t="array" aca="1" ref="CX236" ca="1">INDIRECT(ADDRESS(MATCH(LARGE(_xlfn._xlws.FILTER(CX7:CX233,CZ7:CZ233&gt;cr),3),CX7:CX233,0)+6,1))</f>
        <v>#NAME?</v>
      </c>
      <c r="CY236" s="6" t="e" cm="1">
        <f t="array" aca="1" ref="CY236" ca="1">INDIRECT(ADDRESS(MATCH(LARGE(_xlfn._xlws.FILTER(CY7:CY233,CZ7:CZ233&gt;cr),3),CY7:CY233,0)+6,1))</f>
        <v>#NAME?</v>
      </c>
      <c r="CZ236" s="6" t="e" cm="1">
        <f t="array" aca="1" ref="CZ236" ca="1">INDIRECT(ADDRESS(MATCH(LARGE(_xlfn._xlws.FILTER(CZ7:CZ233,CZ7:CZ233&gt;cr),3),CZ7:CZ233,0)+6,1))</f>
        <v>#NAME?</v>
      </c>
      <c r="DA236" s="6" t="e" cm="1">
        <f t="array" aca="1" ref="DA236" ca="1">INDIRECT(ADDRESS(MATCH(SMALL(_xlfn._xlws.FILTER(DA7:DA233,CZ7:CZ233&gt;cr),3),DA7:DA233,0)+6,1))</f>
        <v>#NAME?</v>
      </c>
      <c r="DB236" s="1" t="e" cm="1">
        <f t="array" aca="1" ref="DB236" ca="1">INDIRECT(ADDRESS(MATCH(SMALL(_xlfn._xlws.FILTER(DB7:DB233,DH7:DH233&gt;cr),3),DB7:DB233,0)+6,1))</f>
        <v>#NAME?</v>
      </c>
      <c r="DC236" s="1" t="e" cm="1">
        <f t="array" aca="1" ref="DC236" ca="1">INDIRECT(ADDRESS(MATCH(SMALL(_xlfn._xlws.FILTER(DC7:DC233,DH7:DH233&gt;cr),3),DC7:DC233,0)+6,1))</f>
        <v>#NAME?</v>
      </c>
      <c r="DD236" s="1" t="e" cm="1">
        <f t="array" aca="1" ref="DD236" ca="1">INDIRECT(ADDRESS(MATCH(LARGE(_xlfn._xlws.FILTER(DD7:DD233,DH7:DH233&gt;cr),3),DD7:DD233,0)+6,1))</f>
        <v>#NAME?</v>
      </c>
      <c r="DE236" s="1" t="e" cm="1">
        <f t="array" aca="1" ref="DE236" ca="1">INDIRECT(ADDRESS(MATCH(LARGE(_xlfn._xlws.FILTER(DE7:DE233,DH7:DH233&gt;cr),3),DE7:DE233,0)+6,1))</f>
        <v>#NAME?</v>
      </c>
      <c r="DF236" s="1" t="e" cm="1">
        <f t="array" aca="1" ref="DF236" ca="1">INDIRECT(ADDRESS(MATCH(LARGE(_xlfn._xlws.FILTER(DF7:DF233,DH7:DH233&gt;cr),3),DF7:DF233,0)+6,1))</f>
        <v>#NAME?</v>
      </c>
      <c r="DG236" s="1" t="e" cm="1">
        <f t="array" aca="1" ref="DG236" ca="1">INDIRECT(ADDRESS(MATCH(LARGE(_xlfn._xlws.FILTER(DG7:DG233,DH7:DH233&gt;cr),3),DG7:DG233,0)+6,1))</f>
        <v>#NAME?</v>
      </c>
      <c r="DH236" s="1" t="e" cm="1">
        <f t="array" aca="1" ref="DH236" ca="1">INDIRECT(ADDRESS(MATCH(LARGE(_xlfn._xlws.FILTER(DH7:DH233,DH7:DH233&gt;cr),3),DH7:DH233,0)+6,1))</f>
        <v>#NAME?</v>
      </c>
      <c r="DI236" s="1" t="e" cm="1">
        <f t="array" aca="1" ref="DI236" ca="1">INDIRECT(ADDRESS(MATCH(SMALL(_xlfn._xlws.FILTER(DI7:DI233,DH7:DH233&gt;cr),3),DI7:DI233,0)+6,1))</f>
        <v>#NAME?</v>
      </c>
      <c r="DJ236" s="6" t="e" cm="1">
        <f t="array" aca="1" ref="DJ236" ca="1">INDIRECT(ADDRESS(MATCH(SMALL(_xlfn._xlws.FILTER(DJ7:DJ233,DP7:DP233&gt;cr),3),DJ7:DJ233,0)+6,1))</f>
        <v>#NAME?</v>
      </c>
      <c r="DK236" s="6" t="e" cm="1">
        <f t="array" aca="1" ref="DK236" ca="1">INDIRECT(ADDRESS(MATCH(SMALL(_xlfn._xlws.FILTER(DK7:DK233,DP7:DP233&gt;cr),3),DK7:DK233,0)+6,1))</f>
        <v>#NAME?</v>
      </c>
      <c r="DL236" s="6" t="e" cm="1">
        <f t="array" aca="1" ref="DL236" ca="1">INDIRECT(ADDRESS(MATCH(LARGE(_xlfn._xlws.FILTER(DL7:DL233,DP7:DP233&gt;cr),3),DL7:DL233,0)+6,1))</f>
        <v>#NAME?</v>
      </c>
      <c r="DM236" s="6" t="e" cm="1">
        <f t="array" aca="1" ref="DM236" ca="1">INDIRECT(ADDRESS(MATCH(LARGE(_xlfn._xlws.FILTER(DM7:DM233,DP7:DP233&gt;cr),3),DM7:DM233,0)+6,1))</f>
        <v>#NAME?</v>
      </c>
      <c r="DN236" s="6" t="e" cm="1">
        <f t="array" aca="1" ref="DN236" ca="1">INDIRECT(ADDRESS(MATCH(LARGE(_xlfn._xlws.FILTER(DN7:DN233,DP7:DP233&gt;cr),3),DN7:DN233,0)+6,1))</f>
        <v>#NAME?</v>
      </c>
      <c r="DO236" s="6" t="e" cm="1">
        <f t="array" aca="1" ref="DO236" ca="1">INDIRECT(ADDRESS(MATCH(LARGE(_xlfn._xlws.FILTER(DO7:DO233,DP7:DP233&gt;cr),3),DO7:DO233,0)+6,1))</f>
        <v>#NAME?</v>
      </c>
      <c r="DP236" s="6" t="e" cm="1">
        <f t="array" aca="1" ref="DP236" ca="1">INDIRECT(ADDRESS(MATCH(LARGE(_xlfn._xlws.FILTER(DP7:DP233,DP7:DP233&gt;cr),3),DP7:DP233,0)+6,1))</f>
        <v>#NAME?</v>
      </c>
      <c r="DQ236" s="6" t="e" cm="1">
        <f t="array" aca="1" ref="DQ236" ca="1">INDIRECT(ADDRESS(MATCH(SMALL(_xlfn._xlws.FILTER(DQ7:DQ233,DP7:DP233&gt;cr),3),DQ7:DQ233,0)+6,1))</f>
        <v>#NAME?</v>
      </c>
      <c r="DR236" s="1" t="e" cm="1">
        <f t="array" aca="1" ref="DR236" ca="1">INDIRECT(ADDRESS(MATCH(SMALL(_xlfn._xlws.FILTER(DR7:DR233,DX7:DX233&gt;cr),3),DR7:DR233,0)+6,1))</f>
        <v>#NAME?</v>
      </c>
      <c r="DS236" s="1" t="e" cm="1">
        <f t="array" aca="1" ref="DS236" ca="1">INDIRECT(ADDRESS(MATCH(SMALL(_xlfn._xlws.FILTER(DS7:DS233,DX7:DX233&gt;cr),3),DS7:DS233,0)+6,1))</f>
        <v>#NAME?</v>
      </c>
      <c r="DT236" s="1" t="e" cm="1">
        <f t="array" aca="1" ref="DT236" ca="1">INDIRECT(ADDRESS(MATCH(LARGE(_xlfn._xlws.FILTER(DT7:DT233,DX7:DX233&gt;cr),3),DT7:DT233,0)+6,1))</f>
        <v>#NAME?</v>
      </c>
      <c r="DU236" s="1" t="e" cm="1">
        <f t="array" aca="1" ref="DU236" ca="1">INDIRECT(ADDRESS(MATCH(LARGE(_xlfn._xlws.FILTER(DU7:DU233,DX7:DX233&gt;cr),3),DU7:DU233,0)+6,1))</f>
        <v>#NAME?</v>
      </c>
      <c r="DV236" s="1" t="e" cm="1">
        <f t="array" aca="1" ref="DV236" ca="1">INDIRECT(ADDRESS(MATCH(LARGE(_xlfn._xlws.FILTER(DV7:DV233,DX7:DX233&gt;cr),3),DV7:DV233,0)+6,1))</f>
        <v>#NAME?</v>
      </c>
      <c r="DW236" s="1" t="e" cm="1">
        <f t="array" aca="1" ref="DW236" ca="1">INDIRECT(ADDRESS(MATCH(LARGE(_xlfn._xlws.FILTER(DW7:DW233,DX7:DX233&gt;cr),3),DW7:DW233,0)+6,1))</f>
        <v>#NAME?</v>
      </c>
      <c r="DX236" s="1" t="e" cm="1">
        <f t="array" aca="1" ref="DX236" ca="1">INDIRECT(ADDRESS(MATCH(LARGE(_xlfn._xlws.FILTER(DX7:DX233,DX7:DX233&gt;cr),3),DX7:DX233,0)+6,1))</f>
        <v>#NAME?</v>
      </c>
      <c r="DY236" s="1" t="e" cm="1">
        <f t="array" aca="1" ref="DY236" ca="1">INDIRECT(ADDRESS(MATCH(SMALL(_xlfn._xlws.FILTER(DY7:DY233,DX7:DX233&gt;cr),3),DY7:DY233,0)+6,1))</f>
        <v>#NAME?</v>
      </c>
      <c r="DZ236" s="6" t="e" cm="1">
        <f t="array" aca="1" ref="DZ236" ca="1">INDIRECT(ADDRESS(MATCH(SMALL(_xlfn._xlws.FILTER(DZ7:DZ233,EF7:EF233&gt;cr),3),DZ7:DZ233,0)+6,1))</f>
        <v>#NAME?</v>
      </c>
      <c r="EA236" s="6" t="e" cm="1">
        <f t="array" aca="1" ref="EA236" ca="1">INDIRECT(ADDRESS(MATCH(SMALL(_xlfn._xlws.FILTER(EA7:EA233,EF7:EF233&gt;cr),3),EA7:EA233,0)+6,1))</f>
        <v>#NAME?</v>
      </c>
      <c r="EB236" s="6" t="e" cm="1">
        <f t="array" aca="1" ref="EB236" ca="1">INDIRECT(ADDRESS(MATCH(LARGE(_xlfn._xlws.FILTER(EB7:EB233,EF7:EF233&gt;cr),3),EB7:EB233,0)+6,1))</f>
        <v>#NAME?</v>
      </c>
      <c r="EC236" s="6" t="e" cm="1">
        <f t="array" aca="1" ref="EC236" ca="1">INDIRECT(ADDRESS(MATCH(LARGE(_xlfn._xlws.FILTER(EC7:EC233,EF7:EF233&gt;cr),3),EC7:EC233,0)+6,1))</f>
        <v>#NAME?</v>
      </c>
      <c r="ED236" s="6" t="e" cm="1">
        <f t="array" aca="1" ref="ED236" ca="1">INDIRECT(ADDRESS(MATCH(LARGE(_xlfn._xlws.FILTER(ED7:ED233,EF7:EF233&gt;cr),3),ED7:ED233,0)+6,1))</f>
        <v>#NAME?</v>
      </c>
      <c r="EE236" s="6" t="e" cm="1">
        <f t="array" aca="1" ref="EE236" ca="1">INDIRECT(ADDRESS(MATCH(LARGE(_xlfn._xlws.FILTER(EE7:EE233,EF7:EF233&gt;cr),3),EE7:EE233,0)+6,1))</f>
        <v>#NAME?</v>
      </c>
      <c r="EF236" s="6" t="e" cm="1">
        <f t="array" aca="1" ref="EF236" ca="1">INDIRECT(ADDRESS(MATCH(LARGE(_xlfn._xlws.FILTER(EF7:EF233,EF7:EF233&gt;cr),3),EF7:EF233,0)+6,1))</f>
        <v>#NAME?</v>
      </c>
      <c r="EG236" s="6" t="e" cm="1">
        <f t="array" aca="1" ref="EG236" ca="1">INDIRECT(ADDRESS(MATCH(SMALL(_xlfn._xlws.FILTER(EG7:EG233,EF7:EF233&gt;cr),3),EG7:EG233,0)+6,1))</f>
        <v>#NAME?</v>
      </c>
      <c r="EH236" s="1" t="e" cm="1">
        <f t="array" aca="1" ref="EH236" ca="1">INDIRECT(ADDRESS(MATCH(SMALL(_xlfn._xlws.FILTER(EH7:EH233,EN7:EN233&gt;cr),3),EH7:EH233,0)+6,1))</f>
        <v>#NAME?</v>
      </c>
      <c r="EI236" s="1" t="e" cm="1">
        <f t="array" aca="1" ref="EI236" ca="1">INDIRECT(ADDRESS(MATCH(SMALL(_xlfn._xlws.FILTER(EI7:EI233,EN7:EN233&gt;cr),3),EI7:EI233,0)+6,1))</f>
        <v>#NAME?</v>
      </c>
      <c r="EJ236" s="1" t="e" cm="1">
        <f t="array" aca="1" ref="EJ236" ca="1">INDIRECT(ADDRESS(MATCH(LARGE(_xlfn._xlws.FILTER(EJ7:EJ233,EN7:EN233&gt;cr),3),EJ7:EJ233,0)+6,1))</f>
        <v>#NAME?</v>
      </c>
      <c r="EK236" s="1" t="e" cm="1">
        <f t="array" aca="1" ref="EK236" ca="1">INDIRECT(ADDRESS(MATCH(LARGE(_xlfn._xlws.FILTER(EK7:EK233,EN7:EN233&gt;cr),3),EK7:EK233,0)+6,1))</f>
        <v>#NAME?</v>
      </c>
      <c r="EL236" s="1" t="e" cm="1">
        <f t="array" aca="1" ref="EL236" ca="1">INDIRECT(ADDRESS(MATCH(LARGE(_xlfn._xlws.FILTER(EL7:EL233,EN7:EN233&gt;cr),3),EL7:EL233,0)+6,1))</f>
        <v>#NAME?</v>
      </c>
      <c r="EM236" s="1" t="e" cm="1">
        <f t="array" aca="1" ref="EM236" ca="1">INDIRECT(ADDRESS(MATCH(LARGE(_xlfn._xlws.FILTER(EM7:EM233,EN7:EN233&gt;cr),3),EM7:EM233,0)+6,1))</f>
        <v>#NAME?</v>
      </c>
      <c r="EN236" s="1" t="e" cm="1">
        <f t="array" aca="1" ref="EN236" ca="1">INDIRECT(ADDRESS(MATCH(LARGE(_xlfn._xlws.FILTER(EN7:EN233,EN7:EN233&gt;cr),3),EN7:EN233,0)+6,1))</f>
        <v>#NAME?</v>
      </c>
      <c r="EO236" s="1" t="e" cm="1">
        <f t="array" aca="1" ref="EO236" ca="1">INDIRECT(ADDRESS(MATCH(SMALL(_xlfn._xlws.FILTER(EO7:EO233,EN7:EN233&gt;cr),3),EO7:EO233,0)+6,1))</f>
        <v>#NAME?</v>
      </c>
      <c r="EP236" s="6" t="e" cm="1">
        <f t="array" aca="1" ref="EP236" ca="1">INDIRECT(ADDRESS(MATCH(SMALL(_xlfn._xlws.FILTER(EP7:EP233,EV7:EV233&gt;cr),3),EP7:EP233,0)+6,1))</f>
        <v>#NAME?</v>
      </c>
      <c r="EQ236" s="6" t="e" cm="1">
        <f t="array" aca="1" ref="EQ236" ca="1">INDIRECT(ADDRESS(MATCH(SMALL(_xlfn._xlws.FILTER(EQ7:EQ233,EV7:EV233&gt;cr),3),EQ7:EQ233,0)+6,1))</f>
        <v>#NAME?</v>
      </c>
      <c r="ER236" s="6" t="e" cm="1">
        <f t="array" aca="1" ref="ER236" ca="1">INDIRECT(ADDRESS(MATCH(LARGE(_xlfn._xlws.FILTER(ER7:ER233,EV7:EV233&gt;cr),3),ER7:ER233,0)+6,1))</f>
        <v>#NAME?</v>
      </c>
      <c r="ES236" s="6" t="e" cm="1">
        <f t="array" aca="1" ref="ES236" ca="1">INDIRECT(ADDRESS(MATCH(LARGE(_xlfn._xlws.FILTER(ES7:ES233,EV7:EV233&gt;cr),3),ES7:ES233,0)+6,1))</f>
        <v>#NAME?</v>
      </c>
      <c r="ET236" s="6" t="e" cm="1">
        <f t="array" aca="1" ref="ET236" ca="1">INDIRECT(ADDRESS(MATCH(LARGE(_xlfn._xlws.FILTER(ET7:ET233,EV7:EV233&gt;cr),3),ET7:ET233,0)+6,1))</f>
        <v>#NAME?</v>
      </c>
      <c r="EU236" s="6" t="e" cm="1">
        <f t="array" aca="1" ref="EU236" ca="1">INDIRECT(ADDRESS(MATCH(LARGE(_xlfn._xlws.FILTER(EU7:EU233,EV7:EV233&gt;cr),3),EU7:EU233,0)+6,1))</f>
        <v>#NAME?</v>
      </c>
      <c r="EV236" s="6" t="e" cm="1">
        <f t="array" aca="1" ref="EV236" ca="1">INDIRECT(ADDRESS(MATCH(LARGE(_xlfn._xlws.FILTER(EV7:EV233,EV7:EV233&gt;cr),3),EV7:EV233,0)+6,1))</f>
        <v>#NAME?</v>
      </c>
      <c r="EW236" s="6" t="e" cm="1">
        <f t="array" aca="1" ref="EW236" ca="1">INDIRECT(ADDRESS(MATCH(SMALL(_xlfn._xlws.FILTER(EW7:EW233,EV7:EV233&gt;cr),3),EW7:EW233,0)+6,1))</f>
        <v>#NAME?</v>
      </c>
      <c r="EX236" s="1" t="e" cm="1">
        <f t="array" aca="1" ref="EX236" ca="1">INDIRECT(ADDRESS(MATCH(SMALL(_xlfn._xlws.FILTER(EX7:EX233,FD7:FD233&gt;cr),3),EX7:EX233,0)+6,1))</f>
        <v>#NAME?</v>
      </c>
      <c r="EY236" s="1" t="e" cm="1">
        <f t="array" aca="1" ref="EY236" ca="1">INDIRECT(ADDRESS(MATCH(SMALL(_xlfn._xlws.FILTER(EY7:EY233,FD7:FD233&gt;cr),3),EY7:EY233,0)+6,1))</f>
        <v>#NAME?</v>
      </c>
      <c r="EZ236" s="1" t="e" cm="1">
        <f t="array" aca="1" ref="EZ236" ca="1">INDIRECT(ADDRESS(MATCH(LARGE(_xlfn._xlws.FILTER(EZ7:EZ233,FD7:FD233&gt;cr),3),EZ7:EZ233,0)+6,1))</f>
        <v>#NAME?</v>
      </c>
      <c r="FA236" s="1" t="e" cm="1">
        <f t="array" aca="1" ref="FA236" ca="1">INDIRECT(ADDRESS(MATCH(LARGE(_xlfn._xlws.FILTER(FA7:FA233,FD7:FD233&gt;cr),3),FA7:FA233,0)+6,1))</f>
        <v>#NAME?</v>
      </c>
      <c r="FB236" s="1" t="e" cm="1">
        <f t="array" aca="1" ref="FB236" ca="1">INDIRECT(ADDRESS(MATCH(LARGE(_xlfn._xlws.FILTER(FB7:FB233,FD7:FD233&gt;cr),3),FB7:FB233,0)+6,1))</f>
        <v>#NAME?</v>
      </c>
      <c r="FC236" s="1" t="e" cm="1">
        <f t="array" aca="1" ref="FC236" ca="1">INDIRECT(ADDRESS(MATCH(LARGE(_xlfn._xlws.FILTER(FC7:FC233,FD7:FD233&gt;cr),3),FC7:FC233,0)+6,1))</f>
        <v>#NAME?</v>
      </c>
      <c r="FD236" s="1" t="e" cm="1">
        <f t="array" aca="1" ref="FD236" ca="1">INDIRECT(ADDRESS(MATCH(LARGE(_xlfn._xlws.FILTER(FD7:FD233,FD7:FD233&gt;cr),3),FD7:FD233,0)+6,1))</f>
        <v>#NAME?</v>
      </c>
      <c r="FE236" s="1" t="e" cm="1">
        <f t="array" aca="1" ref="FE236" ca="1">INDIRECT(ADDRESS(MATCH(SMALL(_xlfn._xlws.FILTER(FE7:FE233,FD7:FD233&gt;cr),3),FE7:FE233,0)+6,1))</f>
        <v>#NAME?</v>
      </c>
      <c r="FF236" s="6" t="e" cm="1">
        <f t="array" aca="1" ref="FF236" ca="1">INDIRECT(ADDRESS(MATCH(SMALL(_xlfn._xlws.FILTER(FF7:FF233,FL7:FL233&gt;cr),3),FF7:FF233,0)+6,1))</f>
        <v>#NAME?</v>
      </c>
      <c r="FG236" s="6" t="e" cm="1">
        <f t="array" aca="1" ref="FG236" ca="1">INDIRECT(ADDRESS(MATCH(SMALL(_xlfn._xlws.FILTER(FG7:FG233,FL7:FL233&gt;cr),3),FG7:FG233,0)+6,1))</f>
        <v>#NAME?</v>
      </c>
      <c r="FH236" s="6" t="e" cm="1">
        <f t="array" aca="1" ref="FH236" ca="1">INDIRECT(ADDRESS(MATCH(LARGE(_xlfn._xlws.FILTER(FH7:FH233,FL7:FL233&gt;cr),3),FH7:FH233,0)+6,1))</f>
        <v>#NAME?</v>
      </c>
      <c r="FI236" s="6" t="e" cm="1">
        <f t="array" aca="1" ref="FI236" ca="1">INDIRECT(ADDRESS(MATCH(LARGE(_xlfn._xlws.FILTER(FI7:FI233,FL7:FL233&gt;cr),3),FI7:FI233,0)+6,1))</f>
        <v>#NAME?</v>
      </c>
      <c r="FJ236" s="6" t="e" cm="1">
        <f t="array" aca="1" ref="FJ236" ca="1">INDIRECT(ADDRESS(MATCH(LARGE(_xlfn._xlws.FILTER(FJ7:FJ233,FL7:FL233&gt;cr),3),FJ7:FJ233,0)+6,1))</f>
        <v>#NAME?</v>
      </c>
      <c r="FK236" s="6" t="e" cm="1">
        <f t="array" aca="1" ref="FK236" ca="1">INDIRECT(ADDRESS(MATCH(LARGE(_xlfn._xlws.FILTER(FK7:FK233,FL7:FL233&gt;cr),3),FK7:FK233,0)+6,1))</f>
        <v>#NAME?</v>
      </c>
      <c r="FL236" s="6" t="e" cm="1">
        <f t="array" aca="1" ref="FL236" ca="1">INDIRECT(ADDRESS(MATCH(LARGE(_xlfn._xlws.FILTER(FL7:FL233,FL7:FL233&gt;cr),3),FL7:FL233,0)+6,1))</f>
        <v>#NAME?</v>
      </c>
      <c r="FM236" s="6" t="e" cm="1">
        <f t="array" aca="1" ref="FM236" ca="1">INDIRECT(ADDRESS(MATCH(SMALL(_xlfn._xlws.FILTER(FM7:FM233,FL7:FL233&gt;cr),3),FM7:FM233,0)+6,1))</f>
        <v>#NAME?</v>
      </c>
      <c r="FN236" s="1" t="e" cm="1">
        <f t="array" aca="1" ref="FN236" ca="1">INDIRECT(ADDRESS(MATCH(SMALL(_xlfn._xlws.FILTER(FN7:FN233,FT7:FT233&gt;cr),3),FN7:FN233,0)+6,1))</f>
        <v>#NAME?</v>
      </c>
      <c r="FO236" s="1" t="e" cm="1">
        <f t="array" aca="1" ref="FO236" ca="1">INDIRECT(ADDRESS(MATCH(SMALL(_xlfn._xlws.FILTER(FO7:FO233,FT7:FT233&gt;cr),3),FO7:FO233,0)+6,1))</f>
        <v>#NAME?</v>
      </c>
      <c r="FP236" s="1" t="e" cm="1">
        <f t="array" aca="1" ref="FP236" ca="1">INDIRECT(ADDRESS(MATCH(LARGE(_xlfn._xlws.FILTER(FP7:FP233,FT7:FT233&gt;cr),3),FP7:FP233,0)+6,1))</f>
        <v>#NAME?</v>
      </c>
      <c r="FQ236" s="1" t="e" cm="1">
        <f t="array" aca="1" ref="FQ236" ca="1">INDIRECT(ADDRESS(MATCH(LARGE(_xlfn._xlws.FILTER(FQ7:FQ233,FT7:FT233&gt;cr),3),FQ7:FQ233,0)+6,1))</f>
        <v>#NAME?</v>
      </c>
      <c r="FR236" s="1" t="e" cm="1">
        <f t="array" aca="1" ref="FR236" ca="1">INDIRECT(ADDRESS(MATCH(LARGE(_xlfn._xlws.FILTER(FR7:FR233,FT7:FT233&gt;cr),3),FR7:FR233,0)+6,1))</f>
        <v>#NAME?</v>
      </c>
      <c r="FS236" s="1" t="e" cm="1">
        <f t="array" aca="1" ref="FS236" ca="1">INDIRECT(ADDRESS(MATCH(LARGE(_xlfn._xlws.FILTER(FS7:FS233,FT7:FT233&gt;cr),3),FS7:FS233,0)+6,1))</f>
        <v>#NAME?</v>
      </c>
      <c r="FT236" s="1" t="e" cm="1">
        <f t="array" aca="1" ref="FT236" ca="1">INDIRECT(ADDRESS(MATCH(LARGE(_xlfn._xlws.FILTER(FT7:FT233,FT7:FT233&gt;cr),3),FT7:FT233,0)+6,1))</f>
        <v>#NAME?</v>
      </c>
      <c r="FU236" s="1" t="e" cm="1">
        <f t="array" aca="1" ref="FU236" ca="1">INDIRECT(ADDRESS(MATCH(SMALL(_xlfn._xlws.FILTER(FU7:FU233,FT7:FT233&gt;cr),3),FU7:FU233,0)+6,1))</f>
        <v>#NAME?</v>
      </c>
      <c r="FV236" s="6" t="e" cm="1">
        <f t="array" aca="1" ref="FV236" ca="1">INDIRECT(ADDRESS(MATCH(SMALL(_xlfn._xlws.FILTER(FV7:FV233,GB7:GB233&gt;cr),3),FV7:FV233,0)+6,1))</f>
        <v>#NAME?</v>
      </c>
      <c r="FW236" s="6" t="e" cm="1">
        <f t="array" aca="1" ref="FW236" ca="1">INDIRECT(ADDRESS(MATCH(SMALL(_xlfn._xlws.FILTER(FW7:FW233,GB7:GB233&gt;cr),3),FW7:FW233,0)+6,1))</f>
        <v>#NAME?</v>
      </c>
      <c r="FX236" s="6" t="e" cm="1">
        <f t="array" aca="1" ref="FX236" ca="1">INDIRECT(ADDRESS(MATCH(LARGE(_xlfn._xlws.FILTER(FX7:FX233,GB7:GB233&gt;cr),3),FX7:FX233,0)+6,1))</f>
        <v>#NAME?</v>
      </c>
      <c r="FY236" s="6" t="e" cm="1">
        <f t="array" aca="1" ref="FY236" ca="1">INDIRECT(ADDRESS(MATCH(LARGE(_xlfn._xlws.FILTER(FY7:FY233,GB7:GB233&gt;cr),3),FY7:FY233,0)+6,1))</f>
        <v>#NAME?</v>
      </c>
      <c r="FZ236" s="6" t="e" cm="1">
        <f t="array" aca="1" ref="FZ236" ca="1">INDIRECT(ADDRESS(MATCH(LARGE(_xlfn._xlws.FILTER(FZ7:FZ233,GB7:GB233&gt;cr),3),FZ7:FZ233,0)+6,1))</f>
        <v>#NAME?</v>
      </c>
      <c r="GA236" s="6" t="e" cm="1">
        <f t="array" aca="1" ref="GA236" ca="1">INDIRECT(ADDRESS(MATCH(LARGE(_xlfn._xlws.FILTER(GA7:GA233,GB7:GB233&gt;cr),3),GA7:GA233,0)+6,1))</f>
        <v>#NAME?</v>
      </c>
      <c r="GB236" s="6" t="e" cm="1">
        <f t="array" aca="1" ref="GB236" ca="1">INDIRECT(ADDRESS(MATCH(LARGE(_xlfn._xlws.FILTER(GB7:GB233,GB7:GB233&gt;cr),3),GB7:GB233,0)+6,1))</f>
        <v>#NAME?</v>
      </c>
      <c r="GC236" s="6" t="e" cm="1">
        <f t="array" aca="1" ref="GC236" ca="1">INDIRECT(ADDRESS(MATCH(SMALL(_xlfn._xlws.FILTER(GC7:GC233,GB7:GB233&gt;cr),3),GC7:GC233,0)+6,1))</f>
        <v>#NAME?</v>
      </c>
      <c r="GD236" s="1" t="e" cm="1">
        <f t="array" aca="1" ref="GD236" ca="1">INDIRECT(ADDRESS(MATCH(SMALL(_xlfn._xlws.FILTER(GD7:GD233,GJ7:GJ233&gt;cr),3),GD7:GD233,0)+6,1))</f>
        <v>#NAME?</v>
      </c>
      <c r="GE236" s="1" t="e" cm="1">
        <f t="array" aca="1" ref="GE236" ca="1">INDIRECT(ADDRESS(MATCH(SMALL(_xlfn._xlws.FILTER(GE7:GE233,GJ7:GJ233&gt;cr),3),GE7:GE233,0)+6,1))</f>
        <v>#NAME?</v>
      </c>
      <c r="GF236" s="1" t="e" cm="1">
        <f t="array" aca="1" ref="GF236" ca="1">INDIRECT(ADDRESS(MATCH(LARGE(_xlfn._xlws.FILTER(GF7:GF233,GJ7:GJ233&gt;cr),3),GF7:GF233,0)+6,1))</f>
        <v>#NAME?</v>
      </c>
      <c r="GG236" s="1" t="e" cm="1">
        <f t="array" aca="1" ref="GG236" ca="1">INDIRECT(ADDRESS(MATCH(LARGE(_xlfn._xlws.FILTER(GG7:GG233,GJ7:GJ233&gt;cr),3),GG7:GG233,0)+6,1))</f>
        <v>#NAME?</v>
      </c>
      <c r="GH236" s="1" t="e" cm="1">
        <f t="array" aca="1" ref="GH236" ca="1">INDIRECT(ADDRESS(MATCH(LARGE(_xlfn._xlws.FILTER(GH7:GH233,GJ7:GJ233&gt;cr),3),GH7:GH233,0)+6,1))</f>
        <v>#NAME?</v>
      </c>
      <c r="GI236" s="1" t="e" cm="1">
        <f t="array" aca="1" ref="GI236" ca="1">INDIRECT(ADDRESS(MATCH(LARGE(_xlfn._xlws.FILTER(GI7:GI233,GJ7:GJ233&gt;cr),3),GI7:GI233,0)+6,1))</f>
        <v>#NAME?</v>
      </c>
      <c r="GJ236" s="1" t="e" cm="1">
        <f t="array" aca="1" ref="GJ236" ca="1">INDIRECT(ADDRESS(MATCH(LARGE(_xlfn._xlws.FILTER(GJ7:GJ233,GJ7:GJ233&gt;cr),3),GJ7:GJ233,0)+6,1))</f>
        <v>#NAME?</v>
      </c>
      <c r="GK236" s="1" t="e" cm="1">
        <f t="array" aca="1" ref="GK236" ca="1">INDIRECT(ADDRESS(MATCH(SMALL(_xlfn._xlws.FILTER(GK7:GK233,GJ7:GJ233&gt;cr),3),GK7:GK233,0)+6,1))</f>
        <v>#NAME?</v>
      </c>
      <c r="GL236" s="6" t="e" cm="1">
        <f t="array" aca="1" ref="GL236" ca="1">INDIRECT(ADDRESS(MATCH(SMALL(_xlfn._xlws.FILTER(GL7:GL233,GR7:GR233&gt;cr),3),GL7:GL233,0)+6,1))</f>
        <v>#NAME?</v>
      </c>
      <c r="GM236" s="6" t="e" cm="1">
        <f t="array" aca="1" ref="GM236" ca="1">INDIRECT(ADDRESS(MATCH(SMALL(_xlfn._xlws.FILTER(GM7:GM233,GR7:GR233&gt;cr),3),GM7:GM233,0)+6,1))</f>
        <v>#NAME?</v>
      </c>
      <c r="GN236" s="6" t="e" cm="1">
        <f t="array" aca="1" ref="GN236" ca="1">INDIRECT(ADDRESS(MATCH(LARGE(_xlfn._xlws.FILTER(GN7:GN233,GR7:GR233&gt;cr),3),GN7:GN233,0)+6,1))</f>
        <v>#NAME?</v>
      </c>
      <c r="GO236" s="6" t="e" cm="1">
        <f t="array" aca="1" ref="GO236" ca="1">INDIRECT(ADDRESS(MATCH(LARGE(_xlfn._xlws.FILTER(GO7:GO233,GR7:GR233&gt;cr),3),GO7:GO233,0)+6,1))</f>
        <v>#NAME?</v>
      </c>
      <c r="GP236" s="6" t="e" cm="1">
        <f t="array" aca="1" ref="GP236" ca="1">INDIRECT(ADDRESS(MATCH(LARGE(_xlfn._xlws.FILTER(GP7:GP233,GR7:GR233&gt;cr),3),GP7:GP233,0)+6,1))</f>
        <v>#NAME?</v>
      </c>
      <c r="GQ236" s="6" t="e" cm="1">
        <f t="array" aca="1" ref="GQ236" ca="1">INDIRECT(ADDRESS(MATCH(LARGE(_xlfn._xlws.FILTER(GQ7:GQ233,GR7:GR233&gt;cr),3),GQ7:GQ233,0)+6,1))</f>
        <v>#NAME?</v>
      </c>
      <c r="GR236" s="6" t="e" cm="1">
        <f t="array" aca="1" ref="GR236" ca="1">INDIRECT(ADDRESS(MATCH(LARGE(_xlfn._xlws.FILTER(GR7:GR233,GR7:GR233&gt;cr),3),GR7:GR233,0)+6,1))</f>
        <v>#NAME?</v>
      </c>
      <c r="GS236" s="6" t="e" cm="1">
        <f t="array" aca="1" ref="GS236" ca="1">INDIRECT(ADDRESS(MATCH(SMALL(_xlfn._xlws.FILTER(GS7:GS233,GR7:GR233&gt;cr),3),GS7:GS233,0)+6,1))</f>
        <v>#NAME?</v>
      </c>
      <c r="GT236" s="1" t="e" cm="1">
        <f t="array" aca="1" ref="GT236" ca="1">INDIRECT(ADDRESS(MATCH(SMALL(_xlfn._xlws.FILTER(GT7:GT233,GZ7:GZ233&gt;cr),3),GT7:GT233,0)+6,1))</f>
        <v>#NAME?</v>
      </c>
      <c r="GU236" s="1" t="e" cm="1">
        <f t="array" aca="1" ref="GU236" ca="1">INDIRECT(ADDRESS(MATCH(SMALL(_xlfn._xlws.FILTER(GU7:GU233,GZ7:GZ233&gt;cr),3),GU7:GU233,0)+6,1))</f>
        <v>#NAME?</v>
      </c>
      <c r="GV236" s="1" t="e" cm="1">
        <f t="array" aca="1" ref="GV236" ca="1">INDIRECT(ADDRESS(MATCH(LARGE(_xlfn._xlws.FILTER(GV7:GV233,GZ7:GZ233&gt;cr),3),GV7:GV233,0)+6,1))</f>
        <v>#NAME?</v>
      </c>
      <c r="GW236" s="1" t="e" cm="1">
        <f t="array" aca="1" ref="GW236" ca="1">INDIRECT(ADDRESS(MATCH(LARGE(_xlfn._xlws.FILTER(GW7:GW233,GZ7:GZ233&gt;cr),3),GW7:GW233,0)+6,1))</f>
        <v>#NAME?</v>
      </c>
      <c r="GX236" s="1" t="e" cm="1">
        <f t="array" aca="1" ref="GX236" ca="1">INDIRECT(ADDRESS(MATCH(LARGE(_xlfn._xlws.FILTER(GX7:GX233,GZ7:GZ233&gt;cr),3),GX7:GX233,0)+6,1))</f>
        <v>#NAME?</v>
      </c>
      <c r="GY236" s="1" t="e" cm="1">
        <f t="array" aca="1" ref="GY236" ca="1">INDIRECT(ADDRESS(MATCH(LARGE(_xlfn._xlws.FILTER(GY7:GY233,GZ7:GZ233&gt;cr),3),GY7:GY233,0)+6,1))</f>
        <v>#NAME?</v>
      </c>
      <c r="GZ236" s="1" t="e" cm="1">
        <f t="array" aca="1" ref="GZ236" ca="1">INDIRECT(ADDRESS(MATCH(LARGE(_xlfn._xlws.FILTER(GZ7:GZ233,GZ7:GZ233&gt;cr),3),GZ7:GZ233,0)+6,1))</f>
        <v>#NAME?</v>
      </c>
      <c r="HA236" s="1" t="e" cm="1">
        <f t="array" aca="1" ref="HA236" ca="1">INDIRECT(ADDRESS(MATCH(SMALL(_xlfn._xlws.FILTER(HA7:HA233,GZ7:GZ233&gt;cr),3),HA7:HA233,0)+6,1))</f>
        <v>#NAME?</v>
      </c>
      <c r="HB236" s="6" t="e" cm="1">
        <f t="array" aca="1" ref="HB236" ca="1">INDIRECT(ADDRESS(MATCH(SMALL(_xlfn._xlws.FILTER(HB7:HB233,HH7:HH233&gt;cr),3),HB7:HB233,0)+6,1))</f>
        <v>#NAME?</v>
      </c>
      <c r="HC236" s="6" t="e" cm="1">
        <f t="array" aca="1" ref="HC236" ca="1">INDIRECT(ADDRESS(MATCH(SMALL(_xlfn._xlws.FILTER(HC7:HC233,HH7:HH233&gt;cr),3),HC7:HC233,0)+6,1))</f>
        <v>#NAME?</v>
      </c>
      <c r="HD236" s="6" t="e" cm="1">
        <f t="array" aca="1" ref="HD236" ca="1">INDIRECT(ADDRESS(MATCH(LARGE(_xlfn._xlws.FILTER(HD7:HD233,HH7:HH233&gt;cr),3),HD7:HD233,0)+6,1))</f>
        <v>#NAME?</v>
      </c>
      <c r="HE236" s="6" t="e" cm="1">
        <f t="array" aca="1" ref="HE236" ca="1">INDIRECT(ADDRESS(MATCH(LARGE(_xlfn._xlws.FILTER(HE7:HE233,HH7:HH233&gt;cr),3),HE7:HE233,0)+6,1))</f>
        <v>#NAME?</v>
      </c>
      <c r="HF236" s="6" t="e" cm="1">
        <f t="array" aca="1" ref="HF236" ca="1">INDIRECT(ADDRESS(MATCH(LARGE(_xlfn._xlws.FILTER(HF7:HF233,HH7:HH233&gt;cr),3),HF7:HF233,0)+6,1))</f>
        <v>#NAME?</v>
      </c>
      <c r="HG236" s="6" t="e" cm="1">
        <f t="array" aca="1" ref="HG236" ca="1">INDIRECT(ADDRESS(MATCH(LARGE(_xlfn._xlws.FILTER(HG7:HG233,HH7:HH233&gt;cr),3),HG7:HG233,0)+6,1))</f>
        <v>#NAME?</v>
      </c>
      <c r="HH236" s="6" t="e" cm="1">
        <f t="array" aca="1" ref="HH236" ca="1">INDIRECT(ADDRESS(MATCH(LARGE(_xlfn._xlws.FILTER(HH7:HH233,HH7:HH233&gt;cr),3),HH7:HH233,0)+6,1))</f>
        <v>#NAME?</v>
      </c>
      <c r="HI236" s="6" t="e" cm="1">
        <f t="array" aca="1" ref="HI236" ca="1">INDIRECT(ADDRESS(MATCH(SMALL(_xlfn._xlws.FILTER(HI7:HI233,HH7:HH233&gt;cr),3),HI7:HI233,0)+6,1))</f>
        <v>#NAME?</v>
      </c>
      <c r="HJ236" s="1" t="e" cm="1">
        <f t="array" aca="1" ref="HJ236" ca="1">INDIRECT(ADDRESS(MATCH(SMALL(_xlfn._xlws.FILTER(HJ7:HJ233,HP7:HP233&gt;cr),3),HJ7:HJ233,0)+6,1))</f>
        <v>#NAME?</v>
      </c>
      <c r="HK236" s="1" t="e" cm="1">
        <f t="array" aca="1" ref="HK236" ca="1">INDIRECT(ADDRESS(MATCH(SMALL(_xlfn._xlws.FILTER(HK7:HK233,HP7:HP233&gt;cr),3),HK7:HK233,0)+6,1))</f>
        <v>#NAME?</v>
      </c>
      <c r="HL236" s="1" t="e" cm="1">
        <f t="array" aca="1" ref="HL236" ca="1">INDIRECT(ADDRESS(MATCH(LARGE(_xlfn._xlws.FILTER(HL7:HL233,HP7:HP233&gt;cr),3),HL7:HL233,0)+6,1))</f>
        <v>#NAME?</v>
      </c>
      <c r="HM236" s="1" t="e" cm="1">
        <f t="array" aca="1" ref="HM236" ca="1">INDIRECT(ADDRESS(MATCH(LARGE(_xlfn._xlws.FILTER(HM7:HM233,HP7:HP233&gt;cr),3),HM7:HM233,0)+6,1))</f>
        <v>#NAME?</v>
      </c>
      <c r="HN236" s="1" t="e" cm="1">
        <f t="array" aca="1" ref="HN236" ca="1">INDIRECT(ADDRESS(MATCH(LARGE(_xlfn._xlws.FILTER(HN7:HN233,HP7:HP233&gt;cr),3),HN7:HN233,0)+6,1))</f>
        <v>#NAME?</v>
      </c>
      <c r="HO236" s="1" t="e" cm="1">
        <f t="array" aca="1" ref="HO236" ca="1">INDIRECT(ADDRESS(MATCH(LARGE(_xlfn._xlws.FILTER(HO7:HO233,HP7:HP233&gt;cr),3),HO7:HO233,0)+6,1))</f>
        <v>#NAME?</v>
      </c>
      <c r="HP236" s="1" t="e" cm="1">
        <f t="array" aca="1" ref="HP236" ca="1">INDIRECT(ADDRESS(MATCH(LARGE(_xlfn._xlws.FILTER(HP7:HP233,HP7:HP233&gt;cr),3),HP7:HP233,0)+6,1))</f>
        <v>#NAME?</v>
      </c>
      <c r="HQ236" s="1" t="e" cm="1">
        <f t="array" aca="1" ref="HQ236" ca="1">INDIRECT(ADDRESS(MATCH(SMALL(_xlfn._xlws.FILTER(HQ7:HQ233,HP7:HP233&gt;cr),3),HQ7:HQ233,0)+6,1))</f>
        <v>#NAME?</v>
      </c>
      <c r="HR236" s="6" t="e" cm="1">
        <f t="array" aca="1" ref="HR236" ca="1">INDIRECT(ADDRESS(MATCH(SMALL(_xlfn._xlws.FILTER(HR7:HR233,HX7:HX233&gt;cr),3),HR7:HR233,0)+6,1))</f>
        <v>#NAME?</v>
      </c>
      <c r="HS236" s="6" t="e" cm="1">
        <f t="array" aca="1" ref="HS236" ca="1">INDIRECT(ADDRESS(MATCH(SMALL(_xlfn._xlws.FILTER(HS7:HS233,HX7:HX233&gt;cr),3),HS7:HS233,0)+6,1))</f>
        <v>#NAME?</v>
      </c>
      <c r="HT236" s="6" t="e" cm="1">
        <f t="array" aca="1" ref="HT236" ca="1">INDIRECT(ADDRESS(MATCH(LARGE(_xlfn._xlws.FILTER(HT7:HT233,HX7:HX233&gt;cr),3),HT7:HT233,0)+6,1))</f>
        <v>#NAME?</v>
      </c>
      <c r="HU236" s="6" t="e" cm="1">
        <f t="array" aca="1" ref="HU236" ca="1">INDIRECT(ADDRESS(MATCH(LARGE(_xlfn._xlws.FILTER(HU7:HU233,HX7:HX233&gt;cr),3),HU7:HU233,0)+6,1))</f>
        <v>#NAME?</v>
      </c>
      <c r="HV236" s="6" t="e" cm="1">
        <f t="array" aca="1" ref="HV236" ca="1">INDIRECT(ADDRESS(MATCH(LARGE(_xlfn._xlws.FILTER(HV7:HV233,HX7:HX233&gt;cr),3),HV7:HV233,0)+6,1))</f>
        <v>#NAME?</v>
      </c>
      <c r="HW236" s="6" t="e" cm="1">
        <f t="array" aca="1" ref="HW236" ca="1">INDIRECT(ADDRESS(MATCH(LARGE(_xlfn._xlws.FILTER(HW7:HW233,HX7:HX233&gt;cr),3),HW7:HW233,0)+6,1))</f>
        <v>#NAME?</v>
      </c>
      <c r="HX236" s="6" t="e" cm="1">
        <f t="array" aca="1" ref="HX236" ca="1">INDIRECT(ADDRESS(MATCH(LARGE(_xlfn._xlws.FILTER(HX7:HX233,HX7:HX233&gt;cr),3),HX7:HX233,0)+6,1))</f>
        <v>#NAME?</v>
      </c>
      <c r="HY236" s="6" t="e" cm="1">
        <f t="array" aca="1" ref="HY236" ca="1">INDIRECT(ADDRESS(MATCH(SMALL(_xlfn._xlws.FILTER(HY7:HY233,HX7:HX233&gt;cr),3),HY7:HY233,0)+6,1))</f>
        <v>#NAME?</v>
      </c>
      <c r="HZ236" s="1" t="e" cm="1">
        <f t="array" aca="1" ref="HZ236" ca="1">INDIRECT(ADDRESS(MATCH(SMALL(_xlfn._xlws.FILTER(HZ7:HZ233,IF7:IF233&gt;cr),3),HZ7:HZ233,0)+6,1))</f>
        <v>#NAME?</v>
      </c>
      <c r="IA236" s="1" t="e" cm="1">
        <f t="array" aca="1" ref="IA236" ca="1">INDIRECT(ADDRESS(MATCH(SMALL(_xlfn._xlws.FILTER(IA7:IA233,IF7:IF233&gt;cr),3),IA7:IA233,0)+6,1))</f>
        <v>#NAME?</v>
      </c>
      <c r="IB236" s="1" t="e" cm="1">
        <f t="array" aca="1" ref="IB236" ca="1">INDIRECT(ADDRESS(MATCH(LARGE(_xlfn._xlws.FILTER(IB7:IB233,IF7:IF233&gt;cr),3),IB7:IB233,0)+6,1))</f>
        <v>#NAME?</v>
      </c>
      <c r="IC236" s="1" t="e" cm="1">
        <f t="array" aca="1" ref="IC236" ca="1">INDIRECT(ADDRESS(MATCH(LARGE(_xlfn._xlws.FILTER(IC7:IC233,IF7:IF233&gt;cr),3),IC7:IC233,0)+6,1))</f>
        <v>#NAME?</v>
      </c>
      <c r="ID236" s="1" t="e" cm="1">
        <f t="array" aca="1" ref="ID236" ca="1">INDIRECT(ADDRESS(MATCH(LARGE(_xlfn._xlws.FILTER(ID7:ID233,IF7:IF233&gt;cr),3),ID7:ID233,0)+6,1))</f>
        <v>#NAME?</v>
      </c>
      <c r="IE236" s="1" t="e" cm="1">
        <f t="array" aca="1" ref="IE236" ca="1">INDIRECT(ADDRESS(MATCH(LARGE(_xlfn._xlws.FILTER(IE7:IE233,IF7:IF233&gt;cr),3),IE7:IE233,0)+6,1))</f>
        <v>#NAME?</v>
      </c>
      <c r="IF236" s="1" t="e" cm="1">
        <f t="array" aca="1" ref="IF236" ca="1">INDIRECT(ADDRESS(MATCH(LARGE(_xlfn._xlws.FILTER(IF7:IF233,IF7:IF233&gt;cr),3),IF7:IF233,0)+6,1))</f>
        <v>#NAME?</v>
      </c>
      <c r="IG236" s="1" t="e" cm="1">
        <f t="array" aca="1" ref="IG236" ca="1">INDIRECT(ADDRESS(MATCH(SMALL(_xlfn._xlws.FILTER(IG7:IG233,IF7:IF233&gt;cr),3),IG7:IG233,0)+6,1))</f>
        <v>#NAME?</v>
      </c>
      <c r="IH236" s="6" t="e" cm="1">
        <f t="array" aca="1" ref="IH236" ca="1">INDIRECT(ADDRESS(MATCH(SMALL(_xlfn._xlws.FILTER(IH7:IH233,IN7:IN233&gt;cr),3),IH7:IH233,0)+6,1))</f>
        <v>#NAME?</v>
      </c>
      <c r="II236" s="6" t="e" cm="1">
        <f t="array" aca="1" ref="II236" ca="1">INDIRECT(ADDRESS(MATCH(SMALL(_xlfn._xlws.FILTER(II7:II233,IN7:IN233&gt;cr),3),II7:II233,0)+6,1))</f>
        <v>#NAME?</v>
      </c>
      <c r="IJ236" s="6" t="e" cm="1">
        <f t="array" aca="1" ref="IJ236" ca="1">INDIRECT(ADDRESS(MATCH(LARGE(_xlfn._xlws.FILTER(IJ7:IJ233,IN7:IN233&gt;cr),3),IJ7:IJ233,0)+6,1))</f>
        <v>#NAME?</v>
      </c>
      <c r="IK236" s="6" t="e" cm="1">
        <f t="array" aca="1" ref="IK236" ca="1">INDIRECT(ADDRESS(MATCH(LARGE(_xlfn._xlws.FILTER(IK7:IK233,IN7:IN233&gt;cr),3),IK7:IK233,0)+6,1))</f>
        <v>#NAME?</v>
      </c>
      <c r="IL236" s="6" t="e" cm="1">
        <f t="array" aca="1" ref="IL236" ca="1">INDIRECT(ADDRESS(MATCH(LARGE(_xlfn._xlws.FILTER(IL7:IL233,IN7:IN233&gt;cr),3),IL7:IL233,0)+6,1))</f>
        <v>#NAME?</v>
      </c>
      <c r="IM236" s="6" t="e" cm="1">
        <f t="array" aca="1" ref="IM236" ca="1">INDIRECT(ADDRESS(MATCH(LARGE(_xlfn._xlws.FILTER(IM7:IM233,IN7:IN233&gt;cr),3),IM7:IM233,0)+6,1))</f>
        <v>#NAME?</v>
      </c>
      <c r="IN236" s="6" t="e" cm="1">
        <f t="array" aca="1" ref="IN236" ca="1">INDIRECT(ADDRESS(MATCH(LARGE(_xlfn._xlws.FILTER(IN7:IN233,IN7:IN233&gt;cr),3),IN7:IN233,0)+6,1))</f>
        <v>#NAME?</v>
      </c>
      <c r="IO236" s="6" t="e" cm="1">
        <f t="array" aca="1" ref="IO236" ca="1">INDIRECT(ADDRESS(MATCH(SMALL(_xlfn._xlws.FILTER(IO7:IO233,IN7:IN233&gt;cr),3),IO7:IO233,0)+6,1))</f>
        <v>#NAME?</v>
      </c>
      <c r="IP236" s="1" t="e" cm="1">
        <f t="array" aca="1" ref="IP236" ca="1">INDIRECT(ADDRESS(MATCH(SMALL(_xlfn._xlws.FILTER(IP7:IP233,IV7:IV233&gt;cr),3),IP7:IP233,0)+6,1))</f>
        <v>#NAME?</v>
      </c>
      <c r="IQ236" s="1" t="e" cm="1">
        <f t="array" aca="1" ref="IQ236" ca="1">INDIRECT(ADDRESS(MATCH(SMALL(_xlfn._xlws.FILTER(IQ7:IQ233,IV7:IV233&gt;cr),3),IQ7:IQ233,0)+6,1))</f>
        <v>#NAME?</v>
      </c>
      <c r="IR236" s="1" t="e" cm="1">
        <f t="array" aca="1" ref="IR236" ca="1">INDIRECT(ADDRESS(MATCH(LARGE(_xlfn._xlws.FILTER(IR7:IR233,IV7:IV233&gt;cr),3),IR7:IR233,0)+6,1))</f>
        <v>#NAME?</v>
      </c>
      <c r="IS236" s="1" t="e" cm="1">
        <f t="array" aca="1" ref="IS236" ca="1">INDIRECT(ADDRESS(MATCH(LARGE(_xlfn._xlws.FILTER(IS7:IS233,IV7:IV233&gt;cr),3),IS7:IS233,0)+6,1))</f>
        <v>#NAME?</v>
      </c>
      <c r="IT236" s="1" t="e" cm="1">
        <f t="array" aca="1" ref="IT236" ca="1">INDIRECT(ADDRESS(MATCH(LARGE(_xlfn._xlws.FILTER(IT7:IT233,IV7:IV233&gt;cr),3),IT7:IT233,0)+6,1))</f>
        <v>#NAME?</v>
      </c>
      <c r="IU236" s="1" t="e" cm="1">
        <f t="array" aca="1" ref="IU236" ca="1">INDIRECT(ADDRESS(MATCH(LARGE(_xlfn._xlws.FILTER(IU7:IU233,IV7:IV233&gt;cr),3),IU7:IU233,0)+6,1))</f>
        <v>#NAME?</v>
      </c>
      <c r="IV236" s="1" t="e" cm="1">
        <f t="array" aca="1" ref="IV236" ca="1">INDIRECT(ADDRESS(MATCH(LARGE(_xlfn._xlws.FILTER(IV7:IV233,IV7:IV233&gt;cr),3),IV7:IV233,0)+6,1))</f>
        <v>#NAME?</v>
      </c>
      <c r="IW236" s="1" t="e" cm="1">
        <f t="array" aca="1" ref="IW236" ca="1">INDIRECT(ADDRESS(MATCH(SMALL(_xlfn._xlws.FILTER(IW7:IW233,IV7:IV233&gt;cr),3),IW7:IW233,0)+6,1))</f>
        <v>#NAME?</v>
      </c>
      <c r="IX236" s="6" t="e" cm="1">
        <f t="array" aca="1" ref="IX236" ca="1">INDIRECT(ADDRESS(MATCH(SMALL(_xlfn._xlws.FILTER(IX7:IX233,JD7:JD233&gt;cr),3),IX7:IX233,0)+6,1))</f>
        <v>#NAME?</v>
      </c>
      <c r="IY236" s="6" t="e" cm="1">
        <f t="array" aca="1" ref="IY236" ca="1">INDIRECT(ADDRESS(MATCH(SMALL(_xlfn._xlws.FILTER(IY7:IY233,JD7:JD233&gt;cr),3),IY7:IY233,0)+6,1))</f>
        <v>#NAME?</v>
      </c>
      <c r="IZ236" s="6" t="e" cm="1">
        <f t="array" aca="1" ref="IZ236" ca="1">INDIRECT(ADDRESS(MATCH(LARGE(_xlfn._xlws.FILTER(IZ7:IZ233,JD7:JD233&gt;cr),3),IZ7:IZ233,0)+6,1))</f>
        <v>#NAME?</v>
      </c>
      <c r="JA236" s="6" t="e" cm="1">
        <f t="array" aca="1" ref="JA236" ca="1">INDIRECT(ADDRESS(MATCH(LARGE(_xlfn._xlws.FILTER(JA7:JA233,JD7:JD233&gt;cr),3),JA7:JA233,0)+6,1))</f>
        <v>#NAME?</v>
      </c>
      <c r="JB236" s="6" t="e" cm="1">
        <f t="array" aca="1" ref="JB236" ca="1">INDIRECT(ADDRESS(MATCH(LARGE(_xlfn._xlws.FILTER(JB7:JB233,JD7:JD233&gt;cr),3),JB7:JB233,0)+6,1))</f>
        <v>#NAME?</v>
      </c>
      <c r="JC236" s="6" t="e" cm="1">
        <f t="array" aca="1" ref="JC236" ca="1">INDIRECT(ADDRESS(MATCH(LARGE(_xlfn._xlws.FILTER(JC7:JC233,JD7:JD233&gt;cr),3),JC7:JC233,0)+6,1))</f>
        <v>#NAME?</v>
      </c>
      <c r="JD236" s="6" t="e" cm="1">
        <f t="array" aca="1" ref="JD236" ca="1">INDIRECT(ADDRESS(MATCH(LARGE(_xlfn._xlws.FILTER(JD7:JD233,JD7:JD233&gt;cr),3),JD7:JD233,0)+6,1))</f>
        <v>#NAME?</v>
      </c>
      <c r="JE236" s="6" t="e" cm="1">
        <f t="array" aca="1" ref="JE236" ca="1">INDIRECT(ADDRESS(MATCH(SMALL(_xlfn._xlws.FILTER(JE7:JE233,JD7:JD233&gt;cr),3),JE7:JE233,0)+6,1))</f>
        <v>#NAME?</v>
      </c>
      <c r="JF236" s="1" t="e" cm="1">
        <f t="array" aca="1" ref="JF236" ca="1">INDIRECT(ADDRESS(MATCH(SMALL(_xlfn._xlws.FILTER(JF7:JF233,JL7:JL233&gt;cr),3),JF7:JF233,0)+6,1))</f>
        <v>#NAME?</v>
      </c>
      <c r="JG236" s="1" t="e" cm="1">
        <f t="array" aca="1" ref="JG236" ca="1">INDIRECT(ADDRESS(MATCH(SMALL(_xlfn._xlws.FILTER(JG7:JG233,JL7:JL233&gt;cr),3),JG7:JG233,0)+6,1))</f>
        <v>#NAME?</v>
      </c>
      <c r="JH236" s="1" t="e" cm="1">
        <f t="array" aca="1" ref="JH236" ca="1">INDIRECT(ADDRESS(MATCH(LARGE(_xlfn._xlws.FILTER(JH7:JH233,JL7:JL233&gt;cr),3),JH7:JH233,0)+6,1))</f>
        <v>#NAME?</v>
      </c>
      <c r="JI236" s="1" t="e" cm="1">
        <f t="array" aca="1" ref="JI236" ca="1">INDIRECT(ADDRESS(MATCH(LARGE(_xlfn._xlws.FILTER(JI7:JI233,JL7:JL233&gt;cr),3),JI7:JI233,0)+6,1))</f>
        <v>#NAME?</v>
      </c>
      <c r="JJ236" s="1" t="e" cm="1">
        <f t="array" aca="1" ref="JJ236" ca="1">INDIRECT(ADDRESS(MATCH(LARGE(_xlfn._xlws.FILTER(JJ7:JJ233,JL7:JL233&gt;cr),3),JJ7:JJ233,0)+6,1))</f>
        <v>#NAME?</v>
      </c>
      <c r="JK236" s="1" t="e" cm="1">
        <f t="array" aca="1" ref="JK236" ca="1">INDIRECT(ADDRESS(MATCH(LARGE(_xlfn._xlws.FILTER(JK7:JK233,JL7:JL233&gt;cr),3),JK7:JK233,0)+6,1))</f>
        <v>#NAME?</v>
      </c>
      <c r="JL236" s="1" t="e" cm="1">
        <f t="array" aca="1" ref="JL236" ca="1">INDIRECT(ADDRESS(MATCH(LARGE(_xlfn._xlws.FILTER(JL7:JL233,JL7:JL233&gt;cr),3),JL7:JL233,0)+6,1))</f>
        <v>#NAME?</v>
      </c>
      <c r="JM236" s="1" t="e" cm="1">
        <f t="array" aca="1" ref="JM236" ca="1">INDIRECT(ADDRESS(MATCH(SMALL(_xlfn._xlws.FILTER(JM7:JM233,JL7:JL233&gt;cr),3),JM7:JM233,0)+6,1))</f>
        <v>#NAME?</v>
      </c>
      <c r="JN236" s="9" t="e" cm="1">
        <f t="array" aca="1" ref="JN236" ca="1">INDIRECT(ADDRESS(MATCH(SMALL(_xlfn.LET(_xlpm.x,IF(ISNUMBER(JN7:JN233),JN7:JN233),_xlpm.y,IF(ISNUMBER(JT7:JT233),JT7:JT233),_xlfn._xlws.FILTER(_xlpm.x,_xlpm.y&gt;cr)),3),JN7:JN233,0)+6,1))</f>
        <v>#NAME?</v>
      </c>
      <c r="JO236" s="9" t="e" cm="1">
        <f t="array" aca="1" ref="JO236" ca="1">INDIRECT(ADDRESS(MATCH(SMALL(_xlfn.LET(_xlpm.x,IF(ISNUMBER(JO7:JO233),JO7:JO233),_xlpm.y,IF(ISNUMBER(JT7:JT233),JT7:JT233),_xlfn._xlws.FILTER(_xlpm.x,_xlpm.y&gt;cr)),3),JO7:JO233,0)+6,1))</f>
        <v>#NAME?</v>
      </c>
      <c r="JP236" s="9" t="e" cm="1">
        <f t="array" aca="1" ref="JP236" ca="1">INDIRECT(ADDRESS(MATCH(LARGE(_xlfn.LET(_xlpm.x,IF(ISNUMBER(JP7:JP233),JP7:JP233),_xlpm.y,IF(ISNUMBER(JT7:JT233),JT7:JT233),_xlfn._xlws.FILTER(_xlpm.x,_xlpm.y&gt;cr)),3),JP7:JP233,0)+6,1))</f>
        <v>#NAME?</v>
      </c>
      <c r="JQ236" s="9" t="e" cm="1">
        <f t="array" aca="1" ref="JQ236" ca="1">INDIRECT(ADDRESS(MATCH(LARGE(_xlfn.LET(_xlpm.x,IF(ISNUMBER(JQ7:JQ233),JQ7:JQ233),_xlpm.y,IF(ISNUMBER(JT7:JT233),JT7:JT233),_xlfn._xlws.FILTER(_xlpm.x,_xlpm.y&gt;cr)),3),JQ7:JQ233,0)+6,1))</f>
        <v>#NAME?</v>
      </c>
      <c r="JR236" s="9" t="e" cm="1">
        <f t="array" aca="1" ref="JR236" ca="1">INDIRECT(ADDRESS(MATCH(LARGE(_xlfn.LET(_xlpm.x,IF(ISNUMBER(JR7:JR233),JR7:JR233),_xlpm.y,IF(ISNUMBER(JT7:JT233),JT7:JT233),_xlfn._xlws.FILTER(_xlpm.x,_xlpm.y&gt;cr)),3),JR7:JR233,0)+6,1))</f>
        <v>#NAME?</v>
      </c>
      <c r="JS236" s="9" t="e" cm="1">
        <f t="array" aca="1" ref="JS236" ca="1">INDIRECT(ADDRESS(MATCH(LARGE(_xlfn.LET(_xlpm.x,IF(ISNUMBER(JS7:JS233),JS7:JS233),_xlpm.y,IF(ISNUMBER(JT7:JT233),JT7:JT233),_xlfn._xlws.FILTER(_xlpm.x,_xlpm.y&gt;cr)),3),JS7:JS233,0)+6,1))</f>
        <v>#NAME?</v>
      </c>
      <c r="JT236" s="9" t="e" cm="1">
        <f t="array" aca="1" ref="JT236" ca="1">INDIRECT(ADDRESS(MATCH(LARGE(_xlfn.LET(_xlpm.x,IF(ISNUMBER(JT7:JT233),JT7:JT233),_xlpm.y,IF(ISNUMBER(JT7:JT233),JT7:JT233),_xlfn._xlws.FILTER(_xlpm.x,_xlpm.y&gt;cr)),3),JT7:JT233,0)+6,1))</f>
        <v>#NAME?</v>
      </c>
      <c r="JU236" s="9" t="e" cm="1">
        <f t="array" aca="1" ref="JU236" ca="1">INDIRECT(ADDRESS(MATCH(SMALL(_xlfn.LET(_xlpm.x,IF(ISNUMBER(JU7:JU233),JU7:JU233),_xlpm.y,IF(ISNUMBER(JT7:JT233),JT7:JT233),_xlfn._xlws.FILTER(_xlpm.x,_xlpm.y&gt;cr)),3),JU7:JU233,0)+6,1))</f>
        <v>#NAME?</v>
      </c>
      <c r="JV236" s="1" t="e" cm="1">
        <f t="array" aca="1" ref="JV236" ca="1">INDEX(_xlfn._xlws.FILTER(JV7:JV233,ISTEXT(JV7:JV233)),MODE(MATCH(_xlfn._xlws.FILTER(JV7:JV233,ISTEXT(JV7:JV233)),_xlfn._xlws.FILTER(JV7:JV233,ISTEXT(JV7:JV233)),0)))</f>
        <v>#NAME?</v>
      </c>
      <c r="JW236" s="1" t="e" cm="1">
        <f t="array" aca="1" ref="JW236" ca="1">INDEX(_xlfn._xlws.FILTER(JW7:JW233,ISTEXT(JW7:JW233)),MODE(MATCH(_xlfn._xlws.FILTER(JW7:JW233,ISTEXT(JW7:JW233)),_xlfn._xlws.FILTER(JW7:JW233,ISTEXT(JW7:JW233)),0)))</f>
        <v>#NAME?</v>
      </c>
      <c r="JX236" s="1" t="e" cm="1">
        <f t="array" aca="1" ref="JX236" ca="1">INDEX(_xlfn._xlws.FILTER(JX7:JX233,ISTEXT(JX7:JX233)),MODE(MATCH(_xlfn._xlws.FILTER(JX7:JX233,ISTEXT(JX7:JX233)),_xlfn._xlws.FILTER(JX7:JX233,ISTEXT(JX7:JX233)),0)))</f>
        <v>#NAME?</v>
      </c>
      <c r="JY236" s="1" t="e" cm="1">
        <f t="array" aca="1" ref="JY236" ca="1">INDEX(_xlfn._xlws.FILTER(JY7:JY233,ISTEXT(JY7:JY233)),MODE(MATCH(_xlfn._xlws.FILTER(JY7:JY233,ISTEXT(JY7:JY233)),_xlfn._xlws.FILTER(JY7:JY233,ISTEXT(JY7:JY233)),0)))</f>
        <v>#NAME?</v>
      </c>
      <c r="JZ236" s="1" t="e" cm="1">
        <f t="array" aca="1" ref="JZ236" ca="1">INDEX(_xlfn._xlws.FILTER(JZ7:JZ233,ISTEXT(JZ7:JZ233)),MODE(MATCH(_xlfn._xlws.FILTER(JZ7:JZ233,ISTEXT(JZ7:JZ233)),_xlfn._xlws.FILTER(JZ7:JZ233,ISTEXT(JZ7:JZ233)),0)))</f>
        <v>#NAME?</v>
      </c>
      <c r="KA236" s="1" t="e" cm="1">
        <f t="array" aca="1" ref="KA236" ca="1">INDEX(_xlfn._xlws.FILTER(KA7:KA233,ISTEXT(KA7:KA233)),MODE(MATCH(_xlfn._xlws.FILTER(KA7:KA233,ISTEXT(KA7:KA233)),_xlfn._xlws.FILTER(KA7:KA233,ISTEXT(KA7:KA233)),0)))</f>
        <v>#NAME?</v>
      </c>
      <c r="KB236" s="1" t="e" cm="1">
        <f t="array" aca="1" ref="KB236" ca="1">INDEX(_xlfn._xlws.FILTER(KB7:KB233,ISTEXT(KB7:KB233)),MODE(MATCH(_xlfn._xlws.FILTER(KB7:KB233,ISTEXT(KB7:KB233)),_xlfn._xlws.FILTER(KB7:KB233,ISTEXT(KB7:KB233)),0)))</f>
        <v>#NAME?</v>
      </c>
      <c r="KC236" s="1" t="e" cm="1">
        <f t="array" aca="1" ref="KC236" ca="1">INDEX(_xlfn._xlws.FILTER(KC7:KC233,ISTEXT(KC7:KC233)),MODE(MATCH(_xlfn._xlws.FILTER(KC7:KC233,ISTEXT(KC7:KC233)),_xlfn._xlws.FILTER(KC7:KC233,ISTEXT(KC7:KC233)),0)))</f>
        <v>#NAME?</v>
      </c>
    </row>
    <row r="237" spans="1:289" x14ac:dyDescent="0.3">
      <c r="A237" s="7" t="s">
        <v>236</v>
      </c>
      <c r="B237" s="6" t="e" cm="1">
        <f t="array" aca="1" ref="B237" ca="1">INDIRECT(ADDRESS(MATCH(SMALL(_xlfn._xlws.FILTER(B7:B233,H7:H233&gt;0.5),4),B7:B233,0)+6,1))</f>
        <v>#NAME?</v>
      </c>
      <c r="C237" s="6" t="e" cm="1">
        <f t="array" aca="1" ref="C237" ca="1">INDIRECT(ADDRESS(MATCH(SMALL(_xlfn._xlws.FILTER(C7:C233,H7:H233&gt;0.5),4),C7:C233,0)+6,1))</f>
        <v>#NAME?</v>
      </c>
      <c r="D237" s="6" t="e" cm="1">
        <f t="array" aca="1" ref="D237" ca="1">INDIRECT(ADDRESS(MATCH(LARGE(_xlfn._xlws.FILTER(D7:D233,H7:H233&gt;0.5),4),D7:D233,0)+6,1))</f>
        <v>#NAME?</v>
      </c>
      <c r="E237" s="6" t="e" cm="1">
        <f t="array" aca="1" ref="E237" ca="1">INDIRECT(ADDRESS(MATCH(LARGE(_xlfn._xlws.FILTER(E7:E233,H7:H233&gt;0.5),4),E7:E233,0)+6,1))</f>
        <v>#NAME?</v>
      </c>
      <c r="F237" s="6" t="e" cm="1">
        <f t="array" aca="1" ref="F237" ca="1">INDIRECT(ADDRESS(MATCH(LARGE(_xlfn._xlws.FILTER(F7:F233,H7:H233&gt;0.5),4),F7:F233,0)+6,1))</f>
        <v>#NAME?</v>
      </c>
      <c r="G237" s="6" t="e" cm="1">
        <f t="array" aca="1" ref="G237" ca="1">INDIRECT(ADDRESS(MATCH(LARGE(_xlfn._xlws.FILTER(G7:G233,H7:H233&gt;0.5),4),G7:G233,0)+6,1))</f>
        <v>#NAME?</v>
      </c>
      <c r="H237" s="6" t="e" cm="1">
        <f t="array" aca="1" ref="H237" ca="1">INDIRECT(ADDRESS(MATCH(LARGE(_xlfn._xlws.FILTER(H7:H233,H7:H233&gt;0.5),4),H7:H233,0)+6,1))</f>
        <v>#NAME?</v>
      </c>
      <c r="I237" s="6" t="e" cm="1">
        <f t="array" aca="1" ref="I237" ca="1">INDIRECT(ADDRESS(MATCH(SMALL(_xlfn._xlws.FILTER(I7:I233,H7:H233&gt;0.5),4),I7:I233,0)+6,1))</f>
        <v>#NAME?</v>
      </c>
      <c r="J237" s="1" t="e" cm="1">
        <f t="array" aca="1" ref="J237" ca="1">INDIRECT(ADDRESS(MATCH(SMALL(_xlfn._xlws.FILTER(J7:J233,P7:P233&gt;cr),4),J7:J233,0)+6,1))</f>
        <v>#NAME?</v>
      </c>
      <c r="K237" s="1" t="e" cm="1">
        <f t="array" aca="1" ref="K237" ca="1">INDIRECT(ADDRESS(MATCH(SMALL(_xlfn._xlws.FILTER(K7:K233,P7:P233&gt;cr),4),K7:K233,0)+6,1))</f>
        <v>#NAME?</v>
      </c>
      <c r="L237" s="1" t="e" cm="1">
        <f t="array" aca="1" ref="L237" ca="1">INDIRECT(ADDRESS(MATCH(LARGE(_xlfn._xlws.FILTER(L7:L233,P7:P233&gt;cr),4),L7:L233,0)+6,1))</f>
        <v>#NAME?</v>
      </c>
      <c r="M237" s="1" t="e" cm="1">
        <f t="array" aca="1" ref="M237" ca="1">INDIRECT(ADDRESS(MATCH(LARGE(_xlfn._xlws.FILTER(M7:M233,P7:P233&gt;cr),4),M7:M233,0)+6,1))</f>
        <v>#NAME?</v>
      </c>
      <c r="N237" s="1" t="e" cm="1">
        <f t="array" aca="1" ref="N237" ca="1">INDIRECT(ADDRESS(MATCH(LARGE(_xlfn._xlws.FILTER(N7:N233,P7:P233&gt;cr),4),N7:N233,0)+6,1))</f>
        <v>#NAME?</v>
      </c>
      <c r="O237" s="1" t="e" cm="1">
        <f t="array" aca="1" ref="O237" ca="1">INDIRECT(ADDRESS(MATCH(LARGE(_xlfn._xlws.FILTER(O7:O233,P7:P233&gt;cr),4),O7:O233,0)+6,1))</f>
        <v>#NAME?</v>
      </c>
      <c r="P237" s="1" t="e" cm="1">
        <f t="array" aca="1" ref="P237" ca="1">INDIRECT(ADDRESS(MATCH(LARGE(_xlfn._xlws.FILTER(P7:P233,P7:P233&gt;cr),4),P7:P233,0)+6,1))</f>
        <v>#NAME?</v>
      </c>
      <c r="Q237" s="1" t="e" cm="1">
        <f t="array" aca="1" ref="Q237" ca="1">INDIRECT(ADDRESS(MATCH(SMALL(_xlfn._xlws.FILTER(Q7:Q233,P7:P233&gt;cr),4),Q7:Q233,0)+6,1))</f>
        <v>#NAME?</v>
      </c>
      <c r="R237" s="6" t="e" cm="1">
        <f t="array" aca="1" ref="R237" ca="1">INDIRECT(ADDRESS(MATCH(SMALL(_xlfn._xlws.FILTER(R7:R233,X7:X233&gt;cr),4),R7:R233,0)+6,1))</f>
        <v>#NAME?</v>
      </c>
      <c r="S237" s="6" t="e" cm="1">
        <f t="array" aca="1" ref="S237" ca="1">INDIRECT(ADDRESS(MATCH(SMALL(_xlfn._xlws.FILTER(S7:S233,X7:X233&gt;cr),4),S7:S233,0)+6,1))</f>
        <v>#NAME?</v>
      </c>
      <c r="T237" s="6" t="e" cm="1">
        <f t="array" aca="1" ref="T237" ca="1">INDIRECT(ADDRESS(MATCH(LARGE(_xlfn._xlws.FILTER(T7:T233,X7:X233&gt;cr),4),T7:T233,0)+6,1))</f>
        <v>#NAME?</v>
      </c>
      <c r="U237" s="6" t="e" cm="1">
        <f t="array" aca="1" ref="U237" ca="1">INDIRECT(ADDRESS(MATCH(LARGE(_xlfn._xlws.FILTER(U7:U233,X7:X233&gt;cr),4),U7:U233,0)+6,1))</f>
        <v>#NAME?</v>
      </c>
      <c r="V237" s="6" t="e" cm="1">
        <f t="array" aca="1" ref="V237" ca="1">INDIRECT(ADDRESS(MATCH(LARGE(_xlfn._xlws.FILTER(V7:V233,X7:X233&gt;cr),4),V7:V233,0)+6,1))</f>
        <v>#NAME?</v>
      </c>
      <c r="W237" s="6" t="e" cm="1">
        <f t="array" aca="1" ref="W237" ca="1">INDIRECT(ADDRESS(MATCH(LARGE(_xlfn._xlws.FILTER(W7:W233,X7:X233&gt;cr),4),W7:W233,0)+6,1))</f>
        <v>#NAME?</v>
      </c>
      <c r="X237" s="6" t="e" cm="1">
        <f t="array" aca="1" ref="X237" ca="1">INDIRECT(ADDRESS(MATCH(LARGE(_xlfn._xlws.FILTER(X7:X233,X7:X233&gt;cr),4),X7:X233,0)+6,1))</f>
        <v>#NAME?</v>
      </c>
      <c r="Y237" s="6" t="e" cm="1">
        <f t="array" aca="1" ref="Y237" ca="1">INDIRECT(ADDRESS(MATCH(SMALL(_xlfn._xlws.FILTER(Y7:Y233,X7:X233&gt;cr),4),Y7:Y233,0)+6,1))</f>
        <v>#NAME?</v>
      </c>
      <c r="Z237" s="1" t="e" cm="1">
        <f t="array" aca="1" ref="Z237" ca="1">INDIRECT(ADDRESS(MATCH(SMALL(_xlfn._xlws.FILTER(Z7:Z233,AF7:AF233&gt;cr),4),Z7:Z233,0)+6,1))</f>
        <v>#NAME?</v>
      </c>
      <c r="AA237" s="1" t="e" cm="1">
        <f t="array" aca="1" ref="AA237" ca="1">INDIRECT(ADDRESS(MATCH(SMALL(_xlfn._xlws.FILTER(AA7:AA233,AF7:AF233&gt;cr),4),AA7:AA233,0)+6,1))</f>
        <v>#NAME?</v>
      </c>
      <c r="AB237" s="1" t="e" cm="1">
        <f t="array" aca="1" ref="AB237" ca="1">INDIRECT(ADDRESS(MATCH(LARGE(_xlfn._xlws.FILTER(AB7:AB233,AF7:AF233&gt;cr),4),AB7:AB233,0)+6,1))</f>
        <v>#NAME?</v>
      </c>
      <c r="AC237" s="1" t="e" cm="1">
        <f t="array" aca="1" ref="AC237" ca="1">INDIRECT(ADDRESS(MATCH(LARGE(_xlfn._xlws.FILTER(AC7:AC233,AF7:AF233&gt;cr),4),AC7:AC233,0)+6,1))</f>
        <v>#NAME?</v>
      </c>
      <c r="AD237" s="1" t="e" cm="1">
        <f t="array" aca="1" ref="AD237" ca="1">INDIRECT(ADDRESS(MATCH(LARGE(_xlfn._xlws.FILTER(AD7:AD233,AF7:AF233&gt;cr),4),AD7:AD233,0)+6,1))</f>
        <v>#NAME?</v>
      </c>
      <c r="AE237" s="1" t="e" cm="1">
        <f t="array" aca="1" ref="AE237" ca="1">INDIRECT(ADDRESS(MATCH(LARGE(_xlfn._xlws.FILTER(AE7:AE233,AF7:AF233&gt;cr),4),AE7:AE233,0)+6,1))</f>
        <v>#NAME?</v>
      </c>
      <c r="AF237" s="1" t="e" cm="1">
        <f t="array" aca="1" ref="AF237" ca="1">INDIRECT(ADDRESS(MATCH(LARGE(_xlfn._xlws.FILTER(AF7:AF233,AF7:AF233&gt;cr),4),AF7:AF233,0)+6,1))</f>
        <v>#NAME?</v>
      </c>
      <c r="AG237" s="1" t="e" cm="1">
        <f t="array" aca="1" ref="AG237" ca="1">INDIRECT(ADDRESS(MATCH(SMALL(_xlfn._xlws.FILTER(AG7:AG233,AF7:AF233&gt;cr),4),AG7:AG233,0)+6,1))</f>
        <v>#NAME?</v>
      </c>
      <c r="AH237" s="6" t="e" cm="1">
        <f t="array" aca="1" ref="AH237" ca="1">INDIRECT(ADDRESS(MATCH(SMALL(_xlfn._xlws.FILTER(AH7:AH233,AN7:AN233&gt;cr),4),AH7:AH233,0)+6,1))</f>
        <v>#NAME?</v>
      </c>
      <c r="AI237" s="6" t="e" cm="1">
        <f t="array" aca="1" ref="AI237" ca="1">INDIRECT(ADDRESS(MATCH(SMALL(_xlfn._xlws.FILTER(AI7:AI233,AN7:AN233&gt;cr),4),AI7:AI233,0)+6,1))</f>
        <v>#NAME?</v>
      </c>
      <c r="AJ237" s="6" t="e" cm="1">
        <f t="array" aca="1" ref="AJ237" ca="1">INDIRECT(ADDRESS(MATCH(LARGE(_xlfn._xlws.FILTER(AJ7:AJ233,AN7:AN233&gt;cr),4),AJ7:AJ233,0)+6,1))</f>
        <v>#NAME?</v>
      </c>
      <c r="AK237" s="6" t="e" cm="1">
        <f t="array" aca="1" ref="AK237" ca="1">INDIRECT(ADDRESS(MATCH(LARGE(_xlfn._xlws.FILTER(AK7:AK233,AN7:AN233&gt;cr),4),AK7:AK233,0)+6,1))</f>
        <v>#NAME?</v>
      </c>
      <c r="AL237" s="6" t="e" cm="1">
        <f t="array" aca="1" ref="AL237" ca="1">INDIRECT(ADDRESS(MATCH(LARGE(_xlfn._xlws.FILTER(AL7:AL233,AN7:AN233&gt;cr),4),AL7:AL233,0)+6,1))</f>
        <v>#NAME?</v>
      </c>
      <c r="AM237" s="6" t="e" cm="1">
        <f t="array" aca="1" ref="AM237" ca="1">INDIRECT(ADDRESS(MATCH(LARGE(_xlfn._xlws.FILTER(AM7:AM233,AN7:AN233&gt;cr),4),AM7:AM233,0)+6,1))</f>
        <v>#NAME?</v>
      </c>
      <c r="AN237" s="6" t="e" cm="1">
        <f t="array" aca="1" ref="AN237" ca="1">INDIRECT(ADDRESS(MATCH(LARGE(_xlfn._xlws.FILTER(AN7:AN233,AN7:AN233&gt;cr),4),AN7:AN233,0)+6,1))</f>
        <v>#NAME?</v>
      </c>
      <c r="AO237" s="6" t="e" cm="1">
        <f t="array" aca="1" ref="AO237" ca="1">INDIRECT(ADDRESS(MATCH(SMALL(_xlfn._xlws.FILTER(AO7:AO233,AN7:AN233&gt;cr),4),AO7:AO233,0)+6,1))</f>
        <v>#NAME?</v>
      </c>
      <c r="AP237" s="1" t="e" cm="1">
        <f t="array" aca="1" ref="AP237" ca="1">INDIRECT(ADDRESS(MATCH(SMALL(_xlfn._xlws.FILTER(AP7:AP233,AV7:AV233&gt;cr),4),AP7:AP233,0)+6,1))</f>
        <v>#NAME?</v>
      </c>
      <c r="AQ237" s="1" t="e" cm="1">
        <f t="array" aca="1" ref="AQ237" ca="1">INDIRECT(ADDRESS(MATCH(SMALL(_xlfn._xlws.FILTER(AQ7:AQ233,AV7:AV233&gt;cr),4),AQ7:AQ233,0)+6,1))</f>
        <v>#NAME?</v>
      </c>
      <c r="AR237" s="1" t="e" cm="1">
        <f t="array" aca="1" ref="AR237" ca="1">INDIRECT(ADDRESS(MATCH(LARGE(_xlfn._xlws.FILTER(AR7:AR233,AV7:AV233&gt;cr),4),AR7:AR233,0)+6,1))</f>
        <v>#NAME?</v>
      </c>
      <c r="AS237" s="1" t="e" cm="1">
        <f t="array" aca="1" ref="AS237" ca="1">INDIRECT(ADDRESS(MATCH(LARGE(_xlfn._xlws.FILTER(AS7:AS233,AV7:AV233&gt;cr),4),AS7:AS233,0)+6,1))</f>
        <v>#NAME?</v>
      </c>
      <c r="AT237" s="1" t="e" cm="1">
        <f t="array" aca="1" ref="AT237" ca="1">INDIRECT(ADDRESS(MATCH(LARGE(_xlfn._xlws.FILTER(AT7:AT233,AV7:AV233&gt;cr),4),AT7:AT233,0)+6,1))</f>
        <v>#NAME?</v>
      </c>
      <c r="AU237" s="1" t="e" cm="1">
        <f t="array" aca="1" ref="AU237" ca="1">INDIRECT(ADDRESS(MATCH(LARGE(_xlfn._xlws.FILTER(AU7:AU233,AV7:AV233&gt;cr),4),AU7:AU233,0)+6,1))</f>
        <v>#NAME?</v>
      </c>
      <c r="AV237" s="1" t="e" cm="1">
        <f t="array" aca="1" ref="AV237" ca="1">INDIRECT(ADDRESS(MATCH(LARGE(_xlfn._xlws.FILTER(AV7:AV233,AV7:AV233&gt;cr),4),AV7:AV233,0)+6,1))</f>
        <v>#NAME?</v>
      </c>
      <c r="AW237" s="1" t="e" cm="1">
        <f t="array" aca="1" ref="AW237" ca="1">INDIRECT(ADDRESS(MATCH(SMALL(_xlfn._xlws.FILTER(AW7:AW233,AV7:AV233&gt;cr),4),AW7:AW233,0)+6,1))</f>
        <v>#NAME?</v>
      </c>
      <c r="AX237" s="6" t="e" cm="1">
        <f t="array" aca="1" ref="AX237" ca="1">INDIRECT(ADDRESS(MATCH(SMALL(_xlfn._xlws.FILTER(AX7:AX233,BD7:BD233&gt;cr),4),AX7:AX233,0)+6,1))</f>
        <v>#NAME?</v>
      </c>
      <c r="AY237" s="6" t="e" cm="1">
        <f t="array" aca="1" ref="AY237" ca="1">INDIRECT(ADDRESS(MATCH(SMALL(_xlfn._xlws.FILTER(AY7:AY233,BD7:BD233&gt;cr),4),AY7:AY233,0)+6,1))</f>
        <v>#NAME?</v>
      </c>
      <c r="AZ237" s="6" t="e" cm="1">
        <f t="array" aca="1" ref="AZ237" ca="1">INDIRECT(ADDRESS(MATCH(LARGE(_xlfn._xlws.FILTER(AZ7:AZ233,BD7:BD233&gt;cr),4),AZ7:AZ233,0)+6,1))</f>
        <v>#NAME?</v>
      </c>
      <c r="BA237" s="6" t="e" cm="1">
        <f t="array" aca="1" ref="BA237" ca="1">INDIRECT(ADDRESS(MATCH(LARGE(_xlfn._xlws.FILTER(BA7:BA233,BD7:BD233&gt;cr),4),BA7:BA233,0)+6,1))</f>
        <v>#NAME?</v>
      </c>
      <c r="BB237" s="6" t="e" cm="1">
        <f t="array" aca="1" ref="BB237" ca="1">INDIRECT(ADDRESS(MATCH(LARGE(_xlfn._xlws.FILTER(BB7:BB233,BD7:BD233&gt;cr),4),BB7:BB233,0)+6,1))</f>
        <v>#NAME?</v>
      </c>
      <c r="BC237" s="6" t="e" cm="1">
        <f t="array" aca="1" ref="BC237" ca="1">INDIRECT(ADDRESS(MATCH(LARGE(_xlfn._xlws.FILTER(BC7:BC233,BD7:BD233&gt;cr),4),BC7:BC233,0)+6,1))</f>
        <v>#NAME?</v>
      </c>
      <c r="BD237" s="6" t="e" cm="1">
        <f t="array" aca="1" ref="BD237" ca="1">INDIRECT(ADDRESS(MATCH(LARGE(_xlfn._xlws.FILTER(BD7:BD233,BD7:BD233&gt;cr),4),BD7:BD233,0)+6,1))</f>
        <v>#NAME?</v>
      </c>
      <c r="BE237" s="6" t="e" cm="1">
        <f t="array" aca="1" ref="BE237" ca="1">INDIRECT(ADDRESS(MATCH(SMALL(_xlfn._xlws.FILTER(BE7:BE233,BD7:BD233&gt;cr),4),BE7:BE233,0)+6,1))</f>
        <v>#NAME?</v>
      </c>
      <c r="BF237" s="1" t="e" cm="1">
        <f t="array" aca="1" ref="BF237" ca="1">INDIRECT(ADDRESS(MATCH(SMALL(_xlfn._xlws.FILTER(BF7:BF233,BL7:BL233&gt;cr),4),BF7:BF233,0)+6,1))</f>
        <v>#NAME?</v>
      </c>
      <c r="BG237" s="1" t="e" cm="1">
        <f t="array" aca="1" ref="BG237" ca="1">INDIRECT(ADDRESS(MATCH(SMALL(_xlfn._xlws.FILTER(BG7:BG233,BL7:BL233&gt;cr),4),BG7:BG233,0)+6,1))</f>
        <v>#NAME?</v>
      </c>
      <c r="BH237" s="1" t="e" cm="1">
        <f t="array" aca="1" ref="BH237" ca="1">INDIRECT(ADDRESS(MATCH(LARGE(_xlfn._xlws.FILTER(BH7:BH233,BL7:BL233&gt;cr),4),BH7:BH233,0)+6,1))</f>
        <v>#NAME?</v>
      </c>
      <c r="BI237" s="1" t="e" cm="1">
        <f t="array" aca="1" ref="BI237" ca="1">INDIRECT(ADDRESS(MATCH(LARGE(_xlfn._xlws.FILTER(BI7:BI233,BL7:BL233&gt;cr),4),BI7:BI233,0)+6,1))</f>
        <v>#NAME?</v>
      </c>
      <c r="BJ237" s="1" t="e" cm="1">
        <f t="array" aca="1" ref="BJ237" ca="1">INDIRECT(ADDRESS(MATCH(LARGE(_xlfn._xlws.FILTER(BJ7:BJ233,BL7:BL233&gt;cr),4),BJ7:BJ233,0)+6,1))</f>
        <v>#NAME?</v>
      </c>
      <c r="BK237" s="1" t="e" cm="1">
        <f t="array" aca="1" ref="BK237" ca="1">INDIRECT(ADDRESS(MATCH(LARGE(_xlfn._xlws.FILTER(BK7:BK233,BL7:BL233&gt;cr),4),BK7:BK233,0)+6,1))</f>
        <v>#NAME?</v>
      </c>
      <c r="BL237" s="1" t="e" cm="1">
        <f t="array" aca="1" ref="BL237" ca="1">INDIRECT(ADDRESS(MATCH(LARGE(_xlfn._xlws.FILTER(BL7:BL233,BL7:BL233&gt;cr),4),BL7:BL233,0)+6,1))</f>
        <v>#NAME?</v>
      </c>
      <c r="BM237" s="1" t="e" cm="1">
        <f t="array" aca="1" ref="BM237" ca="1">INDIRECT(ADDRESS(MATCH(SMALL(_xlfn._xlws.FILTER(BM7:BM233,BL7:BL233&gt;cr),4),BM7:BM233,0)+6,1))</f>
        <v>#NAME?</v>
      </c>
      <c r="BN237" s="6" t="e" cm="1">
        <f t="array" aca="1" ref="BN237" ca="1">INDIRECT(ADDRESS(MATCH(SMALL(_xlfn._xlws.FILTER(BN7:BN233,BT7:BT233&gt;cr),4),BN7:BN233,0)+6,1))</f>
        <v>#NAME?</v>
      </c>
      <c r="BO237" s="6" t="e" cm="1">
        <f t="array" aca="1" ref="BO237" ca="1">INDIRECT(ADDRESS(MATCH(SMALL(_xlfn._xlws.FILTER(BO7:BO233,BT7:BT233&gt;cr),4),BO7:BO233,0)+6,1))</f>
        <v>#NAME?</v>
      </c>
      <c r="BP237" s="6" t="e" cm="1">
        <f t="array" aca="1" ref="BP237" ca="1">INDIRECT(ADDRESS(MATCH(LARGE(_xlfn._xlws.FILTER(BP7:BP233,BT7:BT233&gt;cr),4),BP7:BP233,0)+6,1))</f>
        <v>#NAME?</v>
      </c>
      <c r="BQ237" s="6" t="e" cm="1">
        <f t="array" aca="1" ref="BQ237" ca="1">INDIRECT(ADDRESS(MATCH(LARGE(_xlfn._xlws.FILTER(BQ7:BQ233,BT7:BT233&gt;cr),4),BQ7:BQ233,0)+6,1))</f>
        <v>#NAME?</v>
      </c>
      <c r="BR237" s="6" t="e" cm="1">
        <f t="array" aca="1" ref="BR237" ca="1">INDIRECT(ADDRESS(MATCH(LARGE(_xlfn._xlws.FILTER(BR7:BR233,BT7:BT233&gt;cr),4),BR7:BR233,0)+6,1))</f>
        <v>#NAME?</v>
      </c>
      <c r="BS237" s="6" t="e" cm="1">
        <f t="array" aca="1" ref="BS237" ca="1">INDIRECT(ADDRESS(MATCH(LARGE(_xlfn._xlws.FILTER(BS7:BS233,BT7:BT233&gt;cr),4),BS7:BS233,0)+6,1))</f>
        <v>#NAME?</v>
      </c>
      <c r="BT237" s="6" t="e" cm="1">
        <f t="array" aca="1" ref="BT237" ca="1">INDIRECT(ADDRESS(MATCH(LARGE(_xlfn._xlws.FILTER(BT7:BT233,BT7:BT233&gt;cr),4),BT7:BT233,0)+6,1))</f>
        <v>#NAME?</v>
      </c>
      <c r="BU237" s="6" t="e" cm="1">
        <f t="array" aca="1" ref="BU237" ca="1">INDIRECT(ADDRESS(MATCH(SMALL(_xlfn._xlws.FILTER(BU7:BU233,BT7:BT233&gt;cr),4),BU7:BU233,0)+6,1))</f>
        <v>#NAME?</v>
      </c>
      <c r="BV237" s="1" t="e" cm="1">
        <f t="array" aca="1" ref="BV237" ca="1">INDIRECT(ADDRESS(MATCH(SMALL(_xlfn._xlws.FILTER(BV7:BV233,CB7:CB233&gt;cr),4),BV7:BV233,0)+6,1))</f>
        <v>#NAME?</v>
      </c>
      <c r="BW237" s="1" t="e" cm="1">
        <f t="array" aca="1" ref="BW237" ca="1">INDIRECT(ADDRESS(MATCH(SMALL(_xlfn._xlws.FILTER(BW7:BW233,CB7:CB233&gt;cr),4),BW7:BW233,0)+6,1))</f>
        <v>#NAME?</v>
      </c>
      <c r="BX237" s="1" t="e" cm="1">
        <f t="array" aca="1" ref="BX237" ca="1">INDIRECT(ADDRESS(MATCH(LARGE(_xlfn._xlws.FILTER(BX7:BX233,CB7:CB233&gt;cr),4),BX7:BX233,0)+6,1))</f>
        <v>#NAME?</v>
      </c>
      <c r="BY237" s="1" t="e" cm="1">
        <f t="array" aca="1" ref="BY237" ca="1">INDIRECT(ADDRESS(MATCH(LARGE(_xlfn._xlws.FILTER(BY7:BY233,CB7:CB233&gt;cr),4),BY7:BY233,0)+6,1))</f>
        <v>#NAME?</v>
      </c>
      <c r="BZ237" s="1" t="e" cm="1">
        <f t="array" aca="1" ref="BZ237" ca="1">INDIRECT(ADDRESS(MATCH(LARGE(_xlfn._xlws.FILTER(BZ7:BZ233,CB7:CB233&gt;cr),4),BZ7:BZ233,0)+6,1))</f>
        <v>#NAME?</v>
      </c>
      <c r="CA237" s="1" t="e" cm="1">
        <f t="array" aca="1" ref="CA237" ca="1">INDIRECT(ADDRESS(MATCH(LARGE(_xlfn._xlws.FILTER(CA7:CA233,CB7:CB233&gt;cr),4),CA7:CA233,0)+6,1))</f>
        <v>#NAME?</v>
      </c>
      <c r="CB237" s="1" t="e" cm="1">
        <f t="array" aca="1" ref="CB237" ca="1">INDIRECT(ADDRESS(MATCH(LARGE(_xlfn._xlws.FILTER(CB7:CB233,CB7:CB233&gt;cr),4),CB7:CB233,0)+6,1))</f>
        <v>#NAME?</v>
      </c>
      <c r="CC237" s="1" t="e" cm="1">
        <f t="array" aca="1" ref="CC237" ca="1">INDIRECT(ADDRESS(MATCH(SMALL(_xlfn._xlws.FILTER(CC7:CC233,CB7:CB233&gt;cr),4),CC7:CC233,0)+6,1))</f>
        <v>#NAME?</v>
      </c>
      <c r="CD237" s="6" t="e" cm="1">
        <f t="array" aca="1" ref="CD237" ca="1">INDIRECT(ADDRESS(MATCH(SMALL(_xlfn._xlws.FILTER(CD7:CD233,CJ7:CJ233&gt;cr),4),CD7:CD233,0)+6,1))</f>
        <v>#NAME?</v>
      </c>
      <c r="CE237" s="6" t="e" cm="1">
        <f t="array" aca="1" ref="CE237" ca="1">INDIRECT(ADDRESS(MATCH(SMALL(_xlfn._xlws.FILTER(CE7:CE233,CJ7:CJ233&gt;cr),4),CE7:CE233,0)+6,1))</f>
        <v>#NAME?</v>
      </c>
      <c r="CF237" s="6" t="e" cm="1">
        <f t="array" aca="1" ref="CF237" ca="1">INDIRECT(ADDRESS(MATCH(LARGE(_xlfn._xlws.FILTER(CF7:CF233,CJ7:CJ233&gt;cr),4),CF7:CF233,0)+6,1))</f>
        <v>#NAME?</v>
      </c>
      <c r="CG237" s="6" t="e" cm="1">
        <f t="array" aca="1" ref="CG237" ca="1">INDIRECT(ADDRESS(MATCH(LARGE(_xlfn._xlws.FILTER(CG7:CG233,CJ7:CJ233&gt;cr),4),CG7:CG233,0)+6,1))</f>
        <v>#NAME?</v>
      </c>
      <c r="CH237" s="6" t="e" cm="1">
        <f t="array" aca="1" ref="CH237" ca="1">INDIRECT(ADDRESS(MATCH(LARGE(_xlfn._xlws.FILTER(CH7:CH233,CJ7:CJ233&gt;cr),4),CH7:CH233,0)+6,1))</f>
        <v>#NAME?</v>
      </c>
      <c r="CI237" s="6" t="e" cm="1">
        <f t="array" aca="1" ref="CI237" ca="1">INDIRECT(ADDRESS(MATCH(LARGE(_xlfn._xlws.FILTER(CI7:CI233,CJ7:CJ233&gt;cr),4),CI7:CI233,0)+6,1))</f>
        <v>#NAME?</v>
      </c>
      <c r="CJ237" s="6" t="e" cm="1">
        <f t="array" aca="1" ref="CJ237" ca="1">INDIRECT(ADDRESS(MATCH(LARGE(_xlfn._xlws.FILTER(CJ7:CJ233,CJ7:CJ233&gt;cr),4),CJ7:CJ233,0)+6,1))</f>
        <v>#NAME?</v>
      </c>
      <c r="CK237" s="6" t="e" cm="1">
        <f t="array" aca="1" ref="CK237" ca="1">INDIRECT(ADDRESS(MATCH(SMALL(_xlfn._xlws.FILTER(CK7:CK233,CJ7:CJ233&gt;cr),4),CK7:CK233,0)+6,1))</f>
        <v>#NAME?</v>
      </c>
      <c r="CL237" s="1" t="e" cm="1">
        <f t="array" aca="1" ref="CL237" ca="1">INDIRECT(ADDRESS(MATCH(SMALL(_xlfn._xlws.FILTER(CL7:CL233,CR7:CR233&gt;cr),4),CL7:CL233,0)+6,1))</f>
        <v>#NAME?</v>
      </c>
      <c r="CM237" s="1" t="e" cm="1">
        <f t="array" aca="1" ref="CM237" ca="1">INDIRECT(ADDRESS(MATCH(SMALL(_xlfn._xlws.FILTER(CM7:CM233,CR7:CR233&gt;cr),4),CM7:CM233,0)+6,1))</f>
        <v>#NAME?</v>
      </c>
      <c r="CN237" s="1" t="e" cm="1">
        <f t="array" aca="1" ref="CN237" ca="1">INDIRECT(ADDRESS(MATCH(LARGE(_xlfn._xlws.FILTER(CN7:CN233,CR7:CR233&gt;cr),4),CN7:CN233,0)+6,1))</f>
        <v>#NAME?</v>
      </c>
      <c r="CO237" s="1" t="e" cm="1">
        <f t="array" aca="1" ref="CO237" ca="1">INDIRECT(ADDRESS(MATCH(LARGE(_xlfn._xlws.FILTER(CO7:CO233,CR7:CR233&gt;cr),4),CO7:CO233,0)+6,1))</f>
        <v>#NAME?</v>
      </c>
      <c r="CP237" s="1" t="e" cm="1">
        <f t="array" aca="1" ref="CP237" ca="1">INDIRECT(ADDRESS(MATCH(LARGE(_xlfn._xlws.FILTER(CP7:CP233,CR7:CR233&gt;cr),4),CP7:CP233,0)+6,1))</f>
        <v>#NAME?</v>
      </c>
      <c r="CQ237" s="1" t="e" cm="1">
        <f t="array" aca="1" ref="CQ237" ca="1">INDIRECT(ADDRESS(MATCH(LARGE(_xlfn._xlws.FILTER(CQ7:CQ233,CR7:CR233&gt;cr),4),CQ7:CQ233,0)+6,1))</f>
        <v>#NAME?</v>
      </c>
      <c r="CR237" s="1" t="e" cm="1">
        <f t="array" aca="1" ref="CR237" ca="1">INDIRECT(ADDRESS(MATCH(LARGE(_xlfn._xlws.FILTER(CR7:CR233,CR7:CR233&gt;cr),4),CR7:CR233,0)+6,1))</f>
        <v>#NAME?</v>
      </c>
      <c r="CS237" s="1" t="e" cm="1">
        <f t="array" aca="1" ref="CS237" ca="1">INDIRECT(ADDRESS(MATCH(SMALL(_xlfn._xlws.FILTER(CS7:CS233,CR7:CR233&gt;cr),4),CS7:CS233,0)+6,1))</f>
        <v>#NAME?</v>
      </c>
      <c r="CT237" s="6" t="e" cm="1">
        <f t="array" aca="1" ref="CT237" ca="1">INDIRECT(ADDRESS(MATCH(SMALL(_xlfn._xlws.FILTER(CT7:CT233,CZ7:CZ233&gt;cr),4),CT7:CT233,0)+6,1))</f>
        <v>#NAME?</v>
      </c>
      <c r="CU237" s="6" t="e" cm="1">
        <f t="array" aca="1" ref="CU237" ca="1">INDIRECT(ADDRESS(MATCH(SMALL(_xlfn._xlws.FILTER(CU7:CU233,CZ7:CZ233&gt;cr),4),CU7:CU233,0)+6,1))</f>
        <v>#NAME?</v>
      </c>
      <c r="CV237" s="6" t="e" cm="1">
        <f t="array" aca="1" ref="CV237" ca="1">INDIRECT(ADDRESS(MATCH(LARGE(_xlfn._xlws.FILTER(CV7:CV233,CZ7:CZ233&gt;cr),4),CV7:CV233,0)+6,1))</f>
        <v>#NAME?</v>
      </c>
      <c r="CW237" s="6" t="e" cm="1">
        <f t="array" aca="1" ref="CW237" ca="1">INDIRECT(ADDRESS(MATCH(LARGE(_xlfn._xlws.FILTER(CW7:CW233,CZ7:CZ233&gt;cr),4),CW7:CW233,0)+6,1))</f>
        <v>#NAME?</v>
      </c>
      <c r="CX237" s="6" t="e" cm="1">
        <f t="array" aca="1" ref="CX237" ca="1">INDIRECT(ADDRESS(MATCH(LARGE(_xlfn._xlws.FILTER(CX7:CX233,CZ7:CZ233&gt;cr),4),CX7:CX233,0)+6,1))</f>
        <v>#NAME?</v>
      </c>
      <c r="CY237" s="6" t="e" cm="1">
        <f t="array" aca="1" ref="CY237" ca="1">INDIRECT(ADDRESS(MATCH(LARGE(_xlfn._xlws.FILTER(CY7:CY233,CZ7:CZ233&gt;cr),4),CY7:CY233,0)+6,1))</f>
        <v>#NAME?</v>
      </c>
      <c r="CZ237" s="6" t="e" cm="1">
        <f t="array" aca="1" ref="CZ237" ca="1">INDIRECT(ADDRESS(MATCH(LARGE(_xlfn._xlws.FILTER(CZ7:CZ233,CZ7:CZ233&gt;cr),4),CZ7:CZ233,0)+6,1))</f>
        <v>#NAME?</v>
      </c>
      <c r="DA237" s="6" t="e" cm="1">
        <f t="array" aca="1" ref="DA237" ca="1">INDIRECT(ADDRESS(MATCH(SMALL(_xlfn._xlws.FILTER(DA7:DA233,CZ7:CZ233&gt;cr),4),DA7:DA233,0)+6,1))</f>
        <v>#NAME?</v>
      </c>
      <c r="DB237" s="1" t="e" cm="1">
        <f t="array" aca="1" ref="DB237" ca="1">INDIRECT(ADDRESS(MATCH(SMALL(_xlfn._xlws.FILTER(DB7:DB233,DH7:DH233&gt;cr),4),DB7:DB233,0)+6,1))</f>
        <v>#NAME?</v>
      </c>
      <c r="DC237" s="1" t="e" cm="1">
        <f t="array" aca="1" ref="DC237" ca="1">INDIRECT(ADDRESS(MATCH(SMALL(_xlfn._xlws.FILTER(DC7:DC233,DH7:DH233&gt;cr),4),DC7:DC233,0)+6,1))</f>
        <v>#NAME?</v>
      </c>
      <c r="DD237" s="1" t="e" cm="1">
        <f t="array" aca="1" ref="DD237" ca="1">INDIRECT(ADDRESS(MATCH(LARGE(_xlfn._xlws.FILTER(DD7:DD233,DH7:DH233&gt;cr),4),DD7:DD233,0)+6,1))</f>
        <v>#NAME?</v>
      </c>
      <c r="DE237" s="1" t="e" cm="1">
        <f t="array" aca="1" ref="DE237" ca="1">INDIRECT(ADDRESS(MATCH(LARGE(_xlfn._xlws.FILTER(DE7:DE233,DH7:DH233&gt;cr),4),DE7:DE233,0)+6,1))</f>
        <v>#NAME?</v>
      </c>
      <c r="DF237" s="1" t="e" cm="1">
        <f t="array" aca="1" ref="DF237" ca="1">INDIRECT(ADDRESS(MATCH(LARGE(_xlfn._xlws.FILTER(DF7:DF233,DH7:DH233&gt;cr),4),DF7:DF233,0)+6,1))</f>
        <v>#NAME?</v>
      </c>
      <c r="DG237" s="1" t="e" cm="1">
        <f t="array" aca="1" ref="DG237" ca="1">INDIRECT(ADDRESS(MATCH(LARGE(_xlfn._xlws.FILTER(DG7:DG233,DH7:DH233&gt;cr),4),DG7:DG233,0)+6,1))</f>
        <v>#NAME?</v>
      </c>
      <c r="DH237" s="1" t="e" cm="1">
        <f t="array" aca="1" ref="DH237" ca="1">INDIRECT(ADDRESS(MATCH(LARGE(_xlfn._xlws.FILTER(DH7:DH233,DH7:DH233&gt;cr),4),DH7:DH233,0)+6,1))</f>
        <v>#NAME?</v>
      </c>
      <c r="DI237" s="1" t="e" cm="1">
        <f t="array" aca="1" ref="DI237" ca="1">INDIRECT(ADDRESS(MATCH(SMALL(_xlfn._xlws.FILTER(DI7:DI233,DH7:DH233&gt;cr),4),DI7:DI233,0)+6,1))</f>
        <v>#NAME?</v>
      </c>
      <c r="DJ237" s="6" t="e" cm="1">
        <f t="array" aca="1" ref="DJ237" ca="1">INDIRECT(ADDRESS(MATCH(SMALL(_xlfn._xlws.FILTER(DJ7:DJ233,DP7:DP233&gt;cr),4),DJ7:DJ233,0)+6,1))</f>
        <v>#NAME?</v>
      </c>
      <c r="DK237" s="6" t="e" cm="1">
        <f t="array" aca="1" ref="DK237" ca="1">INDIRECT(ADDRESS(MATCH(SMALL(_xlfn._xlws.FILTER(DK7:DK233,DP7:DP233&gt;cr),4),DK7:DK233,0)+6,1))</f>
        <v>#NAME?</v>
      </c>
      <c r="DL237" s="6" t="e" cm="1">
        <f t="array" aca="1" ref="DL237" ca="1">INDIRECT(ADDRESS(MATCH(LARGE(_xlfn._xlws.FILTER(DL7:DL233,DP7:DP233&gt;cr),4),DL7:DL233,0)+6,1))</f>
        <v>#NAME?</v>
      </c>
      <c r="DM237" s="6" t="e" cm="1">
        <f t="array" aca="1" ref="DM237" ca="1">INDIRECT(ADDRESS(MATCH(LARGE(_xlfn._xlws.FILTER(DM7:DM233,DP7:DP233&gt;cr),4),DM7:DM233,0)+6,1))</f>
        <v>#NAME?</v>
      </c>
      <c r="DN237" s="6" t="e" cm="1">
        <f t="array" aca="1" ref="DN237" ca="1">INDIRECT(ADDRESS(MATCH(LARGE(_xlfn._xlws.FILTER(DN7:DN233,DP7:DP233&gt;cr),4),DN7:DN233,0)+6,1))</f>
        <v>#NAME?</v>
      </c>
      <c r="DO237" s="6" t="e" cm="1">
        <f t="array" aca="1" ref="DO237" ca="1">INDIRECT(ADDRESS(MATCH(LARGE(_xlfn._xlws.FILTER(DO7:DO233,DP7:DP233&gt;cr),4),DO7:DO233,0)+6,1))</f>
        <v>#NAME?</v>
      </c>
      <c r="DP237" s="6" t="e" cm="1">
        <f t="array" aca="1" ref="DP237" ca="1">INDIRECT(ADDRESS(MATCH(LARGE(_xlfn._xlws.FILTER(DP7:DP233,DP7:DP233&gt;cr),4),DP7:DP233,0)+6,1))</f>
        <v>#NAME?</v>
      </c>
      <c r="DQ237" s="6" t="e" cm="1">
        <f t="array" aca="1" ref="DQ237" ca="1">INDIRECT(ADDRESS(MATCH(SMALL(_xlfn._xlws.FILTER(DQ7:DQ233,DP7:DP233&gt;cr),4),DQ7:DQ233,0)+6,1))</f>
        <v>#NAME?</v>
      </c>
      <c r="DR237" s="1" t="e" cm="1">
        <f t="array" aca="1" ref="DR237" ca="1">INDIRECT(ADDRESS(MATCH(SMALL(_xlfn._xlws.FILTER(DR7:DR233,DX7:DX233&gt;cr),4),DR7:DR233,0)+6,1))</f>
        <v>#NAME?</v>
      </c>
      <c r="DS237" s="1" t="e" cm="1">
        <f t="array" aca="1" ref="DS237" ca="1">INDIRECT(ADDRESS(MATCH(SMALL(_xlfn._xlws.FILTER(DS7:DS233,DX7:DX233&gt;cr),4),DS7:DS233,0)+6,1))</f>
        <v>#NAME?</v>
      </c>
      <c r="DT237" s="1" t="e" cm="1">
        <f t="array" aca="1" ref="DT237" ca="1">INDIRECT(ADDRESS(MATCH(LARGE(_xlfn._xlws.FILTER(DT7:DT233,DX7:DX233&gt;cr),4),DT7:DT233,0)+6,1))</f>
        <v>#NAME?</v>
      </c>
      <c r="DU237" s="1" t="e" cm="1">
        <f t="array" aca="1" ref="DU237" ca="1">INDIRECT(ADDRESS(MATCH(LARGE(_xlfn._xlws.FILTER(DU7:DU233,DX7:DX233&gt;cr),4),DU7:DU233,0)+6,1))</f>
        <v>#NAME?</v>
      </c>
      <c r="DV237" s="1" t="e" cm="1">
        <f t="array" aca="1" ref="DV237" ca="1">INDIRECT(ADDRESS(MATCH(LARGE(_xlfn._xlws.FILTER(DV7:DV233,DX7:DX233&gt;cr),4),DV7:DV233,0)+6,1))</f>
        <v>#NAME?</v>
      </c>
      <c r="DW237" s="1" t="e" cm="1">
        <f t="array" aca="1" ref="DW237" ca="1">INDIRECT(ADDRESS(MATCH(LARGE(_xlfn._xlws.FILTER(DW7:DW233,DX7:DX233&gt;cr),4),DW7:DW233,0)+6,1))</f>
        <v>#NAME?</v>
      </c>
      <c r="DX237" s="1" t="e" cm="1">
        <f t="array" aca="1" ref="DX237" ca="1">INDIRECT(ADDRESS(MATCH(LARGE(_xlfn._xlws.FILTER(DX7:DX233,DX7:DX233&gt;cr),4),DX7:DX233,0)+6,1))</f>
        <v>#NAME?</v>
      </c>
      <c r="DY237" s="1" t="e" cm="1">
        <f t="array" aca="1" ref="DY237" ca="1">INDIRECT(ADDRESS(MATCH(SMALL(_xlfn._xlws.FILTER(DY7:DY233,DX7:DX233&gt;cr),4),DY7:DY233,0)+6,1))</f>
        <v>#NAME?</v>
      </c>
      <c r="DZ237" s="6" t="e" cm="1">
        <f t="array" aca="1" ref="DZ237" ca="1">INDIRECT(ADDRESS(MATCH(SMALL(_xlfn._xlws.FILTER(DZ7:DZ233,EF7:EF233&gt;cr),4),DZ7:DZ233,0)+6,1))</f>
        <v>#NAME?</v>
      </c>
      <c r="EA237" s="6" t="e" cm="1">
        <f t="array" aca="1" ref="EA237" ca="1">INDIRECT(ADDRESS(MATCH(SMALL(_xlfn._xlws.FILTER(EA7:EA233,EF7:EF233&gt;cr),4),EA7:EA233,0)+6,1))</f>
        <v>#NAME?</v>
      </c>
      <c r="EB237" s="6" t="e" cm="1">
        <f t="array" aca="1" ref="EB237" ca="1">INDIRECT(ADDRESS(MATCH(LARGE(_xlfn._xlws.FILTER(EB7:EB233,EF7:EF233&gt;cr),4),EB7:EB233,0)+6,1))</f>
        <v>#NAME?</v>
      </c>
      <c r="EC237" s="6" t="e" cm="1">
        <f t="array" aca="1" ref="EC237" ca="1">INDIRECT(ADDRESS(MATCH(LARGE(_xlfn._xlws.FILTER(EC7:EC233,EF7:EF233&gt;cr),4),EC7:EC233,0)+6,1))</f>
        <v>#NAME?</v>
      </c>
      <c r="ED237" s="6" t="e" cm="1">
        <f t="array" aca="1" ref="ED237" ca="1">INDIRECT(ADDRESS(MATCH(LARGE(_xlfn._xlws.FILTER(ED7:ED233,EF7:EF233&gt;cr),4),ED7:ED233,0)+6,1))</f>
        <v>#NAME?</v>
      </c>
      <c r="EE237" s="6" t="e" cm="1">
        <f t="array" aca="1" ref="EE237" ca="1">INDIRECT(ADDRESS(MATCH(LARGE(_xlfn._xlws.FILTER(EE7:EE233,EF7:EF233&gt;cr),4),EE7:EE233,0)+6,1))</f>
        <v>#NAME?</v>
      </c>
      <c r="EF237" s="6" t="e" cm="1">
        <f t="array" aca="1" ref="EF237" ca="1">INDIRECT(ADDRESS(MATCH(LARGE(_xlfn._xlws.FILTER(EF7:EF233,EF7:EF233&gt;cr),4),EF7:EF233,0)+6,1))</f>
        <v>#NAME?</v>
      </c>
      <c r="EG237" s="6" t="e" cm="1">
        <f t="array" aca="1" ref="EG237" ca="1">INDIRECT(ADDRESS(MATCH(SMALL(_xlfn._xlws.FILTER(EG7:EG233,EF7:EF233&gt;cr),4),EG7:EG233,0)+6,1))</f>
        <v>#NAME?</v>
      </c>
      <c r="EH237" s="1" t="e" cm="1">
        <f t="array" aca="1" ref="EH237" ca="1">INDIRECT(ADDRESS(MATCH(SMALL(_xlfn._xlws.FILTER(EH7:EH233,EN7:EN233&gt;cr),4),EH7:EH233,0)+6,1))</f>
        <v>#NAME?</v>
      </c>
      <c r="EI237" s="1" t="e" cm="1">
        <f t="array" aca="1" ref="EI237" ca="1">INDIRECT(ADDRESS(MATCH(SMALL(_xlfn._xlws.FILTER(EI7:EI233,EN7:EN233&gt;cr),4),EI7:EI233,0)+6,1))</f>
        <v>#NAME?</v>
      </c>
      <c r="EJ237" s="1" t="e" cm="1">
        <f t="array" aca="1" ref="EJ237" ca="1">INDIRECT(ADDRESS(MATCH(LARGE(_xlfn._xlws.FILTER(EJ7:EJ233,EN7:EN233&gt;cr),4),EJ7:EJ233,0)+6,1))</f>
        <v>#NAME?</v>
      </c>
      <c r="EK237" s="1" t="e" cm="1">
        <f t="array" aca="1" ref="EK237" ca="1">INDIRECT(ADDRESS(MATCH(LARGE(_xlfn._xlws.FILTER(EK7:EK233,EN7:EN233&gt;cr),4),EK7:EK233,0)+6,1))</f>
        <v>#NAME?</v>
      </c>
      <c r="EL237" s="1" t="e" cm="1">
        <f t="array" aca="1" ref="EL237" ca="1">INDIRECT(ADDRESS(MATCH(LARGE(_xlfn._xlws.FILTER(EL7:EL233,EN7:EN233&gt;cr),4),EL7:EL233,0)+6,1))</f>
        <v>#NAME?</v>
      </c>
      <c r="EM237" s="1" t="e" cm="1">
        <f t="array" aca="1" ref="EM237" ca="1">INDIRECT(ADDRESS(MATCH(LARGE(_xlfn._xlws.FILTER(EM7:EM233,EN7:EN233&gt;cr),4),EM7:EM233,0)+6,1))</f>
        <v>#NAME?</v>
      </c>
      <c r="EN237" s="1" t="e" cm="1">
        <f t="array" aca="1" ref="EN237" ca="1">INDIRECT(ADDRESS(MATCH(LARGE(_xlfn._xlws.FILTER(EN7:EN233,EN7:EN233&gt;cr),4),EN7:EN233,0)+6,1))</f>
        <v>#NAME?</v>
      </c>
      <c r="EO237" s="1" t="e" cm="1">
        <f t="array" aca="1" ref="EO237" ca="1">INDIRECT(ADDRESS(MATCH(SMALL(_xlfn._xlws.FILTER(EO7:EO233,EN7:EN233&gt;cr),4),EO7:EO233,0)+6,1))</f>
        <v>#NAME?</v>
      </c>
      <c r="EP237" s="6" t="e" cm="1">
        <f t="array" aca="1" ref="EP237" ca="1">INDIRECT(ADDRESS(MATCH(SMALL(_xlfn._xlws.FILTER(EP7:EP233,EV7:EV233&gt;cr),4),EP7:EP233,0)+6,1))</f>
        <v>#NAME?</v>
      </c>
      <c r="EQ237" s="6" t="e" cm="1">
        <f t="array" aca="1" ref="EQ237" ca="1">INDIRECT(ADDRESS(MATCH(SMALL(_xlfn._xlws.FILTER(EQ7:EQ233,EV7:EV233&gt;cr),4),EQ7:EQ233,0)+6,1))</f>
        <v>#NAME?</v>
      </c>
      <c r="ER237" s="6" t="e" cm="1">
        <f t="array" aca="1" ref="ER237" ca="1">INDIRECT(ADDRESS(MATCH(LARGE(_xlfn._xlws.FILTER(ER7:ER233,EV7:EV233&gt;cr),4),ER7:ER233,0)+6,1))</f>
        <v>#NAME?</v>
      </c>
      <c r="ES237" s="6" t="e" cm="1">
        <f t="array" aca="1" ref="ES237" ca="1">INDIRECT(ADDRESS(MATCH(LARGE(_xlfn._xlws.FILTER(ES7:ES233,EV7:EV233&gt;cr),4),ES7:ES233,0)+6,1))</f>
        <v>#NAME?</v>
      </c>
      <c r="ET237" s="6" t="e" cm="1">
        <f t="array" aca="1" ref="ET237" ca="1">INDIRECT(ADDRESS(MATCH(LARGE(_xlfn._xlws.FILTER(ET7:ET233,EV7:EV233&gt;cr),4),ET7:ET233,0)+6,1))</f>
        <v>#NAME?</v>
      </c>
      <c r="EU237" s="6" t="e" cm="1">
        <f t="array" aca="1" ref="EU237" ca="1">INDIRECT(ADDRESS(MATCH(LARGE(_xlfn._xlws.FILTER(EU7:EU233,EV7:EV233&gt;cr),4),EU7:EU233,0)+6,1))</f>
        <v>#NAME?</v>
      </c>
      <c r="EV237" s="6" t="e" cm="1">
        <f t="array" aca="1" ref="EV237" ca="1">INDIRECT(ADDRESS(MATCH(LARGE(_xlfn._xlws.FILTER(EV7:EV233,EV7:EV233&gt;cr),4),EV7:EV233,0)+6,1))</f>
        <v>#NAME?</v>
      </c>
      <c r="EW237" s="6" t="e" cm="1">
        <f t="array" aca="1" ref="EW237" ca="1">INDIRECT(ADDRESS(MATCH(SMALL(_xlfn._xlws.FILTER(EW7:EW233,EV7:EV233&gt;cr),4),EW7:EW233,0)+6,1))</f>
        <v>#NAME?</v>
      </c>
      <c r="EX237" s="1" t="e" cm="1">
        <f t="array" aca="1" ref="EX237" ca="1">INDIRECT(ADDRESS(MATCH(SMALL(_xlfn._xlws.FILTER(EX7:EX233,FD7:FD233&gt;cr),4),EX7:EX233,0)+6,1))</f>
        <v>#NAME?</v>
      </c>
      <c r="EY237" s="1" t="e" cm="1">
        <f t="array" aca="1" ref="EY237" ca="1">INDIRECT(ADDRESS(MATCH(SMALL(_xlfn._xlws.FILTER(EY7:EY233,FD7:FD233&gt;cr),4),EY7:EY233,0)+6,1))</f>
        <v>#NAME?</v>
      </c>
      <c r="EZ237" s="1" t="e" cm="1">
        <f t="array" aca="1" ref="EZ237" ca="1">INDIRECT(ADDRESS(MATCH(LARGE(_xlfn._xlws.FILTER(EZ7:EZ233,FD7:FD233&gt;cr),4),EZ7:EZ233,0)+6,1))</f>
        <v>#NAME?</v>
      </c>
      <c r="FA237" s="1" t="e" cm="1">
        <f t="array" aca="1" ref="FA237" ca="1">INDIRECT(ADDRESS(MATCH(LARGE(_xlfn._xlws.FILTER(FA7:FA233,FD7:FD233&gt;cr),4),FA7:FA233,0)+6,1))</f>
        <v>#NAME?</v>
      </c>
      <c r="FB237" s="1" t="e" cm="1">
        <f t="array" aca="1" ref="FB237" ca="1">INDIRECT(ADDRESS(MATCH(LARGE(_xlfn._xlws.FILTER(FB7:FB233,FD7:FD233&gt;cr),4),FB7:FB233,0)+6,1))</f>
        <v>#NAME?</v>
      </c>
      <c r="FC237" s="1" t="e" cm="1">
        <f t="array" aca="1" ref="FC237" ca="1">INDIRECT(ADDRESS(MATCH(LARGE(_xlfn._xlws.FILTER(FC7:FC233,FD7:FD233&gt;cr),4),FC7:FC233,0)+6,1))</f>
        <v>#NAME?</v>
      </c>
      <c r="FD237" s="1" t="e" cm="1">
        <f t="array" aca="1" ref="FD237" ca="1">INDIRECT(ADDRESS(MATCH(LARGE(_xlfn._xlws.FILTER(FD7:FD233,FD7:FD233&gt;cr),4),FD7:FD233,0)+6,1))</f>
        <v>#NAME?</v>
      </c>
      <c r="FE237" s="1" t="e" cm="1">
        <f t="array" aca="1" ref="FE237" ca="1">INDIRECT(ADDRESS(MATCH(SMALL(_xlfn._xlws.FILTER(FE7:FE233,FD7:FD233&gt;cr),4),FE7:FE233,0)+6,1))</f>
        <v>#NAME?</v>
      </c>
      <c r="FF237" s="6" t="e" cm="1">
        <f t="array" aca="1" ref="FF237" ca="1">INDIRECT(ADDRESS(MATCH(SMALL(_xlfn._xlws.FILTER(FF7:FF233,FL7:FL233&gt;cr),4),FF7:FF233,0)+6,1))</f>
        <v>#NAME?</v>
      </c>
      <c r="FG237" s="6" t="e" cm="1">
        <f t="array" aca="1" ref="FG237" ca="1">INDIRECT(ADDRESS(MATCH(SMALL(_xlfn._xlws.FILTER(FG7:FG233,FL7:FL233&gt;cr),4),FG7:FG233,0)+6,1))</f>
        <v>#NAME?</v>
      </c>
      <c r="FH237" s="6" t="e" cm="1">
        <f t="array" aca="1" ref="FH237" ca="1">INDIRECT(ADDRESS(MATCH(LARGE(_xlfn._xlws.FILTER(FH7:FH233,FL7:FL233&gt;cr),4),FH7:FH233,0)+6,1))</f>
        <v>#NAME?</v>
      </c>
      <c r="FI237" s="6" t="e" cm="1">
        <f t="array" aca="1" ref="FI237" ca="1">INDIRECT(ADDRESS(MATCH(LARGE(_xlfn._xlws.FILTER(FI7:FI233,FL7:FL233&gt;cr),4),FI7:FI233,0)+6,1))</f>
        <v>#NAME?</v>
      </c>
      <c r="FJ237" s="6" t="e" cm="1">
        <f t="array" aca="1" ref="FJ237" ca="1">INDIRECT(ADDRESS(MATCH(LARGE(_xlfn._xlws.FILTER(FJ7:FJ233,FL7:FL233&gt;cr),4),FJ7:FJ233,0)+6,1))</f>
        <v>#NAME?</v>
      </c>
      <c r="FK237" s="6" t="e" cm="1">
        <f t="array" aca="1" ref="FK237" ca="1">INDIRECT(ADDRESS(MATCH(LARGE(_xlfn._xlws.FILTER(FK7:FK233,FL7:FL233&gt;cr),4),FK7:FK233,0)+6,1))</f>
        <v>#NAME?</v>
      </c>
      <c r="FL237" s="6" t="e" cm="1">
        <f t="array" aca="1" ref="FL237" ca="1">INDIRECT(ADDRESS(MATCH(LARGE(_xlfn._xlws.FILTER(FL7:FL233,FL7:FL233&gt;cr),4),FL7:FL233,0)+6,1))</f>
        <v>#NAME?</v>
      </c>
      <c r="FM237" s="6" t="e" cm="1">
        <f t="array" aca="1" ref="FM237" ca="1">INDIRECT(ADDRESS(MATCH(SMALL(_xlfn._xlws.FILTER(FM7:FM233,FL7:FL233&gt;cr),4),FM7:FM233,0)+6,1))</f>
        <v>#NAME?</v>
      </c>
      <c r="FN237" s="1" t="e" cm="1">
        <f t="array" aca="1" ref="FN237" ca="1">INDIRECT(ADDRESS(MATCH(SMALL(_xlfn._xlws.FILTER(FN7:FN233,FT7:FT233&gt;cr),4),FN7:FN233,0)+6,1))</f>
        <v>#NAME?</v>
      </c>
      <c r="FO237" s="1" t="e" cm="1">
        <f t="array" aca="1" ref="FO237" ca="1">INDIRECT(ADDRESS(MATCH(SMALL(_xlfn._xlws.FILTER(FO7:FO233,FT7:FT233&gt;cr),4),FO7:FO233,0)+6,1))</f>
        <v>#NAME?</v>
      </c>
      <c r="FP237" s="1" t="e" cm="1">
        <f t="array" aca="1" ref="FP237" ca="1">INDIRECT(ADDRESS(MATCH(LARGE(_xlfn._xlws.FILTER(FP7:FP233,FT7:FT233&gt;cr),4),FP7:FP233,0)+6,1))</f>
        <v>#NAME?</v>
      </c>
      <c r="FQ237" s="1" t="e" cm="1">
        <f t="array" aca="1" ref="FQ237" ca="1">INDIRECT(ADDRESS(MATCH(LARGE(_xlfn._xlws.FILTER(FQ7:FQ233,FT7:FT233&gt;cr),4),FQ7:FQ233,0)+6,1))</f>
        <v>#NAME?</v>
      </c>
      <c r="FR237" s="1" t="e" cm="1">
        <f t="array" aca="1" ref="FR237" ca="1">INDIRECT(ADDRESS(MATCH(LARGE(_xlfn._xlws.FILTER(FR7:FR233,FT7:FT233&gt;cr),4),FR7:FR233,0)+6,1))</f>
        <v>#NAME?</v>
      </c>
      <c r="FS237" s="1" t="e" cm="1">
        <f t="array" aca="1" ref="FS237" ca="1">INDIRECT(ADDRESS(MATCH(LARGE(_xlfn._xlws.FILTER(FS7:FS233,FT7:FT233&gt;cr),4),FS7:FS233,0)+6,1))</f>
        <v>#NAME?</v>
      </c>
      <c r="FT237" s="1" t="e" cm="1">
        <f t="array" aca="1" ref="FT237" ca="1">INDIRECT(ADDRESS(MATCH(LARGE(_xlfn._xlws.FILTER(FT7:FT233,FT7:FT233&gt;cr),4),FT7:FT233,0)+6,1))</f>
        <v>#NAME?</v>
      </c>
      <c r="FU237" s="1" t="e" cm="1">
        <f t="array" aca="1" ref="FU237" ca="1">INDIRECT(ADDRESS(MATCH(SMALL(_xlfn._xlws.FILTER(FU7:FU233,FT7:FT233&gt;cr),4),FU7:FU233,0)+6,1))</f>
        <v>#NAME?</v>
      </c>
      <c r="FV237" s="6" t="e" cm="1">
        <f t="array" aca="1" ref="FV237" ca="1">INDIRECT(ADDRESS(MATCH(SMALL(_xlfn._xlws.FILTER(FV7:FV233,GB7:GB233&gt;cr),4),FV7:FV233,0)+6,1))</f>
        <v>#NAME?</v>
      </c>
      <c r="FW237" s="6" t="e" cm="1">
        <f t="array" aca="1" ref="FW237" ca="1">INDIRECT(ADDRESS(MATCH(SMALL(_xlfn._xlws.FILTER(FW7:FW233,GB7:GB233&gt;cr),4),FW7:FW233,0)+6,1))</f>
        <v>#NAME?</v>
      </c>
      <c r="FX237" s="6" t="e" cm="1">
        <f t="array" aca="1" ref="FX237" ca="1">INDIRECT(ADDRESS(MATCH(LARGE(_xlfn._xlws.FILTER(FX7:FX233,GB7:GB233&gt;cr),4),FX7:FX233,0)+6,1))</f>
        <v>#NAME?</v>
      </c>
      <c r="FY237" s="6" t="e" cm="1">
        <f t="array" aca="1" ref="FY237" ca="1">INDIRECT(ADDRESS(MATCH(LARGE(_xlfn._xlws.FILTER(FY7:FY233,GB7:GB233&gt;cr),4),FY7:FY233,0)+6,1))</f>
        <v>#NAME?</v>
      </c>
      <c r="FZ237" s="6" t="e" cm="1">
        <f t="array" aca="1" ref="FZ237" ca="1">INDIRECT(ADDRESS(MATCH(LARGE(_xlfn._xlws.FILTER(FZ7:FZ233,GB7:GB233&gt;cr),4),FZ7:FZ233,0)+6,1))</f>
        <v>#NAME?</v>
      </c>
      <c r="GA237" s="6" t="e" cm="1">
        <f t="array" aca="1" ref="GA237" ca="1">INDIRECT(ADDRESS(MATCH(LARGE(_xlfn._xlws.FILTER(GA7:GA233,GB7:GB233&gt;cr),4),GA7:GA233,0)+6,1))</f>
        <v>#NAME?</v>
      </c>
      <c r="GB237" s="6" t="e" cm="1">
        <f t="array" aca="1" ref="GB237" ca="1">INDIRECT(ADDRESS(MATCH(LARGE(_xlfn._xlws.FILTER(GB7:GB233,GB7:GB233&gt;cr),4),GB7:GB233,0)+6,1))</f>
        <v>#NAME?</v>
      </c>
      <c r="GC237" s="6" t="e" cm="1">
        <f t="array" aca="1" ref="GC237" ca="1">INDIRECT(ADDRESS(MATCH(SMALL(_xlfn._xlws.FILTER(GC7:GC233,GB7:GB233&gt;cr),4),GC7:GC233,0)+6,1))</f>
        <v>#NAME?</v>
      </c>
      <c r="GD237" s="1" t="e" cm="1">
        <f t="array" aca="1" ref="GD237" ca="1">INDIRECT(ADDRESS(MATCH(SMALL(_xlfn._xlws.FILTER(GD7:GD233,GJ7:GJ233&gt;cr),4),GD7:GD233,0)+6,1))</f>
        <v>#NAME?</v>
      </c>
      <c r="GE237" s="1" t="e" cm="1">
        <f t="array" aca="1" ref="GE237" ca="1">INDIRECT(ADDRESS(MATCH(SMALL(_xlfn._xlws.FILTER(GE7:GE233,GJ7:GJ233&gt;cr),4),GE7:GE233,0)+6,1))</f>
        <v>#NAME?</v>
      </c>
      <c r="GF237" s="1" t="e" cm="1">
        <f t="array" aca="1" ref="GF237" ca="1">INDIRECT(ADDRESS(MATCH(LARGE(_xlfn._xlws.FILTER(GF7:GF233,GJ7:GJ233&gt;cr),4),GF7:GF233,0)+6,1))</f>
        <v>#NAME?</v>
      </c>
      <c r="GG237" s="1" t="e" cm="1">
        <f t="array" aca="1" ref="GG237" ca="1">INDIRECT(ADDRESS(MATCH(LARGE(_xlfn._xlws.FILTER(GG7:GG233,GJ7:GJ233&gt;cr),4),GG7:GG233,0)+6,1))</f>
        <v>#NAME?</v>
      </c>
      <c r="GH237" s="1" t="e" cm="1">
        <f t="array" aca="1" ref="GH237" ca="1">INDIRECT(ADDRESS(MATCH(LARGE(_xlfn._xlws.FILTER(GH7:GH233,GJ7:GJ233&gt;cr),4),GH7:GH233,0)+6,1))</f>
        <v>#NAME?</v>
      </c>
      <c r="GI237" s="1" t="e" cm="1">
        <f t="array" aca="1" ref="GI237" ca="1">INDIRECT(ADDRESS(MATCH(LARGE(_xlfn._xlws.FILTER(GI7:GI233,GJ7:GJ233&gt;cr),4),GI7:GI233,0)+6,1))</f>
        <v>#NAME?</v>
      </c>
      <c r="GJ237" s="1" t="e" cm="1">
        <f t="array" aca="1" ref="GJ237" ca="1">INDIRECT(ADDRESS(MATCH(LARGE(_xlfn._xlws.FILTER(GJ7:GJ233,GJ7:GJ233&gt;cr),4),GJ7:GJ233,0)+6,1))</f>
        <v>#NAME?</v>
      </c>
      <c r="GK237" s="1" t="e" cm="1">
        <f t="array" aca="1" ref="GK237" ca="1">INDIRECT(ADDRESS(MATCH(SMALL(_xlfn._xlws.FILTER(GK7:GK233,GJ7:GJ233&gt;cr),4),GK7:GK233,0)+6,1))</f>
        <v>#NAME?</v>
      </c>
      <c r="GL237" s="6" t="e" cm="1">
        <f t="array" aca="1" ref="GL237" ca="1">INDIRECT(ADDRESS(MATCH(SMALL(_xlfn._xlws.FILTER(GL7:GL233,GR7:GR233&gt;cr),4),GL7:GL233,0)+6,1))</f>
        <v>#NAME?</v>
      </c>
      <c r="GM237" s="6" t="e" cm="1">
        <f t="array" aca="1" ref="GM237" ca="1">INDIRECT(ADDRESS(MATCH(SMALL(_xlfn._xlws.FILTER(GM7:GM233,GR7:GR233&gt;cr),4),GM7:GM233,0)+6,1))</f>
        <v>#NAME?</v>
      </c>
      <c r="GN237" s="6" t="e" cm="1">
        <f t="array" aca="1" ref="GN237" ca="1">INDIRECT(ADDRESS(MATCH(LARGE(_xlfn._xlws.FILTER(GN7:GN233,GR7:GR233&gt;cr),4),GN7:GN233,0)+6,1))</f>
        <v>#NAME?</v>
      </c>
      <c r="GO237" s="6" t="e" cm="1">
        <f t="array" aca="1" ref="GO237" ca="1">INDIRECT(ADDRESS(MATCH(LARGE(_xlfn._xlws.FILTER(GO7:GO233,GR7:GR233&gt;cr),4),GO7:GO233,0)+6,1))</f>
        <v>#NAME?</v>
      </c>
      <c r="GP237" s="6" t="e" cm="1">
        <f t="array" aca="1" ref="GP237" ca="1">INDIRECT(ADDRESS(MATCH(LARGE(_xlfn._xlws.FILTER(GP7:GP233,GR7:GR233&gt;cr),4),GP7:GP233,0)+6,1))</f>
        <v>#NAME?</v>
      </c>
      <c r="GQ237" s="6" t="e" cm="1">
        <f t="array" aca="1" ref="GQ237" ca="1">INDIRECT(ADDRESS(MATCH(LARGE(_xlfn._xlws.FILTER(GQ7:GQ233,GR7:GR233&gt;cr),4),GQ7:GQ233,0)+6,1))</f>
        <v>#NAME?</v>
      </c>
      <c r="GR237" s="6" t="e" cm="1">
        <f t="array" aca="1" ref="GR237" ca="1">INDIRECT(ADDRESS(MATCH(LARGE(_xlfn._xlws.FILTER(GR7:GR233,GR7:GR233&gt;cr),4),GR7:GR233,0)+6,1))</f>
        <v>#NAME?</v>
      </c>
      <c r="GS237" s="6" t="e" cm="1">
        <f t="array" aca="1" ref="GS237" ca="1">INDIRECT(ADDRESS(MATCH(SMALL(_xlfn._xlws.FILTER(GS7:GS233,GR7:GR233&gt;cr),4),GS7:GS233,0)+6,1))</f>
        <v>#NAME?</v>
      </c>
      <c r="GT237" s="1" t="e" cm="1">
        <f t="array" aca="1" ref="GT237" ca="1">INDIRECT(ADDRESS(MATCH(SMALL(_xlfn._xlws.FILTER(GT7:GT233,GZ7:GZ233&gt;cr),4),GT7:GT233,0)+6,1))</f>
        <v>#NAME?</v>
      </c>
      <c r="GU237" s="1" t="e" cm="1">
        <f t="array" aca="1" ref="GU237" ca="1">INDIRECT(ADDRESS(MATCH(SMALL(_xlfn._xlws.FILTER(GU7:GU233,GZ7:GZ233&gt;cr),4),GU7:GU233,0)+6,1))</f>
        <v>#NAME?</v>
      </c>
      <c r="GV237" s="1" t="e" cm="1">
        <f t="array" aca="1" ref="GV237" ca="1">INDIRECT(ADDRESS(MATCH(LARGE(_xlfn._xlws.FILTER(GV7:GV233,GZ7:GZ233&gt;cr),4),GV7:GV233,0)+6,1))</f>
        <v>#NAME?</v>
      </c>
      <c r="GW237" s="1" t="e" cm="1">
        <f t="array" aca="1" ref="GW237" ca="1">INDIRECT(ADDRESS(MATCH(LARGE(_xlfn._xlws.FILTER(GW7:GW233,GZ7:GZ233&gt;cr),4),GW7:GW233,0)+6,1))</f>
        <v>#NAME?</v>
      </c>
      <c r="GX237" s="1" t="e" cm="1">
        <f t="array" aca="1" ref="GX237" ca="1">INDIRECT(ADDRESS(MATCH(LARGE(_xlfn._xlws.FILTER(GX7:GX233,GZ7:GZ233&gt;cr),4),GX7:GX233,0)+6,1))</f>
        <v>#NAME?</v>
      </c>
      <c r="GY237" s="1" t="e" cm="1">
        <f t="array" aca="1" ref="GY237" ca="1">INDIRECT(ADDRESS(MATCH(LARGE(_xlfn._xlws.FILTER(GY7:GY233,GZ7:GZ233&gt;cr),4),GY7:GY233,0)+6,1))</f>
        <v>#NAME?</v>
      </c>
      <c r="GZ237" s="1" t="e" cm="1">
        <f t="array" aca="1" ref="GZ237" ca="1">INDIRECT(ADDRESS(MATCH(LARGE(_xlfn._xlws.FILTER(GZ7:GZ233,GZ7:GZ233&gt;cr),4),GZ7:GZ233,0)+6,1))</f>
        <v>#NAME?</v>
      </c>
      <c r="HA237" s="1" t="e" cm="1">
        <f t="array" aca="1" ref="HA237" ca="1">INDIRECT(ADDRESS(MATCH(SMALL(_xlfn._xlws.FILTER(HA7:HA233,GZ7:GZ233&gt;cr),4),HA7:HA233,0)+6,1))</f>
        <v>#NAME?</v>
      </c>
      <c r="HB237" s="6" t="e" cm="1">
        <f t="array" aca="1" ref="HB237" ca="1">INDIRECT(ADDRESS(MATCH(SMALL(_xlfn._xlws.FILTER(HB7:HB233,HH7:HH233&gt;cr),4),HB7:HB233,0)+6,1))</f>
        <v>#NAME?</v>
      </c>
      <c r="HC237" s="6" t="e" cm="1">
        <f t="array" aca="1" ref="HC237" ca="1">INDIRECT(ADDRESS(MATCH(SMALL(_xlfn._xlws.FILTER(HC7:HC233,HH7:HH233&gt;cr),4),HC7:HC233,0)+6,1))</f>
        <v>#NAME?</v>
      </c>
      <c r="HD237" s="6" t="e" cm="1">
        <f t="array" aca="1" ref="HD237" ca="1">INDIRECT(ADDRESS(MATCH(LARGE(_xlfn._xlws.FILTER(HD7:HD233,HH7:HH233&gt;cr),4),HD7:HD233,0)+6,1))</f>
        <v>#NAME?</v>
      </c>
      <c r="HE237" s="6" t="e" cm="1">
        <f t="array" aca="1" ref="HE237" ca="1">INDIRECT(ADDRESS(MATCH(LARGE(_xlfn._xlws.FILTER(HE7:HE233,HH7:HH233&gt;cr),4),HE7:HE233,0)+6,1))</f>
        <v>#NAME?</v>
      </c>
      <c r="HF237" s="6" t="e" cm="1">
        <f t="array" aca="1" ref="HF237" ca="1">INDIRECT(ADDRESS(MATCH(LARGE(_xlfn._xlws.FILTER(HF7:HF233,HH7:HH233&gt;cr),4),HF7:HF233,0)+6,1))</f>
        <v>#NAME?</v>
      </c>
      <c r="HG237" s="6" t="e" cm="1">
        <f t="array" aca="1" ref="HG237" ca="1">INDIRECT(ADDRESS(MATCH(LARGE(_xlfn._xlws.FILTER(HG7:HG233,HH7:HH233&gt;cr),4),HG7:HG233,0)+6,1))</f>
        <v>#NAME?</v>
      </c>
      <c r="HH237" s="6" t="e" cm="1">
        <f t="array" aca="1" ref="HH237" ca="1">INDIRECT(ADDRESS(MATCH(LARGE(_xlfn._xlws.FILTER(HH7:HH233,HH7:HH233&gt;cr),4),HH7:HH233,0)+6,1))</f>
        <v>#NAME?</v>
      </c>
      <c r="HI237" s="6" t="e" cm="1">
        <f t="array" aca="1" ref="HI237" ca="1">INDIRECT(ADDRESS(MATCH(SMALL(_xlfn._xlws.FILTER(HI7:HI233,HH7:HH233&gt;cr),4),HI7:HI233,0)+6,1))</f>
        <v>#NAME?</v>
      </c>
      <c r="HJ237" s="1" t="e" cm="1">
        <f t="array" aca="1" ref="HJ237" ca="1">INDIRECT(ADDRESS(MATCH(SMALL(_xlfn._xlws.FILTER(HJ7:HJ233,HP7:HP233&gt;cr),4),HJ7:HJ233,0)+6,1))</f>
        <v>#NAME?</v>
      </c>
      <c r="HK237" s="1" t="e" cm="1">
        <f t="array" aca="1" ref="HK237" ca="1">INDIRECT(ADDRESS(MATCH(SMALL(_xlfn._xlws.FILTER(HK7:HK233,HP7:HP233&gt;cr),4),HK7:HK233,0)+6,1))</f>
        <v>#NAME?</v>
      </c>
      <c r="HL237" s="1" t="e" cm="1">
        <f t="array" aca="1" ref="HL237" ca="1">INDIRECT(ADDRESS(MATCH(LARGE(_xlfn._xlws.FILTER(HL7:HL233,HP7:HP233&gt;cr),4),HL7:HL233,0)+6,1))</f>
        <v>#NAME?</v>
      </c>
      <c r="HM237" s="1" t="e" cm="1">
        <f t="array" aca="1" ref="HM237" ca="1">INDIRECT(ADDRESS(MATCH(LARGE(_xlfn._xlws.FILTER(HM7:HM233,HP7:HP233&gt;cr),4),HM7:HM233,0)+6,1))</f>
        <v>#NAME?</v>
      </c>
      <c r="HN237" s="1" t="e" cm="1">
        <f t="array" aca="1" ref="HN237" ca="1">INDIRECT(ADDRESS(MATCH(LARGE(_xlfn._xlws.FILTER(HN7:HN233,HP7:HP233&gt;cr),4),HN7:HN233,0)+6,1))</f>
        <v>#NAME?</v>
      </c>
      <c r="HO237" s="1" t="e" cm="1">
        <f t="array" aca="1" ref="HO237" ca="1">INDIRECT(ADDRESS(MATCH(LARGE(_xlfn._xlws.FILTER(HO7:HO233,HP7:HP233&gt;cr),4),HO7:HO233,0)+6,1))</f>
        <v>#NAME?</v>
      </c>
      <c r="HP237" s="1" t="e" cm="1">
        <f t="array" aca="1" ref="HP237" ca="1">INDIRECT(ADDRESS(MATCH(LARGE(_xlfn._xlws.FILTER(HP7:HP233,HP7:HP233&gt;cr),4),HP7:HP233,0)+6,1))</f>
        <v>#NAME?</v>
      </c>
      <c r="HQ237" s="1" t="e" cm="1">
        <f t="array" aca="1" ref="HQ237" ca="1">INDIRECT(ADDRESS(MATCH(SMALL(_xlfn._xlws.FILTER(HQ7:HQ233,HP7:HP233&gt;cr),4),HQ7:HQ233,0)+6,1))</f>
        <v>#NAME?</v>
      </c>
      <c r="HR237" s="6" t="e" cm="1">
        <f t="array" aca="1" ref="HR237" ca="1">INDIRECT(ADDRESS(MATCH(SMALL(_xlfn._xlws.FILTER(HR7:HR233,HX7:HX233&gt;cr),4),HR7:HR233,0)+6,1))</f>
        <v>#NAME?</v>
      </c>
      <c r="HS237" s="6" t="e" cm="1">
        <f t="array" aca="1" ref="HS237" ca="1">INDIRECT(ADDRESS(MATCH(SMALL(_xlfn._xlws.FILTER(HS7:HS233,HX7:HX233&gt;cr),4),HS7:HS233,0)+6,1))</f>
        <v>#NAME?</v>
      </c>
      <c r="HT237" s="6" t="e" cm="1">
        <f t="array" aca="1" ref="HT237" ca="1">INDIRECT(ADDRESS(MATCH(LARGE(_xlfn._xlws.FILTER(HT7:HT233,HX7:HX233&gt;cr),4),HT7:HT233,0)+6,1))</f>
        <v>#NAME?</v>
      </c>
      <c r="HU237" s="6" t="e" cm="1">
        <f t="array" aca="1" ref="HU237" ca="1">INDIRECT(ADDRESS(MATCH(LARGE(_xlfn._xlws.FILTER(HU7:HU233,HX7:HX233&gt;cr),4),HU7:HU233,0)+6,1))</f>
        <v>#NAME?</v>
      </c>
      <c r="HV237" s="6" t="e" cm="1">
        <f t="array" aca="1" ref="HV237" ca="1">INDIRECT(ADDRESS(MATCH(LARGE(_xlfn._xlws.FILTER(HV7:HV233,HX7:HX233&gt;cr),4),HV7:HV233,0)+6,1))</f>
        <v>#NAME?</v>
      </c>
      <c r="HW237" s="6" t="e" cm="1">
        <f t="array" aca="1" ref="HW237" ca="1">INDIRECT(ADDRESS(MATCH(LARGE(_xlfn._xlws.FILTER(HW7:HW233,HX7:HX233&gt;cr),4),HW7:HW233,0)+6,1))</f>
        <v>#NAME?</v>
      </c>
      <c r="HX237" s="6" t="e" cm="1">
        <f t="array" aca="1" ref="HX237" ca="1">INDIRECT(ADDRESS(MATCH(LARGE(_xlfn._xlws.FILTER(HX7:HX233,HX7:HX233&gt;cr),4),HX7:HX233,0)+6,1))</f>
        <v>#NAME?</v>
      </c>
      <c r="HY237" s="6" t="e" cm="1">
        <f t="array" aca="1" ref="HY237" ca="1">INDIRECT(ADDRESS(MATCH(SMALL(_xlfn._xlws.FILTER(HY7:HY233,HX7:HX233&gt;cr),4),HY7:HY233,0)+6,1))</f>
        <v>#NAME?</v>
      </c>
      <c r="HZ237" s="1" t="e" cm="1">
        <f t="array" aca="1" ref="HZ237" ca="1">INDIRECT(ADDRESS(MATCH(SMALL(_xlfn._xlws.FILTER(HZ7:HZ233,IF7:IF233&gt;cr),4),HZ7:HZ233,0)+6,1))</f>
        <v>#NAME?</v>
      </c>
      <c r="IA237" s="1" t="e" cm="1">
        <f t="array" aca="1" ref="IA237" ca="1">INDIRECT(ADDRESS(MATCH(SMALL(_xlfn._xlws.FILTER(IA7:IA233,IF7:IF233&gt;cr),4),IA7:IA233,0)+6,1))</f>
        <v>#NAME?</v>
      </c>
      <c r="IB237" s="1" t="e" cm="1">
        <f t="array" aca="1" ref="IB237" ca="1">INDIRECT(ADDRESS(MATCH(LARGE(_xlfn._xlws.FILTER(IB7:IB233,IF7:IF233&gt;cr),4),IB7:IB233,0)+6,1))</f>
        <v>#NAME?</v>
      </c>
      <c r="IC237" s="1" t="e" cm="1">
        <f t="array" aca="1" ref="IC237" ca="1">INDIRECT(ADDRESS(MATCH(LARGE(_xlfn._xlws.FILTER(IC7:IC233,IF7:IF233&gt;cr),4),IC7:IC233,0)+6,1))</f>
        <v>#NAME?</v>
      </c>
      <c r="ID237" s="1" t="e" cm="1">
        <f t="array" aca="1" ref="ID237" ca="1">INDIRECT(ADDRESS(MATCH(LARGE(_xlfn._xlws.FILTER(ID7:ID233,IF7:IF233&gt;cr),4),ID7:ID233,0)+6,1))</f>
        <v>#NAME?</v>
      </c>
      <c r="IE237" s="1" t="e" cm="1">
        <f t="array" aca="1" ref="IE237" ca="1">INDIRECT(ADDRESS(MATCH(LARGE(_xlfn._xlws.FILTER(IE7:IE233,IF7:IF233&gt;cr),4),IE7:IE233,0)+6,1))</f>
        <v>#NAME?</v>
      </c>
      <c r="IF237" s="1" t="e" cm="1">
        <f t="array" aca="1" ref="IF237" ca="1">INDIRECT(ADDRESS(MATCH(LARGE(_xlfn._xlws.FILTER(IF7:IF233,IF7:IF233&gt;cr),4),IF7:IF233,0)+6,1))</f>
        <v>#NAME?</v>
      </c>
      <c r="IG237" s="1" t="e" cm="1">
        <f t="array" aca="1" ref="IG237" ca="1">INDIRECT(ADDRESS(MATCH(SMALL(_xlfn._xlws.FILTER(IG7:IG233,IF7:IF233&gt;cr),4),IG7:IG233,0)+6,1))</f>
        <v>#NAME?</v>
      </c>
      <c r="IH237" s="6" t="e" cm="1">
        <f t="array" aca="1" ref="IH237" ca="1">INDIRECT(ADDRESS(MATCH(SMALL(_xlfn._xlws.FILTER(IH7:IH233,IN7:IN233&gt;cr),4),IH7:IH233,0)+6,1))</f>
        <v>#NAME?</v>
      </c>
      <c r="II237" s="6" t="e" cm="1">
        <f t="array" aca="1" ref="II237" ca="1">INDIRECT(ADDRESS(MATCH(SMALL(_xlfn._xlws.FILTER(II7:II233,IN7:IN233&gt;cr),4),II7:II233,0)+6,1))</f>
        <v>#NAME?</v>
      </c>
      <c r="IJ237" s="6" t="e" cm="1">
        <f t="array" aca="1" ref="IJ237" ca="1">INDIRECT(ADDRESS(MATCH(LARGE(_xlfn._xlws.FILTER(IJ7:IJ233,IN7:IN233&gt;cr),4),IJ7:IJ233,0)+6,1))</f>
        <v>#NAME?</v>
      </c>
      <c r="IK237" s="6" t="e" cm="1">
        <f t="array" aca="1" ref="IK237" ca="1">INDIRECT(ADDRESS(MATCH(LARGE(_xlfn._xlws.FILTER(IK7:IK233,IN7:IN233&gt;cr),4),IK7:IK233,0)+6,1))</f>
        <v>#NAME?</v>
      </c>
      <c r="IL237" s="6" t="e" cm="1">
        <f t="array" aca="1" ref="IL237" ca="1">INDIRECT(ADDRESS(MATCH(LARGE(_xlfn._xlws.FILTER(IL7:IL233,IN7:IN233&gt;cr),4),IL7:IL233,0)+6,1))</f>
        <v>#NAME?</v>
      </c>
      <c r="IM237" s="6" t="e" cm="1">
        <f t="array" aca="1" ref="IM237" ca="1">INDIRECT(ADDRESS(MATCH(LARGE(_xlfn._xlws.FILTER(IM7:IM233,IN7:IN233&gt;cr),4),IM7:IM233,0)+6,1))</f>
        <v>#NAME?</v>
      </c>
      <c r="IN237" s="6" t="e" cm="1">
        <f t="array" aca="1" ref="IN237" ca="1">INDIRECT(ADDRESS(MATCH(LARGE(_xlfn._xlws.FILTER(IN7:IN233,IN7:IN233&gt;cr),4),IN7:IN233,0)+6,1))</f>
        <v>#NAME?</v>
      </c>
      <c r="IO237" s="6" t="e" cm="1">
        <f t="array" aca="1" ref="IO237" ca="1">INDIRECT(ADDRESS(MATCH(SMALL(_xlfn._xlws.FILTER(IO7:IO233,IN7:IN233&gt;cr),4),IO7:IO233,0)+6,1))</f>
        <v>#NAME?</v>
      </c>
      <c r="IP237" s="1" t="e" cm="1">
        <f t="array" aca="1" ref="IP237" ca="1">INDIRECT(ADDRESS(MATCH(SMALL(_xlfn._xlws.FILTER(IP7:IP233,IV7:IV233&gt;cr),4),IP7:IP233,0)+6,1))</f>
        <v>#NAME?</v>
      </c>
      <c r="IQ237" s="1" t="e" cm="1">
        <f t="array" aca="1" ref="IQ237" ca="1">INDIRECT(ADDRESS(MATCH(SMALL(_xlfn._xlws.FILTER(IQ7:IQ233,IV7:IV233&gt;cr),4),IQ7:IQ233,0)+6,1))</f>
        <v>#NAME?</v>
      </c>
      <c r="IR237" s="1" t="e" cm="1">
        <f t="array" aca="1" ref="IR237" ca="1">INDIRECT(ADDRESS(MATCH(LARGE(_xlfn._xlws.FILTER(IR7:IR233,IV7:IV233&gt;cr),4),IR7:IR233,0)+6,1))</f>
        <v>#NAME?</v>
      </c>
      <c r="IS237" s="1" t="e" cm="1">
        <f t="array" aca="1" ref="IS237" ca="1">INDIRECT(ADDRESS(MATCH(LARGE(_xlfn._xlws.FILTER(IS7:IS233,IV7:IV233&gt;cr),4),IS7:IS233,0)+6,1))</f>
        <v>#NAME?</v>
      </c>
      <c r="IT237" s="1" t="e" cm="1">
        <f t="array" aca="1" ref="IT237" ca="1">INDIRECT(ADDRESS(MATCH(LARGE(_xlfn._xlws.FILTER(IT7:IT233,IV7:IV233&gt;cr),4),IT7:IT233,0)+6,1))</f>
        <v>#NAME?</v>
      </c>
      <c r="IU237" s="1" t="e" cm="1">
        <f t="array" aca="1" ref="IU237" ca="1">INDIRECT(ADDRESS(MATCH(LARGE(_xlfn._xlws.FILTER(IU7:IU233,IV7:IV233&gt;cr),4),IU7:IU233,0)+6,1))</f>
        <v>#NAME?</v>
      </c>
      <c r="IV237" s="1" t="e" cm="1">
        <f t="array" aca="1" ref="IV237" ca="1">INDIRECT(ADDRESS(MATCH(LARGE(_xlfn._xlws.FILTER(IV7:IV233,IV7:IV233&gt;cr),4),IV7:IV233,0)+6,1))</f>
        <v>#NAME?</v>
      </c>
      <c r="IW237" s="1" t="e" cm="1">
        <f t="array" aca="1" ref="IW237" ca="1">INDIRECT(ADDRESS(MATCH(SMALL(_xlfn._xlws.FILTER(IW7:IW233,IV7:IV233&gt;cr),4),IW7:IW233,0)+6,1))</f>
        <v>#NAME?</v>
      </c>
      <c r="IX237" s="6" t="e" cm="1">
        <f t="array" aca="1" ref="IX237" ca="1">INDIRECT(ADDRESS(MATCH(SMALL(_xlfn._xlws.FILTER(IX7:IX233,JD7:JD233&gt;cr),4),IX7:IX233,0)+6,1))</f>
        <v>#NAME?</v>
      </c>
      <c r="IY237" s="6" t="e" cm="1">
        <f t="array" aca="1" ref="IY237" ca="1">INDIRECT(ADDRESS(MATCH(SMALL(_xlfn._xlws.FILTER(IY7:IY233,JD7:JD233&gt;cr),4),IY7:IY233,0)+6,1))</f>
        <v>#NAME?</v>
      </c>
      <c r="IZ237" s="6" t="e" cm="1">
        <f t="array" aca="1" ref="IZ237" ca="1">INDIRECT(ADDRESS(MATCH(LARGE(_xlfn._xlws.FILTER(IZ7:IZ233,JD7:JD233&gt;cr),4),IZ7:IZ233,0)+6,1))</f>
        <v>#NAME?</v>
      </c>
      <c r="JA237" s="6" t="e" cm="1">
        <f t="array" aca="1" ref="JA237" ca="1">INDIRECT(ADDRESS(MATCH(LARGE(_xlfn._xlws.FILTER(JA7:JA233,JD7:JD233&gt;cr),4),JA7:JA233,0)+6,1))</f>
        <v>#NAME?</v>
      </c>
      <c r="JB237" s="6" t="e" cm="1">
        <f t="array" aca="1" ref="JB237" ca="1">INDIRECT(ADDRESS(MATCH(LARGE(_xlfn._xlws.FILTER(JB7:JB233,JD7:JD233&gt;cr),4),JB7:JB233,0)+6,1))</f>
        <v>#NAME?</v>
      </c>
      <c r="JC237" s="6" t="e" cm="1">
        <f t="array" aca="1" ref="JC237" ca="1">INDIRECT(ADDRESS(MATCH(LARGE(_xlfn._xlws.FILTER(JC7:JC233,JD7:JD233&gt;cr),4),JC7:JC233,0)+6,1))</f>
        <v>#NAME?</v>
      </c>
      <c r="JD237" s="6" t="e" cm="1">
        <f t="array" aca="1" ref="JD237" ca="1">INDIRECT(ADDRESS(MATCH(LARGE(_xlfn._xlws.FILTER(JD7:JD233,JD7:JD233&gt;cr),4),JD7:JD233,0)+6,1))</f>
        <v>#NAME?</v>
      </c>
      <c r="JE237" s="6" t="e" cm="1">
        <f t="array" aca="1" ref="JE237" ca="1">INDIRECT(ADDRESS(MATCH(SMALL(_xlfn._xlws.FILTER(JE7:JE233,JD7:JD233&gt;cr),4),JE7:JE233,0)+6,1))</f>
        <v>#NAME?</v>
      </c>
      <c r="JF237" s="1" t="e" cm="1">
        <f t="array" aca="1" ref="JF237" ca="1">INDIRECT(ADDRESS(MATCH(SMALL(_xlfn._xlws.FILTER(JF7:JF233,JL7:JL233&gt;cr),4),JF7:JF233,0)+6,1))</f>
        <v>#NAME?</v>
      </c>
      <c r="JG237" s="1" t="e" cm="1">
        <f t="array" aca="1" ref="JG237" ca="1">INDIRECT(ADDRESS(MATCH(SMALL(_xlfn._xlws.FILTER(JG7:JG233,JL7:JL233&gt;cr),4),JG7:JG233,0)+6,1))</f>
        <v>#NAME?</v>
      </c>
      <c r="JH237" s="1" t="e" cm="1">
        <f t="array" aca="1" ref="JH237" ca="1">INDIRECT(ADDRESS(MATCH(LARGE(_xlfn._xlws.FILTER(JH7:JH233,JL7:JL233&gt;cr),4),JH7:JH233,0)+6,1))</f>
        <v>#NAME?</v>
      </c>
      <c r="JI237" s="1" t="e" cm="1">
        <f t="array" aca="1" ref="JI237" ca="1">INDIRECT(ADDRESS(MATCH(LARGE(_xlfn._xlws.FILTER(JI7:JI233,JL7:JL233&gt;cr),4),JI7:JI233,0)+6,1))</f>
        <v>#NAME?</v>
      </c>
      <c r="JJ237" s="1" t="e" cm="1">
        <f t="array" aca="1" ref="JJ237" ca="1">INDIRECT(ADDRESS(MATCH(LARGE(_xlfn._xlws.FILTER(JJ7:JJ233,JL7:JL233&gt;cr),4),JJ7:JJ233,0)+6,1))</f>
        <v>#NAME?</v>
      </c>
      <c r="JK237" s="1" t="e" cm="1">
        <f t="array" aca="1" ref="JK237" ca="1">INDIRECT(ADDRESS(MATCH(LARGE(_xlfn._xlws.FILTER(JK7:JK233,JL7:JL233&gt;cr),4),JK7:JK233,0)+6,1))</f>
        <v>#NAME?</v>
      </c>
      <c r="JL237" s="1" t="e" cm="1">
        <f t="array" aca="1" ref="JL237" ca="1">INDIRECT(ADDRESS(MATCH(LARGE(_xlfn._xlws.FILTER(JL7:JL233,JL7:JL233&gt;cr),4),JL7:JL233,0)+6,1))</f>
        <v>#NAME?</v>
      </c>
      <c r="JM237" s="1" t="e" cm="1">
        <f t="array" aca="1" ref="JM237" ca="1">INDIRECT(ADDRESS(MATCH(SMALL(_xlfn._xlws.FILTER(JM7:JM233,JL7:JL233&gt;cr),4),JM7:JM233,0)+6,1))</f>
        <v>#NAME?</v>
      </c>
      <c r="JN237" s="9" t="e" cm="1">
        <f t="array" aca="1" ref="JN237" ca="1">INDIRECT(ADDRESS(MATCH(SMALL(_xlfn.LET(_xlpm.x,IF(ISNUMBER(JN7:JN233),JN7:JN233),_xlpm.y,IF(ISNUMBER(JT7:JT233),JT7:JT233),_xlfn._xlws.FILTER(_xlpm.x,_xlpm.y&gt;cr)),4),JN7:JN233,0)+6,1))</f>
        <v>#NAME?</v>
      </c>
      <c r="JO237" s="9" t="e" cm="1">
        <f t="array" aca="1" ref="JO237" ca="1">INDIRECT(ADDRESS(MATCH(SMALL(_xlfn.LET(_xlpm.x,IF(ISNUMBER(JO7:JO233),JO7:JO233),_xlpm.y,IF(ISNUMBER(JT7:JT233),JT7:JT233),_xlfn._xlws.FILTER(_xlpm.x,_xlpm.y&gt;cr)),4),JO7:JO233,0)+6,1))</f>
        <v>#NAME?</v>
      </c>
      <c r="JP237" s="9" t="e" cm="1">
        <f t="array" aca="1" ref="JP237" ca="1">INDIRECT(ADDRESS(MATCH(LARGE(_xlfn.LET(_xlpm.x,IF(ISNUMBER(JP7:JP233),JP7:JP233),_xlpm.y,IF(ISNUMBER(JT7:JT233),JT7:JT233),_xlfn._xlws.FILTER(_xlpm.x,_xlpm.y&gt;cr)),4),JP7:JP233,0)+6,1))</f>
        <v>#NAME?</v>
      </c>
      <c r="JQ237" s="9" t="e" cm="1">
        <f t="array" aca="1" ref="JQ237" ca="1">INDIRECT(ADDRESS(MATCH(LARGE(_xlfn.LET(_xlpm.x,IF(ISNUMBER(JQ7:JQ233),JQ7:JQ233),_xlpm.y,IF(ISNUMBER(JT7:JT233),JT7:JT233),_xlfn._xlws.FILTER(_xlpm.x,_xlpm.y&gt;cr)),4),JQ7:JQ233,0)+6,1))</f>
        <v>#NAME?</v>
      </c>
      <c r="JR237" s="9" t="e" cm="1">
        <f t="array" aca="1" ref="JR237" ca="1">INDIRECT(ADDRESS(MATCH(LARGE(_xlfn.LET(_xlpm.x,IF(ISNUMBER(JR7:JR233),JR7:JR233),_xlpm.y,IF(ISNUMBER(JT7:JT233),JT7:JT233),_xlfn._xlws.FILTER(_xlpm.x,_xlpm.y&gt;cr)),4),JR7:JR233,0)+6,1))</f>
        <v>#NAME?</v>
      </c>
      <c r="JS237" s="9" t="e" cm="1">
        <f t="array" aca="1" ref="JS237" ca="1">INDIRECT(ADDRESS(MATCH(LARGE(_xlfn.LET(_xlpm.x,IF(ISNUMBER(JS7:JS233),JS7:JS233),_xlpm.y,IF(ISNUMBER(JT7:JT233),JT7:JT233),_xlfn._xlws.FILTER(_xlpm.x,_xlpm.y&gt;cr)),4),JS7:JS233,0)+6,1))</f>
        <v>#NAME?</v>
      </c>
      <c r="JT237" s="9" t="e" cm="1">
        <f t="array" aca="1" ref="JT237" ca="1">INDIRECT(ADDRESS(MATCH(LARGE(_xlfn.LET(_xlpm.x,IF(ISNUMBER(JT7:JT233),JT7:JT233),_xlpm.y,IF(ISNUMBER(JT7:JT233),JT7:JT233),_xlfn._xlws.FILTER(_xlpm.x,_xlpm.y&gt;cr)),4),JT7:JT233,0)+6,1))</f>
        <v>#NAME?</v>
      </c>
      <c r="JU237" s="9" t="e" cm="1">
        <f t="array" aca="1" ref="JU237" ca="1">INDIRECT(ADDRESS(MATCH(SMALL(_xlfn.LET(_xlpm.x,IF(ISNUMBER(JU7:JU233),JU7:JU233),_xlpm.y,IF(ISNUMBER(JT7:JT233),JT7:JT233),_xlfn._xlws.FILTER(_xlpm.x,_xlpm.y&gt;cr)),4),JU7:JU233,0)+6,1))</f>
        <v>#NAME?</v>
      </c>
      <c r="JV237" s="1" t="e" cm="1">
        <f t="array" aca="1" ref="JV237" ca="1">INDEX(_xlfn._xlws.FILTER(JV7:JV233,ISTEXT(JV7:JV233)),MODE(MATCH(_xlfn._xlws.FILTER(JV7:JV233,ISTEXT(JV7:JV233)),_xlfn._xlws.FILTER(JV7:JV233,ISTEXT(JV7:JV233)),0)))</f>
        <v>#NAME?</v>
      </c>
      <c r="JW237" s="1" t="e" cm="1">
        <f t="array" aca="1" ref="JW237" ca="1">INDEX(_xlfn._xlws.FILTER(JW7:JW233,ISTEXT(JW7:JW233)),MODE(MATCH(_xlfn._xlws.FILTER(JW7:JW233,ISTEXT(JW7:JW233)),_xlfn._xlws.FILTER(JW7:JW233,ISTEXT(JW7:JW233)),0)))</f>
        <v>#NAME?</v>
      </c>
      <c r="JX237" s="1" t="e" cm="1">
        <f t="array" aca="1" ref="JX237" ca="1">INDEX(_xlfn._xlws.FILTER(JX7:JX233,ISTEXT(JX7:JX233)),MODE(MATCH(_xlfn._xlws.FILTER(JX7:JX233,ISTEXT(JX7:JX233)),_xlfn._xlws.FILTER(JX7:JX233,ISTEXT(JX7:JX233)),0)))</f>
        <v>#NAME?</v>
      </c>
      <c r="JY237" s="1" t="e" cm="1">
        <f t="array" aca="1" ref="JY237" ca="1">INDEX(_xlfn._xlws.FILTER(JY7:JY233,ISTEXT(JY7:JY233)),MODE(MATCH(_xlfn._xlws.FILTER(JY7:JY233,ISTEXT(JY7:JY233)),_xlfn._xlws.FILTER(JY7:JY233,ISTEXT(JY7:JY233)),0)))</f>
        <v>#NAME?</v>
      </c>
      <c r="JZ237" s="1" t="e" cm="1">
        <f t="array" aca="1" ref="JZ237" ca="1">INDEX(_xlfn._xlws.FILTER(JZ7:JZ233,ISTEXT(JZ7:JZ233)),MODE(MATCH(_xlfn._xlws.FILTER(JZ7:JZ233,ISTEXT(JZ7:JZ233)),_xlfn._xlws.FILTER(JZ7:JZ233,ISTEXT(JZ7:JZ233)),0)))</f>
        <v>#NAME?</v>
      </c>
      <c r="KA237" s="1" t="e" cm="1">
        <f t="array" aca="1" ref="KA237" ca="1">INDEX(_xlfn._xlws.FILTER(KA7:KA233,ISTEXT(KA7:KA233)),MODE(MATCH(_xlfn._xlws.FILTER(KA7:KA233,ISTEXT(KA7:KA233)),_xlfn._xlws.FILTER(KA7:KA233,ISTEXT(KA7:KA233)),0)))</f>
        <v>#NAME?</v>
      </c>
      <c r="KB237" s="1" t="e" cm="1">
        <f t="array" aca="1" ref="KB237" ca="1">INDEX(_xlfn._xlws.FILTER(KB7:KB233,ISTEXT(KB7:KB233)),MODE(MATCH(_xlfn._xlws.FILTER(KB7:KB233,ISTEXT(KB7:KB233)),_xlfn._xlws.FILTER(KB7:KB233,ISTEXT(KB7:KB233)),0)))</f>
        <v>#NAME?</v>
      </c>
      <c r="KC237" s="1" t="e" cm="1">
        <f t="array" aca="1" ref="KC237" ca="1">INDEX(_xlfn._xlws.FILTER(KC7:KC233,ISTEXT(KC7:KC233)),MODE(MATCH(_xlfn._xlws.FILTER(KC7:KC233,ISTEXT(KC7:KC233)),_xlfn._xlws.FILTER(KC7:KC233,ISTEXT(KC7:KC233)),0)))</f>
        <v>#NAME?</v>
      </c>
    </row>
    <row r="238" spans="1:289" x14ac:dyDescent="0.3">
      <c r="A238" s="7" t="s">
        <v>237</v>
      </c>
      <c r="B238" s="6" t="e" cm="1">
        <f t="array" aca="1" ref="B238" ca="1">INDIRECT(ADDRESS(MATCH(SMALL(_xlfn._xlws.FILTER(B7:B233,H7:H233&gt;0.5),5),B7:B233,0)+6,1))</f>
        <v>#NAME?</v>
      </c>
      <c r="C238" s="6" t="e" cm="1">
        <f t="array" aca="1" ref="C238" ca="1">INDIRECT(ADDRESS(MATCH(SMALL(_xlfn._xlws.FILTER(C7:C233,H7:H233&gt;0.5),5),C7:C233,0)+6,1))</f>
        <v>#NAME?</v>
      </c>
      <c r="D238" s="6" t="e" cm="1">
        <f t="array" aca="1" ref="D238" ca="1">INDIRECT(ADDRESS(MATCH(LARGE(_xlfn._xlws.FILTER(D7:D233,H7:H233&gt;0.5),5),D7:D233,0)+6,1))</f>
        <v>#NAME?</v>
      </c>
      <c r="E238" s="6" t="e" cm="1">
        <f t="array" aca="1" ref="E238" ca="1">INDIRECT(ADDRESS(MATCH(LARGE(_xlfn._xlws.FILTER(E7:E233,H7:H233&gt;0.5),5),E7:E233,0)+6,1))</f>
        <v>#NAME?</v>
      </c>
      <c r="F238" s="6" t="e" cm="1">
        <f t="array" aca="1" ref="F238" ca="1">INDIRECT(ADDRESS(MATCH(LARGE(_xlfn._xlws.FILTER(F7:F233,H7:H233&gt;0.5),5),F7:F233,0)+6,1))</f>
        <v>#NAME?</v>
      </c>
      <c r="G238" s="6" t="e" cm="1">
        <f t="array" aca="1" ref="G238" ca="1">INDIRECT(ADDRESS(MATCH(LARGE(_xlfn._xlws.FILTER(G7:G233,H7:H233&gt;0.5),5),G7:G233,0)+6,1))</f>
        <v>#NAME?</v>
      </c>
      <c r="H238" s="6" t="e" cm="1">
        <f t="array" aca="1" ref="H238" ca="1">INDIRECT(ADDRESS(MATCH(LARGE(_xlfn._xlws.FILTER(H7:H233,H7:H233&gt;0.5),5),H7:H233,0)+6,1))</f>
        <v>#NAME?</v>
      </c>
      <c r="I238" s="6" t="e" cm="1">
        <f t="array" aca="1" ref="I238" ca="1">INDIRECT(ADDRESS(MATCH(SMALL(_xlfn._xlws.FILTER(I7:I233,H7:H233&gt;0.5),5),I7:I233,0)+6,1))</f>
        <v>#NAME?</v>
      </c>
      <c r="J238" s="1" t="e" cm="1">
        <f t="array" aca="1" ref="J238" ca="1">INDIRECT(ADDRESS(MATCH(SMALL(_xlfn._xlws.FILTER(J7:J233,P7:P233&gt;cr),5),J7:J233,0)+6,1))</f>
        <v>#NAME?</v>
      </c>
      <c r="K238" s="1" t="e" cm="1">
        <f t="array" aca="1" ref="K238" ca="1">INDIRECT(ADDRESS(MATCH(SMALL(_xlfn._xlws.FILTER(K7:K233,P7:P233&gt;cr),5),K7:K233,0)+6,1))</f>
        <v>#NAME?</v>
      </c>
      <c r="L238" s="1" t="e" cm="1">
        <f t="array" aca="1" ref="L238" ca="1">INDIRECT(ADDRESS(MATCH(LARGE(_xlfn._xlws.FILTER(L7:L233,P7:P233&gt;cr),5),L7:L233,0)+6,1))</f>
        <v>#NAME?</v>
      </c>
      <c r="M238" s="1" t="e" cm="1">
        <f t="array" aca="1" ref="M238" ca="1">INDIRECT(ADDRESS(MATCH(LARGE(_xlfn._xlws.FILTER(M7:M233,P7:P233&gt;cr),5),M7:M233,0)+6,1))</f>
        <v>#NAME?</v>
      </c>
      <c r="N238" s="1" t="e" cm="1">
        <f t="array" aca="1" ref="N238" ca="1">INDIRECT(ADDRESS(MATCH(LARGE(_xlfn._xlws.FILTER(N7:N233,P7:P233&gt;cr),5),N7:N233,0)+6,1))</f>
        <v>#NAME?</v>
      </c>
      <c r="O238" s="1" t="e" cm="1">
        <f t="array" aca="1" ref="O238" ca="1">INDIRECT(ADDRESS(MATCH(LARGE(_xlfn._xlws.FILTER(O7:O233,P7:P233&gt;cr),5),O7:O233,0)+6,1))</f>
        <v>#NAME?</v>
      </c>
      <c r="P238" s="1" t="e" cm="1">
        <f t="array" aca="1" ref="P238" ca="1">INDIRECT(ADDRESS(MATCH(LARGE(_xlfn._xlws.FILTER(P7:P233,P7:P233&gt;cr),5),P7:P233,0)+6,1))</f>
        <v>#NAME?</v>
      </c>
      <c r="Q238" s="1" t="e" cm="1">
        <f t="array" aca="1" ref="Q238" ca="1">INDIRECT(ADDRESS(MATCH(SMALL(_xlfn._xlws.FILTER(Q7:Q233,P7:P233&gt;cr),5),Q7:Q233,0)+6,1))</f>
        <v>#NAME?</v>
      </c>
      <c r="R238" s="6" t="e" cm="1">
        <f t="array" aca="1" ref="R238" ca="1">INDIRECT(ADDRESS(MATCH(SMALL(_xlfn._xlws.FILTER(R7:R233,X7:X233&gt;cr),5),R7:R233,0)+6,1))</f>
        <v>#NAME?</v>
      </c>
      <c r="S238" s="6" t="e" cm="1">
        <f t="array" aca="1" ref="S238" ca="1">INDIRECT(ADDRESS(MATCH(SMALL(_xlfn._xlws.FILTER(S7:S233,X7:X233&gt;cr),5),S7:S233,0)+6,1))</f>
        <v>#NAME?</v>
      </c>
      <c r="T238" s="6" t="e" cm="1">
        <f t="array" aca="1" ref="T238" ca="1">INDIRECT(ADDRESS(MATCH(LARGE(_xlfn._xlws.FILTER(T7:T233,X7:X233&gt;cr),5),T7:T233,0)+6,1))</f>
        <v>#NAME?</v>
      </c>
      <c r="U238" s="6" t="e" cm="1">
        <f t="array" aca="1" ref="U238" ca="1">INDIRECT(ADDRESS(MATCH(LARGE(_xlfn._xlws.FILTER(U7:U233,X7:X233&gt;cr),5),U7:U233,0)+6,1))</f>
        <v>#NAME?</v>
      </c>
      <c r="V238" s="6" t="e" cm="1">
        <f t="array" aca="1" ref="V238" ca="1">INDIRECT(ADDRESS(MATCH(LARGE(_xlfn._xlws.FILTER(V7:V233,X7:X233&gt;cr),5),V7:V233,0)+6,1))</f>
        <v>#NAME?</v>
      </c>
      <c r="W238" s="6" t="e" cm="1">
        <f t="array" aca="1" ref="W238" ca="1">INDIRECT(ADDRESS(MATCH(LARGE(_xlfn._xlws.FILTER(W7:W233,X7:X233&gt;cr),5),W7:W233,0)+6,1))</f>
        <v>#NAME?</v>
      </c>
      <c r="X238" s="6" t="e" cm="1">
        <f t="array" aca="1" ref="X238" ca="1">INDIRECT(ADDRESS(MATCH(LARGE(_xlfn._xlws.FILTER(X7:X233,X7:X233&gt;cr),5),X7:X233,0)+6,1))</f>
        <v>#NAME?</v>
      </c>
      <c r="Y238" s="6" t="e" cm="1">
        <f t="array" aca="1" ref="Y238" ca="1">INDIRECT(ADDRESS(MATCH(SMALL(_xlfn._xlws.FILTER(Y7:Y233,X7:X233&gt;cr),5),Y7:Y233,0)+6,1))</f>
        <v>#NAME?</v>
      </c>
      <c r="Z238" s="1" t="e" cm="1">
        <f t="array" aca="1" ref="Z238" ca="1">INDIRECT(ADDRESS(MATCH(SMALL(_xlfn._xlws.FILTER(Z7:Z233,AF7:AF233&gt;cr),5),Z7:Z233,0)+6,1))</f>
        <v>#NAME?</v>
      </c>
      <c r="AA238" s="1" t="e" cm="1">
        <f t="array" aca="1" ref="AA238" ca="1">INDIRECT(ADDRESS(MATCH(SMALL(_xlfn._xlws.FILTER(AA7:AA233,AF7:AF233&gt;cr),5),AA7:AA233,0)+6,1))</f>
        <v>#NAME?</v>
      </c>
      <c r="AB238" s="1" t="e" cm="1">
        <f t="array" aca="1" ref="AB238" ca="1">INDIRECT(ADDRESS(MATCH(LARGE(_xlfn._xlws.FILTER(AB7:AB233,AF7:AF233&gt;cr),5),AB7:AB233,0)+6,1))</f>
        <v>#NAME?</v>
      </c>
      <c r="AC238" s="1" t="e" cm="1">
        <f t="array" aca="1" ref="AC238" ca="1">INDIRECT(ADDRESS(MATCH(LARGE(_xlfn._xlws.FILTER(AC7:AC233,AF7:AF233&gt;cr),5),AC7:AC233,0)+6,1))</f>
        <v>#NAME?</v>
      </c>
      <c r="AD238" s="1" t="e" cm="1">
        <f t="array" aca="1" ref="AD238" ca="1">INDIRECT(ADDRESS(MATCH(LARGE(_xlfn._xlws.FILTER(AD7:AD233,AF7:AF233&gt;cr),5),AD7:AD233,0)+6,1))</f>
        <v>#NAME?</v>
      </c>
      <c r="AE238" s="1" t="e" cm="1">
        <f t="array" aca="1" ref="AE238" ca="1">INDIRECT(ADDRESS(MATCH(LARGE(_xlfn._xlws.FILTER(AE7:AE233,AF7:AF233&gt;cr),5),AE7:AE233,0)+6,1))</f>
        <v>#NAME?</v>
      </c>
      <c r="AF238" s="1" t="e" cm="1">
        <f t="array" aca="1" ref="AF238" ca="1">INDIRECT(ADDRESS(MATCH(LARGE(_xlfn._xlws.FILTER(AF7:AF233,AF7:AF233&gt;cr),5),AF7:AF233,0)+6,1))</f>
        <v>#NAME?</v>
      </c>
      <c r="AG238" s="1" t="e" cm="1">
        <f t="array" aca="1" ref="AG238" ca="1">INDIRECT(ADDRESS(MATCH(SMALL(_xlfn._xlws.FILTER(AG7:AG233,AF7:AF233&gt;cr),5),AG7:AG233,0)+6,1))</f>
        <v>#NAME?</v>
      </c>
      <c r="AH238" s="6" t="e" cm="1">
        <f t="array" aca="1" ref="AH238" ca="1">INDIRECT(ADDRESS(MATCH(SMALL(_xlfn._xlws.FILTER(AH7:AH233,AN7:AN233&gt;cr),5),AH7:AH233,0)+6,1))</f>
        <v>#NAME?</v>
      </c>
      <c r="AI238" s="6" t="e" cm="1">
        <f t="array" aca="1" ref="AI238" ca="1">INDIRECT(ADDRESS(MATCH(SMALL(_xlfn._xlws.FILTER(AI7:AI233,AN7:AN233&gt;cr),5),AI7:AI233,0)+6,1))</f>
        <v>#NAME?</v>
      </c>
      <c r="AJ238" s="6" t="e" cm="1">
        <f t="array" aca="1" ref="AJ238" ca="1">INDIRECT(ADDRESS(MATCH(LARGE(_xlfn._xlws.FILTER(AJ7:AJ233,AN7:AN233&gt;cr),5),AJ7:AJ233,0)+6,1))</f>
        <v>#NAME?</v>
      </c>
      <c r="AK238" s="6" t="e" cm="1">
        <f t="array" aca="1" ref="AK238" ca="1">INDIRECT(ADDRESS(MATCH(LARGE(_xlfn._xlws.FILTER(AK7:AK233,AN7:AN233&gt;cr),5),AK7:AK233,0)+6,1))</f>
        <v>#NAME?</v>
      </c>
      <c r="AL238" s="6" t="e" cm="1">
        <f t="array" aca="1" ref="AL238" ca="1">INDIRECT(ADDRESS(MATCH(LARGE(_xlfn._xlws.FILTER(AL7:AL233,AN7:AN233&gt;cr),5),AL7:AL233,0)+6,1))</f>
        <v>#NAME?</v>
      </c>
      <c r="AM238" s="6" t="e" cm="1">
        <f t="array" aca="1" ref="AM238" ca="1">INDIRECT(ADDRESS(MATCH(LARGE(_xlfn._xlws.FILTER(AM7:AM233,AN7:AN233&gt;cr),5),AM7:AM233,0)+6,1))</f>
        <v>#NAME?</v>
      </c>
      <c r="AN238" s="6" t="e" cm="1">
        <f t="array" aca="1" ref="AN238" ca="1">INDIRECT(ADDRESS(MATCH(LARGE(_xlfn._xlws.FILTER(AN7:AN233,AN7:AN233&gt;cr),5),AN7:AN233,0)+6,1))</f>
        <v>#NAME?</v>
      </c>
      <c r="AO238" s="6" t="e" cm="1">
        <f t="array" aca="1" ref="AO238" ca="1">INDIRECT(ADDRESS(MATCH(SMALL(_xlfn._xlws.FILTER(AO7:AO233,AN7:AN233&gt;cr),5),AO7:AO233,0)+6,1))</f>
        <v>#NAME?</v>
      </c>
      <c r="AP238" s="1" t="e" cm="1">
        <f t="array" aca="1" ref="AP238" ca="1">INDIRECT(ADDRESS(MATCH(SMALL(_xlfn._xlws.FILTER(AP7:AP233,AV7:AV233&gt;cr),5),AP7:AP233,0)+6,1))</f>
        <v>#NAME?</v>
      </c>
      <c r="AQ238" s="1" t="e" cm="1">
        <f t="array" aca="1" ref="AQ238" ca="1">INDIRECT(ADDRESS(MATCH(SMALL(_xlfn._xlws.FILTER(AQ7:AQ233,AV7:AV233&gt;cr),5),AQ7:AQ233,0)+6,1))</f>
        <v>#NAME?</v>
      </c>
      <c r="AR238" s="1" t="e" cm="1">
        <f t="array" aca="1" ref="AR238" ca="1">INDIRECT(ADDRESS(MATCH(LARGE(_xlfn._xlws.FILTER(AR7:AR233,AV7:AV233&gt;cr),5),AR7:AR233,0)+6,1))</f>
        <v>#NAME?</v>
      </c>
      <c r="AS238" s="1" t="e" cm="1">
        <f t="array" aca="1" ref="AS238" ca="1">INDIRECT(ADDRESS(MATCH(LARGE(_xlfn._xlws.FILTER(AS7:AS233,AV7:AV233&gt;cr),5),AS7:AS233,0)+6,1))</f>
        <v>#NAME?</v>
      </c>
      <c r="AT238" s="1" t="e" cm="1">
        <f t="array" aca="1" ref="AT238" ca="1">INDIRECT(ADDRESS(MATCH(LARGE(_xlfn._xlws.FILTER(AT7:AT233,AV7:AV233&gt;cr),5),AT7:AT233,0)+6,1))</f>
        <v>#NAME?</v>
      </c>
      <c r="AU238" s="1" t="e" cm="1">
        <f t="array" aca="1" ref="AU238" ca="1">INDIRECT(ADDRESS(MATCH(LARGE(_xlfn._xlws.FILTER(AU7:AU233,AV7:AV233&gt;cr),5),AU7:AU233,0)+6,1))</f>
        <v>#NAME?</v>
      </c>
      <c r="AV238" s="1" t="e" cm="1">
        <f t="array" aca="1" ref="AV238" ca="1">INDIRECT(ADDRESS(MATCH(LARGE(_xlfn._xlws.FILTER(AV7:AV233,AV7:AV233&gt;cr),5),AV7:AV233,0)+6,1))</f>
        <v>#NAME?</v>
      </c>
      <c r="AW238" s="1" t="e" cm="1">
        <f t="array" aca="1" ref="AW238" ca="1">INDIRECT(ADDRESS(MATCH(SMALL(_xlfn._xlws.FILTER(AW7:AW233,AV7:AV233&gt;cr),5),AW7:AW233,0)+6,1))</f>
        <v>#NAME?</v>
      </c>
      <c r="AX238" s="6" t="e" cm="1">
        <f t="array" aca="1" ref="AX238" ca="1">INDIRECT(ADDRESS(MATCH(SMALL(_xlfn._xlws.FILTER(AX7:AX233,BD7:BD233&gt;cr),5),AX7:AX233,0)+6,1))</f>
        <v>#NAME?</v>
      </c>
      <c r="AY238" s="6" t="e" cm="1">
        <f t="array" aca="1" ref="AY238" ca="1">INDIRECT(ADDRESS(MATCH(SMALL(_xlfn._xlws.FILTER(AY7:AY233,BD7:BD233&gt;cr),5),AY7:AY233,0)+6,1))</f>
        <v>#NAME?</v>
      </c>
      <c r="AZ238" s="6" t="e" cm="1">
        <f t="array" aca="1" ref="AZ238" ca="1">INDIRECT(ADDRESS(MATCH(LARGE(_xlfn._xlws.FILTER(AZ7:AZ233,BD7:BD233&gt;cr),5),AZ7:AZ233,0)+6,1))</f>
        <v>#NAME?</v>
      </c>
      <c r="BA238" s="6" t="e" cm="1">
        <f t="array" aca="1" ref="BA238" ca="1">INDIRECT(ADDRESS(MATCH(LARGE(_xlfn._xlws.FILTER(BA7:BA233,BD7:BD233&gt;cr),5),BA7:BA233,0)+6,1))</f>
        <v>#NAME?</v>
      </c>
      <c r="BB238" s="6" t="e" cm="1">
        <f t="array" aca="1" ref="BB238" ca="1">INDIRECT(ADDRESS(MATCH(LARGE(_xlfn._xlws.FILTER(BB7:BB233,BD7:BD233&gt;cr),5),BB7:BB233,0)+6,1))</f>
        <v>#NAME?</v>
      </c>
      <c r="BC238" s="6" t="e" cm="1">
        <f t="array" aca="1" ref="BC238" ca="1">INDIRECT(ADDRESS(MATCH(LARGE(_xlfn._xlws.FILTER(BC7:BC233,BD7:BD233&gt;cr),5),BC7:BC233,0)+6,1))</f>
        <v>#NAME?</v>
      </c>
      <c r="BD238" s="6" t="e" cm="1">
        <f t="array" aca="1" ref="BD238" ca="1">INDIRECT(ADDRESS(MATCH(LARGE(_xlfn._xlws.FILTER(BD7:BD233,BD7:BD233&gt;cr),5),BD7:BD233,0)+6,1))</f>
        <v>#NAME?</v>
      </c>
      <c r="BE238" s="6" t="e" cm="1">
        <f t="array" aca="1" ref="BE238" ca="1">INDIRECT(ADDRESS(MATCH(SMALL(_xlfn._xlws.FILTER(BE7:BE233,BD7:BD233&gt;cr),5),BE7:BE233,0)+6,1))</f>
        <v>#NAME?</v>
      </c>
      <c r="BF238" s="1" t="e" cm="1">
        <f t="array" aca="1" ref="BF238" ca="1">INDIRECT(ADDRESS(MATCH(SMALL(_xlfn._xlws.FILTER(BF7:BF233,BL7:BL233&gt;cr),5),BF7:BF233,0)+6,1))</f>
        <v>#NAME?</v>
      </c>
      <c r="BG238" s="1" t="e" cm="1">
        <f t="array" aca="1" ref="BG238" ca="1">INDIRECT(ADDRESS(MATCH(SMALL(_xlfn._xlws.FILTER(BG7:BG233,BL7:BL233&gt;cr),5),BG7:BG233,0)+6,1))</f>
        <v>#NAME?</v>
      </c>
      <c r="BH238" s="1" t="e" cm="1">
        <f t="array" aca="1" ref="BH238" ca="1">INDIRECT(ADDRESS(MATCH(LARGE(_xlfn._xlws.FILTER(BH7:BH233,BL7:BL233&gt;cr),5),BH7:BH233,0)+6,1))</f>
        <v>#NAME?</v>
      </c>
      <c r="BI238" s="1" t="e" cm="1">
        <f t="array" aca="1" ref="BI238" ca="1">INDIRECT(ADDRESS(MATCH(LARGE(_xlfn._xlws.FILTER(BI7:BI233,BL7:BL233&gt;cr),5),BI7:BI233,0)+6,1))</f>
        <v>#NAME?</v>
      </c>
      <c r="BJ238" s="1" t="e" cm="1">
        <f t="array" aca="1" ref="BJ238" ca="1">INDIRECT(ADDRESS(MATCH(LARGE(_xlfn._xlws.FILTER(BJ7:BJ233,BL7:BL233&gt;cr),5),BJ7:BJ233,0)+6,1))</f>
        <v>#NAME?</v>
      </c>
      <c r="BK238" s="1" t="e" cm="1">
        <f t="array" aca="1" ref="BK238" ca="1">INDIRECT(ADDRESS(MATCH(LARGE(_xlfn._xlws.FILTER(BK7:BK233,BL7:BL233&gt;cr),5),BK7:BK233,0)+6,1))</f>
        <v>#NAME?</v>
      </c>
      <c r="BL238" s="1" t="e" cm="1">
        <f t="array" aca="1" ref="BL238" ca="1">INDIRECT(ADDRESS(MATCH(LARGE(_xlfn._xlws.FILTER(BL7:BL233,BL7:BL233&gt;cr),5),BL7:BL233,0)+6,1))</f>
        <v>#NAME?</v>
      </c>
      <c r="BM238" s="1" t="e" cm="1">
        <f t="array" aca="1" ref="BM238" ca="1">INDIRECT(ADDRESS(MATCH(SMALL(_xlfn._xlws.FILTER(BM7:BM233,BL7:BL233&gt;cr),5),BM7:BM233,0)+6,1))</f>
        <v>#NAME?</v>
      </c>
      <c r="BN238" s="6" t="e" cm="1">
        <f t="array" aca="1" ref="BN238" ca="1">INDIRECT(ADDRESS(MATCH(SMALL(_xlfn._xlws.FILTER(BN7:BN233,BT7:BT233&gt;cr),5),BN7:BN233,0)+6,1))</f>
        <v>#NAME?</v>
      </c>
      <c r="BO238" s="6" t="e" cm="1">
        <f t="array" aca="1" ref="BO238" ca="1">INDIRECT(ADDRESS(MATCH(SMALL(_xlfn._xlws.FILTER(BO7:BO233,BT7:BT233&gt;cr),5),BO7:BO233,0)+6,1))</f>
        <v>#NAME?</v>
      </c>
      <c r="BP238" s="6" t="e" cm="1">
        <f t="array" aca="1" ref="BP238" ca="1">INDIRECT(ADDRESS(MATCH(LARGE(_xlfn._xlws.FILTER(BP7:BP233,BT7:BT233&gt;cr),5),BP7:BP233,0)+6,1))</f>
        <v>#NAME?</v>
      </c>
      <c r="BQ238" s="6" t="e" cm="1">
        <f t="array" aca="1" ref="BQ238" ca="1">INDIRECT(ADDRESS(MATCH(LARGE(_xlfn._xlws.FILTER(BQ7:BQ233,BT7:BT233&gt;cr),5),BQ7:BQ233,0)+6,1))</f>
        <v>#NAME?</v>
      </c>
      <c r="BR238" s="6" t="e" cm="1">
        <f t="array" aca="1" ref="BR238" ca="1">INDIRECT(ADDRESS(MATCH(LARGE(_xlfn._xlws.FILTER(BR7:BR233,BT7:BT233&gt;cr),5),BR7:BR233,0)+6,1))</f>
        <v>#NAME?</v>
      </c>
      <c r="BS238" s="6" t="e" cm="1">
        <f t="array" aca="1" ref="BS238" ca="1">INDIRECT(ADDRESS(MATCH(LARGE(_xlfn._xlws.FILTER(BS7:BS233,BT7:BT233&gt;cr),5),BS7:BS233,0)+6,1))</f>
        <v>#NAME?</v>
      </c>
      <c r="BT238" s="6" t="e" cm="1">
        <f t="array" aca="1" ref="BT238" ca="1">INDIRECT(ADDRESS(MATCH(LARGE(_xlfn._xlws.FILTER(BT7:BT233,BT7:BT233&gt;cr),5),BT7:BT233,0)+6,1))</f>
        <v>#NAME?</v>
      </c>
      <c r="BU238" s="6" t="e" cm="1">
        <f t="array" aca="1" ref="BU238" ca="1">INDIRECT(ADDRESS(MATCH(SMALL(_xlfn._xlws.FILTER(BU7:BU233,BT7:BT233&gt;cr),5),BU7:BU233,0)+6,1))</f>
        <v>#NAME?</v>
      </c>
      <c r="BV238" s="1" t="e" cm="1">
        <f t="array" aca="1" ref="BV238" ca="1">INDIRECT(ADDRESS(MATCH(SMALL(_xlfn._xlws.FILTER(BV7:BV233,CB7:CB233&gt;cr),5),BV7:BV233,0)+6,1))</f>
        <v>#NAME?</v>
      </c>
      <c r="BW238" s="1" t="e" cm="1">
        <f t="array" aca="1" ref="BW238" ca="1">INDIRECT(ADDRESS(MATCH(SMALL(_xlfn._xlws.FILTER(BW7:BW233,CB7:CB233&gt;cr),5),BW7:BW233,0)+6,1))</f>
        <v>#NAME?</v>
      </c>
      <c r="BX238" s="1" t="e" cm="1">
        <f t="array" aca="1" ref="BX238" ca="1">INDIRECT(ADDRESS(MATCH(LARGE(_xlfn._xlws.FILTER(BX7:BX233,CB7:CB233&gt;cr),5),BX7:BX233,0)+6,1))</f>
        <v>#NAME?</v>
      </c>
      <c r="BY238" s="1" t="e" cm="1">
        <f t="array" aca="1" ref="BY238" ca="1">INDIRECT(ADDRESS(MATCH(LARGE(_xlfn._xlws.FILTER(BY7:BY233,CB7:CB233&gt;cr),5),BY7:BY233,0)+6,1))</f>
        <v>#NAME?</v>
      </c>
      <c r="BZ238" s="1" t="e" cm="1">
        <f t="array" aca="1" ref="BZ238" ca="1">INDIRECT(ADDRESS(MATCH(LARGE(_xlfn._xlws.FILTER(BZ7:BZ233,CB7:CB233&gt;cr),5),BZ7:BZ233,0)+6,1))</f>
        <v>#NAME?</v>
      </c>
      <c r="CA238" s="1" t="e" cm="1">
        <f t="array" aca="1" ref="CA238" ca="1">INDIRECT(ADDRESS(MATCH(LARGE(_xlfn._xlws.FILTER(CA7:CA233,CB7:CB233&gt;cr),5),CA7:CA233,0)+6,1))</f>
        <v>#NAME?</v>
      </c>
      <c r="CB238" s="1" t="e" cm="1">
        <f t="array" aca="1" ref="CB238" ca="1">INDIRECT(ADDRESS(MATCH(LARGE(_xlfn._xlws.FILTER(CB7:CB233,CB7:CB233&gt;cr),5),CB7:CB233,0)+6,1))</f>
        <v>#NAME?</v>
      </c>
      <c r="CC238" s="1" t="e" cm="1">
        <f t="array" aca="1" ref="CC238" ca="1">INDIRECT(ADDRESS(MATCH(SMALL(_xlfn._xlws.FILTER(CC7:CC233,CB7:CB233&gt;cr),5),CC7:CC233,0)+6,1))</f>
        <v>#NAME?</v>
      </c>
      <c r="CD238" s="6" t="e" cm="1">
        <f t="array" aca="1" ref="CD238" ca="1">INDIRECT(ADDRESS(MATCH(SMALL(_xlfn._xlws.FILTER(CD7:CD233,CJ7:CJ233&gt;cr),5),CD7:CD233,0)+6,1))</f>
        <v>#NAME?</v>
      </c>
      <c r="CE238" s="6" t="e" cm="1">
        <f t="array" aca="1" ref="CE238" ca="1">INDIRECT(ADDRESS(MATCH(SMALL(_xlfn._xlws.FILTER(CE7:CE233,CJ7:CJ233&gt;cr),5),CE7:CE233,0)+6,1))</f>
        <v>#NAME?</v>
      </c>
      <c r="CF238" s="6" t="e" cm="1">
        <f t="array" aca="1" ref="CF238" ca="1">INDIRECT(ADDRESS(MATCH(LARGE(_xlfn._xlws.FILTER(CF7:CF233,CJ7:CJ233&gt;cr),5),CF7:CF233,0)+6,1))</f>
        <v>#NAME?</v>
      </c>
      <c r="CG238" s="6" t="e" cm="1">
        <f t="array" aca="1" ref="CG238" ca="1">INDIRECT(ADDRESS(MATCH(LARGE(_xlfn._xlws.FILTER(CG7:CG233,CJ7:CJ233&gt;cr),5),CG7:CG233,0)+6,1))</f>
        <v>#NAME?</v>
      </c>
      <c r="CH238" s="6" t="e" cm="1">
        <f t="array" aca="1" ref="CH238" ca="1">INDIRECT(ADDRESS(MATCH(LARGE(_xlfn._xlws.FILTER(CH7:CH233,CJ7:CJ233&gt;cr),5),CH7:CH233,0)+6,1))</f>
        <v>#NAME?</v>
      </c>
      <c r="CI238" s="6" t="e" cm="1">
        <f t="array" aca="1" ref="CI238" ca="1">INDIRECT(ADDRESS(MATCH(LARGE(_xlfn._xlws.FILTER(CI7:CI233,CJ7:CJ233&gt;cr),5),CI7:CI233,0)+6,1))</f>
        <v>#NAME?</v>
      </c>
      <c r="CJ238" s="6" t="e" cm="1">
        <f t="array" aca="1" ref="CJ238" ca="1">INDIRECT(ADDRESS(MATCH(LARGE(_xlfn._xlws.FILTER(CJ7:CJ233,CJ7:CJ233&gt;cr),5),CJ7:CJ233,0)+6,1))</f>
        <v>#NAME?</v>
      </c>
      <c r="CK238" s="6" t="e" cm="1">
        <f t="array" aca="1" ref="CK238" ca="1">INDIRECT(ADDRESS(MATCH(SMALL(_xlfn._xlws.FILTER(CK7:CK233,CJ7:CJ233&gt;cr),5),CK7:CK233,0)+6,1))</f>
        <v>#NAME?</v>
      </c>
      <c r="CL238" s="1" t="e" cm="1">
        <f t="array" aca="1" ref="CL238" ca="1">INDIRECT(ADDRESS(MATCH(SMALL(_xlfn._xlws.FILTER(CL7:CL233,CR7:CR233&gt;cr),5),CL7:CL233,0)+6,1))</f>
        <v>#NAME?</v>
      </c>
      <c r="CM238" s="1" t="e" cm="1">
        <f t="array" aca="1" ref="CM238" ca="1">INDIRECT(ADDRESS(MATCH(SMALL(_xlfn._xlws.FILTER(CM7:CM233,CR7:CR233&gt;cr),5),CM7:CM233,0)+6,1))</f>
        <v>#NAME?</v>
      </c>
      <c r="CN238" s="1" t="e" cm="1">
        <f t="array" aca="1" ref="CN238" ca="1">INDIRECT(ADDRESS(MATCH(LARGE(_xlfn._xlws.FILTER(CN7:CN233,CR7:CR233&gt;cr),5),CN7:CN233,0)+6,1))</f>
        <v>#NAME?</v>
      </c>
      <c r="CO238" s="1" t="e" cm="1">
        <f t="array" aca="1" ref="CO238" ca="1">INDIRECT(ADDRESS(MATCH(LARGE(_xlfn._xlws.FILTER(CO7:CO233,CR7:CR233&gt;cr),5),CO7:CO233,0)+6,1))</f>
        <v>#NAME?</v>
      </c>
      <c r="CP238" s="1" t="e" cm="1">
        <f t="array" aca="1" ref="CP238" ca="1">INDIRECT(ADDRESS(MATCH(LARGE(_xlfn._xlws.FILTER(CP7:CP233,CR7:CR233&gt;cr),5),CP7:CP233,0)+6,1))</f>
        <v>#NAME?</v>
      </c>
      <c r="CQ238" s="1" t="e" cm="1">
        <f t="array" aca="1" ref="CQ238" ca="1">INDIRECT(ADDRESS(MATCH(LARGE(_xlfn._xlws.FILTER(CQ7:CQ233,CR7:CR233&gt;cr),5),CQ7:CQ233,0)+6,1))</f>
        <v>#NAME?</v>
      </c>
      <c r="CR238" s="1" t="e" cm="1">
        <f t="array" aca="1" ref="CR238" ca="1">INDIRECT(ADDRESS(MATCH(LARGE(_xlfn._xlws.FILTER(CR7:CR233,CR7:CR233&gt;cr),5),CR7:CR233,0)+6,1))</f>
        <v>#NAME?</v>
      </c>
      <c r="CS238" s="1" t="e" cm="1">
        <f t="array" aca="1" ref="CS238" ca="1">INDIRECT(ADDRESS(MATCH(SMALL(_xlfn._xlws.FILTER(CS7:CS233,CR7:CR233&gt;cr),5),CS7:CS233,0)+6,1))</f>
        <v>#NAME?</v>
      </c>
      <c r="CT238" s="6" t="e" cm="1">
        <f t="array" aca="1" ref="CT238" ca="1">INDIRECT(ADDRESS(MATCH(SMALL(_xlfn._xlws.FILTER(CT7:CT233,CZ7:CZ233&gt;cr),5),CT7:CT233,0)+6,1))</f>
        <v>#NAME?</v>
      </c>
      <c r="CU238" s="6" t="e" cm="1">
        <f t="array" aca="1" ref="CU238" ca="1">INDIRECT(ADDRESS(MATCH(SMALL(_xlfn._xlws.FILTER(CU7:CU233,CZ7:CZ233&gt;cr),5),CU7:CU233,0)+6,1))</f>
        <v>#NAME?</v>
      </c>
      <c r="CV238" s="6" t="e" cm="1">
        <f t="array" aca="1" ref="CV238" ca="1">INDIRECT(ADDRESS(MATCH(LARGE(_xlfn._xlws.FILTER(CV7:CV233,CZ7:CZ233&gt;cr),5),CV7:CV233,0)+6,1))</f>
        <v>#NAME?</v>
      </c>
      <c r="CW238" s="6" t="e" cm="1">
        <f t="array" aca="1" ref="CW238" ca="1">INDIRECT(ADDRESS(MATCH(LARGE(_xlfn._xlws.FILTER(CW7:CW233,CZ7:CZ233&gt;cr),5),CW7:CW233,0)+6,1))</f>
        <v>#NAME?</v>
      </c>
      <c r="CX238" s="6" t="e" cm="1">
        <f t="array" aca="1" ref="CX238" ca="1">INDIRECT(ADDRESS(MATCH(LARGE(_xlfn._xlws.FILTER(CX7:CX233,CZ7:CZ233&gt;cr),5),CX7:CX233,0)+6,1))</f>
        <v>#NAME?</v>
      </c>
      <c r="CY238" s="6" t="e" cm="1">
        <f t="array" aca="1" ref="CY238" ca="1">INDIRECT(ADDRESS(MATCH(LARGE(_xlfn._xlws.FILTER(CY7:CY233,CZ7:CZ233&gt;cr),5),CY7:CY233,0)+6,1))</f>
        <v>#NAME?</v>
      </c>
      <c r="CZ238" s="6" t="e" cm="1">
        <f t="array" aca="1" ref="CZ238" ca="1">INDIRECT(ADDRESS(MATCH(LARGE(_xlfn._xlws.FILTER(CZ7:CZ233,CZ7:CZ233&gt;cr),5),CZ7:CZ233,0)+6,1))</f>
        <v>#NAME?</v>
      </c>
      <c r="DA238" s="6" t="e" cm="1">
        <f t="array" aca="1" ref="DA238" ca="1">INDIRECT(ADDRESS(MATCH(SMALL(_xlfn._xlws.FILTER(DA7:DA233,CZ7:CZ233&gt;cr),5),DA7:DA233,0)+6,1))</f>
        <v>#NAME?</v>
      </c>
      <c r="DB238" s="1" t="e" cm="1">
        <f t="array" aca="1" ref="DB238" ca="1">INDIRECT(ADDRESS(MATCH(SMALL(_xlfn._xlws.FILTER(DB7:DB233,DH7:DH233&gt;cr),5),DB7:DB233,0)+6,1))</f>
        <v>#NAME?</v>
      </c>
      <c r="DC238" s="1" t="e" cm="1">
        <f t="array" aca="1" ref="DC238" ca="1">INDIRECT(ADDRESS(MATCH(SMALL(_xlfn._xlws.FILTER(DC7:DC233,DH7:DH233&gt;cr),5),DC7:DC233,0)+6,1))</f>
        <v>#NAME?</v>
      </c>
      <c r="DD238" s="1" t="e" cm="1">
        <f t="array" aca="1" ref="DD238" ca="1">INDIRECT(ADDRESS(MATCH(LARGE(_xlfn._xlws.FILTER(DD7:DD233,DH7:DH233&gt;cr),5),DD7:DD233,0)+6,1))</f>
        <v>#NAME?</v>
      </c>
      <c r="DE238" s="1" t="e" cm="1">
        <f t="array" aca="1" ref="DE238" ca="1">INDIRECT(ADDRESS(MATCH(LARGE(_xlfn._xlws.FILTER(DE7:DE233,DH7:DH233&gt;cr),5),DE7:DE233,0)+6,1))</f>
        <v>#NAME?</v>
      </c>
      <c r="DF238" s="1" t="e" cm="1">
        <f t="array" aca="1" ref="DF238" ca="1">INDIRECT(ADDRESS(MATCH(LARGE(_xlfn._xlws.FILTER(DF7:DF233,DH7:DH233&gt;cr),5),DF7:DF233,0)+6,1))</f>
        <v>#NAME?</v>
      </c>
      <c r="DG238" s="1" t="e" cm="1">
        <f t="array" aca="1" ref="DG238" ca="1">INDIRECT(ADDRESS(MATCH(LARGE(_xlfn._xlws.FILTER(DG7:DG233,DH7:DH233&gt;cr),5),DG7:DG233,0)+6,1))</f>
        <v>#NAME?</v>
      </c>
      <c r="DH238" s="1" t="e" cm="1">
        <f t="array" aca="1" ref="DH238" ca="1">INDIRECT(ADDRESS(MATCH(LARGE(_xlfn._xlws.FILTER(DH7:DH233,DH7:DH233&gt;cr),5),DH7:DH233,0)+6,1))</f>
        <v>#NAME?</v>
      </c>
      <c r="DI238" s="1" t="e" cm="1">
        <f t="array" aca="1" ref="DI238" ca="1">INDIRECT(ADDRESS(MATCH(SMALL(_xlfn._xlws.FILTER(DI7:DI233,DH7:DH233&gt;cr),5),DI7:DI233,0)+6,1))</f>
        <v>#NAME?</v>
      </c>
      <c r="DJ238" s="6" t="e" cm="1">
        <f t="array" aca="1" ref="DJ238" ca="1">INDIRECT(ADDRESS(MATCH(SMALL(_xlfn._xlws.FILTER(DJ7:DJ233,DP7:DP233&gt;cr),5),DJ7:DJ233,0)+6,1))</f>
        <v>#NAME?</v>
      </c>
      <c r="DK238" s="6" t="e" cm="1">
        <f t="array" aca="1" ref="DK238" ca="1">INDIRECT(ADDRESS(MATCH(SMALL(_xlfn._xlws.FILTER(DK7:DK233,DP7:DP233&gt;cr),5),DK7:DK233,0)+6,1))</f>
        <v>#NAME?</v>
      </c>
      <c r="DL238" s="6" t="e" cm="1">
        <f t="array" aca="1" ref="DL238" ca="1">INDIRECT(ADDRESS(MATCH(LARGE(_xlfn._xlws.FILTER(DL7:DL233,DP7:DP233&gt;cr),5),DL7:DL233,0)+6,1))</f>
        <v>#NAME?</v>
      </c>
      <c r="DM238" s="6" t="e" cm="1">
        <f t="array" aca="1" ref="DM238" ca="1">INDIRECT(ADDRESS(MATCH(LARGE(_xlfn._xlws.FILTER(DM7:DM233,DP7:DP233&gt;cr),5),DM7:DM233,0)+6,1))</f>
        <v>#NAME?</v>
      </c>
      <c r="DN238" s="6" t="e" cm="1">
        <f t="array" aca="1" ref="DN238" ca="1">INDIRECT(ADDRESS(MATCH(LARGE(_xlfn._xlws.FILTER(DN7:DN233,DP7:DP233&gt;cr),5),DN7:DN233,0)+6,1))</f>
        <v>#NAME?</v>
      </c>
      <c r="DO238" s="6" t="e" cm="1">
        <f t="array" aca="1" ref="DO238" ca="1">INDIRECT(ADDRESS(MATCH(LARGE(_xlfn._xlws.FILTER(DO7:DO233,DP7:DP233&gt;cr),5),DO7:DO233,0)+6,1))</f>
        <v>#NAME?</v>
      </c>
      <c r="DP238" s="6" t="e" cm="1">
        <f t="array" aca="1" ref="DP238" ca="1">INDIRECT(ADDRESS(MATCH(LARGE(_xlfn._xlws.FILTER(DP7:DP233,DP7:DP233&gt;cr),5),DP7:DP233,0)+6,1))</f>
        <v>#NAME?</v>
      </c>
      <c r="DQ238" s="6" t="e" cm="1">
        <f t="array" aca="1" ref="DQ238" ca="1">INDIRECT(ADDRESS(MATCH(SMALL(_xlfn._xlws.FILTER(DQ7:DQ233,DP7:DP233&gt;cr),5),DQ7:DQ233,0)+6,1))</f>
        <v>#NAME?</v>
      </c>
      <c r="DR238" s="1" t="e" cm="1">
        <f t="array" aca="1" ref="DR238" ca="1">INDIRECT(ADDRESS(MATCH(SMALL(_xlfn._xlws.FILTER(DR7:DR233,DX7:DX233&gt;cr),5),DR7:DR233,0)+6,1))</f>
        <v>#NAME?</v>
      </c>
      <c r="DS238" s="1" t="e" cm="1">
        <f t="array" aca="1" ref="DS238" ca="1">INDIRECT(ADDRESS(MATCH(SMALL(_xlfn._xlws.FILTER(DS7:DS233,DX7:DX233&gt;cr),5),DS7:DS233,0)+6,1))</f>
        <v>#NAME?</v>
      </c>
      <c r="DT238" s="1" t="e" cm="1">
        <f t="array" aca="1" ref="DT238" ca="1">INDIRECT(ADDRESS(MATCH(LARGE(_xlfn._xlws.FILTER(DT7:DT233,DX7:DX233&gt;cr),5),DT7:DT233,0)+6,1))</f>
        <v>#NAME?</v>
      </c>
      <c r="DU238" s="1" t="e" cm="1">
        <f t="array" aca="1" ref="DU238" ca="1">INDIRECT(ADDRESS(MATCH(LARGE(_xlfn._xlws.FILTER(DU7:DU233,DX7:DX233&gt;cr),5),DU7:DU233,0)+6,1))</f>
        <v>#NAME?</v>
      </c>
      <c r="DV238" s="1" t="e" cm="1">
        <f t="array" aca="1" ref="DV238" ca="1">INDIRECT(ADDRESS(MATCH(LARGE(_xlfn._xlws.FILTER(DV7:DV233,DX7:DX233&gt;cr),5),DV7:DV233,0)+6,1))</f>
        <v>#NAME?</v>
      </c>
      <c r="DW238" s="1" t="e" cm="1">
        <f t="array" aca="1" ref="DW238" ca="1">INDIRECT(ADDRESS(MATCH(LARGE(_xlfn._xlws.FILTER(DW7:DW233,DX7:DX233&gt;cr),5),DW7:DW233,0)+6,1))</f>
        <v>#NAME?</v>
      </c>
      <c r="DX238" s="1" t="e" cm="1">
        <f t="array" aca="1" ref="DX238" ca="1">INDIRECT(ADDRESS(MATCH(LARGE(_xlfn._xlws.FILTER(DX7:DX233,DX7:DX233&gt;cr),5),DX7:DX233,0)+6,1))</f>
        <v>#NAME?</v>
      </c>
      <c r="DY238" s="1" t="e" cm="1">
        <f t="array" aca="1" ref="DY238" ca="1">INDIRECT(ADDRESS(MATCH(SMALL(_xlfn._xlws.FILTER(DY7:DY233,DX7:DX233&gt;cr),5),DY7:DY233,0)+6,1))</f>
        <v>#NAME?</v>
      </c>
      <c r="DZ238" s="6" t="e" cm="1">
        <f t="array" aca="1" ref="DZ238" ca="1">INDIRECT(ADDRESS(MATCH(SMALL(_xlfn._xlws.FILTER(DZ7:DZ233,EF7:EF233&gt;cr),5),DZ7:DZ233,0)+6,1))</f>
        <v>#NAME?</v>
      </c>
      <c r="EA238" s="6" t="e" cm="1">
        <f t="array" aca="1" ref="EA238" ca="1">INDIRECT(ADDRESS(MATCH(SMALL(_xlfn._xlws.FILTER(EA7:EA233,EF7:EF233&gt;cr),5),EA7:EA233,0)+6,1))</f>
        <v>#NAME?</v>
      </c>
      <c r="EB238" s="6" t="e" cm="1">
        <f t="array" aca="1" ref="EB238" ca="1">INDIRECT(ADDRESS(MATCH(LARGE(_xlfn._xlws.FILTER(EB7:EB233,EF7:EF233&gt;cr),5),EB7:EB233,0)+6,1))</f>
        <v>#NAME?</v>
      </c>
      <c r="EC238" s="6" t="e" cm="1">
        <f t="array" aca="1" ref="EC238" ca="1">INDIRECT(ADDRESS(MATCH(LARGE(_xlfn._xlws.FILTER(EC7:EC233,EF7:EF233&gt;cr),5),EC7:EC233,0)+6,1))</f>
        <v>#NAME?</v>
      </c>
      <c r="ED238" s="6" t="e" cm="1">
        <f t="array" aca="1" ref="ED238" ca="1">INDIRECT(ADDRESS(MATCH(LARGE(_xlfn._xlws.FILTER(ED7:ED233,EF7:EF233&gt;cr),5),ED7:ED233,0)+6,1))</f>
        <v>#NAME?</v>
      </c>
      <c r="EE238" s="6" t="e" cm="1">
        <f t="array" aca="1" ref="EE238" ca="1">INDIRECT(ADDRESS(MATCH(LARGE(_xlfn._xlws.FILTER(EE7:EE233,EF7:EF233&gt;cr),5),EE7:EE233,0)+6,1))</f>
        <v>#NAME?</v>
      </c>
      <c r="EF238" s="6" t="e" cm="1">
        <f t="array" aca="1" ref="EF238" ca="1">INDIRECT(ADDRESS(MATCH(LARGE(_xlfn._xlws.FILTER(EF7:EF233,EF7:EF233&gt;cr),5),EF7:EF233,0)+6,1))</f>
        <v>#NAME?</v>
      </c>
      <c r="EG238" s="6" t="e" cm="1">
        <f t="array" aca="1" ref="EG238" ca="1">INDIRECT(ADDRESS(MATCH(SMALL(_xlfn._xlws.FILTER(EG7:EG233,EF7:EF233&gt;cr),5),EG7:EG233,0)+6,1))</f>
        <v>#NAME?</v>
      </c>
      <c r="EH238" s="1" t="e" cm="1">
        <f t="array" aca="1" ref="EH238" ca="1">INDIRECT(ADDRESS(MATCH(SMALL(_xlfn._xlws.FILTER(EH7:EH233,EN7:EN233&gt;cr),5),EH7:EH233,0)+6,1))</f>
        <v>#NAME?</v>
      </c>
      <c r="EI238" s="1" t="e" cm="1">
        <f t="array" aca="1" ref="EI238" ca="1">INDIRECT(ADDRESS(MATCH(SMALL(_xlfn._xlws.FILTER(EI7:EI233,EN7:EN233&gt;cr),5),EI7:EI233,0)+6,1))</f>
        <v>#NAME?</v>
      </c>
      <c r="EJ238" s="1" t="e" cm="1">
        <f t="array" aca="1" ref="EJ238" ca="1">INDIRECT(ADDRESS(MATCH(LARGE(_xlfn._xlws.FILTER(EJ7:EJ233,EN7:EN233&gt;cr),5),EJ7:EJ233,0)+6,1))</f>
        <v>#NAME?</v>
      </c>
      <c r="EK238" s="1" t="e" cm="1">
        <f t="array" aca="1" ref="EK238" ca="1">INDIRECT(ADDRESS(MATCH(LARGE(_xlfn._xlws.FILTER(EK7:EK233,EN7:EN233&gt;cr),5),EK7:EK233,0)+6,1))</f>
        <v>#NAME?</v>
      </c>
      <c r="EL238" s="1" t="e" cm="1">
        <f t="array" aca="1" ref="EL238" ca="1">INDIRECT(ADDRESS(MATCH(LARGE(_xlfn._xlws.FILTER(EL7:EL233,EN7:EN233&gt;cr),5),EL7:EL233,0)+6,1))</f>
        <v>#NAME?</v>
      </c>
      <c r="EM238" s="1" t="e" cm="1">
        <f t="array" aca="1" ref="EM238" ca="1">INDIRECT(ADDRESS(MATCH(LARGE(_xlfn._xlws.FILTER(EM7:EM233,EN7:EN233&gt;cr),5),EM7:EM233,0)+6,1))</f>
        <v>#NAME?</v>
      </c>
      <c r="EN238" s="1" t="e" cm="1">
        <f t="array" aca="1" ref="EN238" ca="1">INDIRECT(ADDRESS(MATCH(LARGE(_xlfn._xlws.FILTER(EN7:EN233,EN7:EN233&gt;cr),5),EN7:EN233,0)+6,1))</f>
        <v>#NAME?</v>
      </c>
      <c r="EO238" s="1" t="e" cm="1">
        <f t="array" aca="1" ref="EO238" ca="1">INDIRECT(ADDRESS(MATCH(SMALL(_xlfn._xlws.FILTER(EO7:EO233,EN7:EN233&gt;cr),5),EO7:EO233,0)+6,1))</f>
        <v>#NAME?</v>
      </c>
      <c r="EP238" s="6" t="e" cm="1">
        <f t="array" aca="1" ref="EP238" ca="1">INDIRECT(ADDRESS(MATCH(SMALL(_xlfn._xlws.FILTER(EP7:EP233,EV7:EV233&gt;cr),5),EP7:EP233,0)+6,1))</f>
        <v>#NAME?</v>
      </c>
      <c r="EQ238" s="6" t="e" cm="1">
        <f t="array" aca="1" ref="EQ238" ca="1">INDIRECT(ADDRESS(MATCH(SMALL(_xlfn._xlws.FILTER(EQ7:EQ233,EV7:EV233&gt;cr),5),EQ7:EQ233,0)+6,1))</f>
        <v>#NAME?</v>
      </c>
      <c r="ER238" s="6" t="e" cm="1">
        <f t="array" aca="1" ref="ER238" ca="1">INDIRECT(ADDRESS(MATCH(LARGE(_xlfn._xlws.FILTER(ER7:ER233,EV7:EV233&gt;cr),5),ER7:ER233,0)+6,1))</f>
        <v>#NAME?</v>
      </c>
      <c r="ES238" s="6" t="e" cm="1">
        <f t="array" aca="1" ref="ES238" ca="1">INDIRECT(ADDRESS(MATCH(LARGE(_xlfn._xlws.FILTER(ES7:ES233,EV7:EV233&gt;cr),5),ES7:ES233,0)+6,1))</f>
        <v>#NAME?</v>
      </c>
      <c r="ET238" s="6" t="e" cm="1">
        <f t="array" aca="1" ref="ET238" ca="1">INDIRECT(ADDRESS(MATCH(LARGE(_xlfn._xlws.FILTER(ET7:ET233,EV7:EV233&gt;cr),5),ET7:ET233,0)+6,1))</f>
        <v>#NAME?</v>
      </c>
      <c r="EU238" s="6" t="e" cm="1">
        <f t="array" aca="1" ref="EU238" ca="1">INDIRECT(ADDRESS(MATCH(LARGE(_xlfn._xlws.FILTER(EU7:EU233,EV7:EV233&gt;cr),5),EU7:EU233,0)+6,1))</f>
        <v>#NAME?</v>
      </c>
      <c r="EV238" s="6" t="e" cm="1">
        <f t="array" aca="1" ref="EV238" ca="1">INDIRECT(ADDRESS(MATCH(LARGE(_xlfn._xlws.FILTER(EV7:EV233,EV7:EV233&gt;cr),5),EV7:EV233,0)+6,1))</f>
        <v>#NAME?</v>
      </c>
      <c r="EW238" s="6" t="e" cm="1">
        <f t="array" aca="1" ref="EW238" ca="1">INDIRECT(ADDRESS(MATCH(SMALL(_xlfn._xlws.FILTER(EW7:EW233,EV7:EV233&gt;cr),5),EW7:EW233,0)+6,1))</f>
        <v>#NAME?</v>
      </c>
      <c r="EX238" s="1" t="e" cm="1">
        <f t="array" aca="1" ref="EX238" ca="1">INDIRECT(ADDRESS(MATCH(SMALL(_xlfn._xlws.FILTER(EX7:EX233,FD7:FD233&gt;cr),5),EX7:EX233,0)+6,1))</f>
        <v>#NAME?</v>
      </c>
      <c r="EY238" s="1" t="e" cm="1">
        <f t="array" aca="1" ref="EY238" ca="1">INDIRECT(ADDRESS(MATCH(SMALL(_xlfn._xlws.FILTER(EY7:EY233,FD7:FD233&gt;cr),5),EY7:EY233,0)+6,1))</f>
        <v>#NAME?</v>
      </c>
      <c r="EZ238" s="1" t="e" cm="1">
        <f t="array" aca="1" ref="EZ238" ca="1">INDIRECT(ADDRESS(MATCH(LARGE(_xlfn._xlws.FILTER(EZ7:EZ233,FD7:FD233&gt;cr),5),EZ7:EZ233,0)+6,1))</f>
        <v>#NAME?</v>
      </c>
      <c r="FA238" s="1" t="e" cm="1">
        <f t="array" aca="1" ref="FA238" ca="1">INDIRECT(ADDRESS(MATCH(LARGE(_xlfn._xlws.FILTER(FA7:FA233,FD7:FD233&gt;cr),5),FA7:FA233,0)+6,1))</f>
        <v>#NAME?</v>
      </c>
      <c r="FB238" s="1" t="e" cm="1">
        <f t="array" aca="1" ref="FB238" ca="1">INDIRECT(ADDRESS(MATCH(LARGE(_xlfn._xlws.FILTER(FB7:FB233,FD7:FD233&gt;cr),5),FB7:FB233,0)+6,1))</f>
        <v>#NAME?</v>
      </c>
      <c r="FC238" s="1" t="e" cm="1">
        <f t="array" aca="1" ref="FC238" ca="1">INDIRECT(ADDRESS(MATCH(LARGE(_xlfn._xlws.FILTER(FC7:FC233,FD7:FD233&gt;cr),5),FC7:FC233,0)+6,1))</f>
        <v>#NAME?</v>
      </c>
      <c r="FD238" s="1" t="e" cm="1">
        <f t="array" aca="1" ref="FD238" ca="1">INDIRECT(ADDRESS(MATCH(LARGE(_xlfn._xlws.FILTER(FD7:FD233,FD7:FD233&gt;cr),5),FD7:FD233,0)+6,1))</f>
        <v>#NAME?</v>
      </c>
      <c r="FE238" s="1" t="e" cm="1">
        <f t="array" aca="1" ref="FE238" ca="1">INDIRECT(ADDRESS(MATCH(SMALL(_xlfn._xlws.FILTER(FE7:FE233,FD7:FD233&gt;cr),5),FE7:FE233,0)+6,1))</f>
        <v>#NAME?</v>
      </c>
      <c r="FF238" s="6" t="e" cm="1">
        <f t="array" aca="1" ref="FF238" ca="1">INDIRECT(ADDRESS(MATCH(SMALL(_xlfn._xlws.FILTER(FF7:FF233,FL7:FL233&gt;cr),5),FF7:FF233,0)+6,1))</f>
        <v>#NAME?</v>
      </c>
      <c r="FG238" s="6" t="e" cm="1">
        <f t="array" aca="1" ref="FG238" ca="1">INDIRECT(ADDRESS(MATCH(SMALL(_xlfn._xlws.FILTER(FG7:FG233,FL7:FL233&gt;cr),5),FG7:FG233,0)+6,1))</f>
        <v>#NAME?</v>
      </c>
      <c r="FH238" s="6" t="e" cm="1">
        <f t="array" aca="1" ref="FH238" ca="1">INDIRECT(ADDRESS(MATCH(LARGE(_xlfn._xlws.FILTER(FH7:FH233,FL7:FL233&gt;cr),5),FH7:FH233,0)+6,1))</f>
        <v>#NAME?</v>
      </c>
      <c r="FI238" s="6" t="e" cm="1">
        <f t="array" aca="1" ref="FI238" ca="1">INDIRECT(ADDRESS(MATCH(LARGE(_xlfn._xlws.FILTER(FI7:FI233,FL7:FL233&gt;cr),5),FI7:FI233,0)+6,1))</f>
        <v>#NAME?</v>
      </c>
      <c r="FJ238" s="6" t="e" cm="1">
        <f t="array" aca="1" ref="FJ238" ca="1">INDIRECT(ADDRESS(MATCH(LARGE(_xlfn._xlws.FILTER(FJ7:FJ233,FL7:FL233&gt;cr),5),FJ7:FJ233,0)+6,1))</f>
        <v>#NAME?</v>
      </c>
      <c r="FK238" s="6" t="e" cm="1">
        <f t="array" aca="1" ref="FK238" ca="1">INDIRECT(ADDRESS(MATCH(LARGE(_xlfn._xlws.FILTER(FK7:FK233,FL7:FL233&gt;cr),5),FK7:FK233,0)+6,1))</f>
        <v>#NAME?</v>
      </c>
      <c r="FL238" s="6" t="e" cm="1">
        <f t="array" aca="1" ref="FL238" ca="1">INDIRECT(ADDRESS(MATCH(LARGE(_xlfn._xlws.FILTER(FL7:FL233,FL7:FL233&gt;cr),5),FL7:FL233,0)+6,1))</f>
        <v>#NAME?</v>
      </c>
      <c r="FM238" s="6" t="e" cm="1">
        <f t="array" aca="1" ref="FM238" ca="1">INDIRECT(ADDRESS(MATCH(SMALL(_xlfn._xlws.FILTER(FM7:FM233,FL7:FL233&gt;cr),5),FM7:FM233,0)+6,1))</f>
        <v>#NAME?</v>
      </c>
      <c r="FN238" s="1" t="e" cm="1">
        <f t="array" aca="1" ref="FN238" ca="1">INDIRECT(ADDRESS(MATCH(SMALL(_xlfn._xlws.FILTER(FN7:FN233,FT7:FT233&gt;cr),5),FN7:FN233,0)+6,1))</f>
        <v>#NAME?</v>
      </c>
      <c r="FO238" s="1" t="e" cm="1">
        <f t="array" aca="1" ref="FO238" ca="1">INDIRECT(ADDRESS(MATCH(SMALL(_xlfn._xlws.FILTER(FO7:FO233,FT7:FT233&gt;cr),5),FO7:FO233,0)+6,1))</f>
        <v>#NAME?</v>
      </c>
      <c r="FP238" s="1" t="e" cm="1">
        <f t="array" aca="1" ref="FP238" ca="1">INDIRECT(ADDRESS(MATCH(LARGE(_xlfn._xlws.FILTER(FP7:FP233,FT7:FT233&gt;cr),5),FP7:FP233,0)+6,1))</f>
        <v>#NAME?</v>
      </c>
      <c r="FQ238" s="1" t="e" cm="1">
        <f t="array" aca="1" ref="FQ238" ca="1">INDIRECT(ADDRESS(MATCH(LARGE(_xlfn._xlws.FILTER(FQ7:FQ233,FT7:FT233&gt;cr),5),FQ7:FQ233,0)+6,1))</f>
        <v>#NAME?</v>
      </c>
      <c r="FR238" s="1" t="e" cm="1">
        <f t="array" aca="1" ref="FR238" ca="1">INDIRECT(ADDRESS(MATCH(LARGE(_xlfn._xlws.FILTER(FR7:FR233,FT7:FT233&gt;cr),5),FR7:FR233,0)+6,1))</f>
        <v>#NAME?</v>
      </c>
      <c r="FS238" s="1" t="e" cm="1">
        <f t="array" aca="1" ref="FS238" ca="1">INDIRECT(ADDRESS(MATCH(LARGE(_xlfn._xlws.FILTER(FS7:FS233,FT7:FT233&gt;cr),5),FS7:FS233,0)+6,1))</f>
        <v>#NAME?</v>
      </c>
      <c r="FT238" s="1" t="e" cm="1">
        <f t="array" aca="1" ref="FT238" ca="1">INDIRECT(ADDRESS(MATCH(LARGE(_xlfn._xlws.FILTER(FT7:FT233,FT7:FT233&gt;cr),5),FT7:FT233,0)+6,1))</f>
        <v>#NAME?</v>
      </c>
      <c r="FU238" s="1" t="e" cm="1">
        <f t="array" aca="1" ref="FU238" ca="1">INDIRECT(ADDRESS(MATCH(SMALL(_xlfn._xlws.FILTER(FU7:FU233,FT7:FT233&gt;cr),5),FU7:FU233,0)+6,1))</f>
        <v>#NAME?</v>
      </c>
      <c r="FV238" s="6" t="e" cm="1">
        <f t="array" aca="1" ref="FV238" ca="1">INDIRECT(ADDRESS(MATCH(SMALL(_xlfn._xlws.FILTER(FV7:FV233,GB7:GB233&gt;cr),5),FV7:FV233,0)+6,1))</f>
        <v>#NAME?</v>
      </c>
      <c r="FW238" s="6" t="e" cm="1">
        <f t="array" aca="1" ref="FW238" ca="1">INDIRECT(ADDRESS(MATCH(SMALL(_xlfn._xlws.FILTER(FW7:FW233,GB7:GB233&gt;cr),5),FW7:FW233,0)+6,1))</f>
        <v>#NAME?</v>
      </c>
      <c r="FX238" s="6" t="e" cm="1">
        <f t="array" aca="1" ref="FX238" ca="1">INDIRECT(ADDRESS(MATCH(LARGE(_xlfn._xlws.FILTER(FX7:FX233,GB7:GB233&gt;cr),5),FX7:FX233,0)+6,1))</f>
        <v>#NAME?</v>
      </c>
      <c r="FY238" s="6" t="e" cm="1">
        <f t="array" aca="1" ref="FY238" ca="1">INDIRECT(ADDRESS(MATCH(LARGE(_xlfn._xlws.FILTER(FY7:FY233,GB7:GB233&gt;cr),5),FY7:FY233,0)+6,1))</f>
        <v>#NAME?</v>
      </c>
      <c r="FZ238" s="6" t="e" cm="1">
        <f t="array" aca="1" ref="FZ238" ca="1">INDIRECT(ADDRESS(MATCH(LARGE(_xlfn._xlws.FILTER(FZ7:FZ233,GB7:GB233&gt;cr),5),FZ7:FZ233,0)+6,1))</f>
        <v>#NAME?</v>
      </c>
      <c r="GA238" s="6" t="e" cm="1">
        <f t="array" aca="1" ref="GA238" ca="1">INDIRECT(ADDRESS(MATCH(LARGE(_xlfn._xlws.FILTER(GA7:GA233,GB7:GB233&gt;cr),5),GA7:GA233,0)+6,1))</f>
        <v>#NAME?</v>
      </c>
      <c r="GB238" s="6" t="e" cm="1">
        <f t="array" aca="1" ref="GB238" ca="1">INDIRECT(ADDRESS(MATCH(LARGE(_xlfn._xlws.FILTER(GB7:GB233,GB7:GB233&gt;cr),5),GB7:GB233,0)+6,1))</f>
        <v>#NAME?</v>
      </c>
      <c r="GC238" s="6" t="e" cm="1">
        <f t="array" aca="1" ref="GC238" ca="1">INDIRECT(ADDRESS(MATCH(SMALL(_xlfn._xlws.FILTER(GC7:GC233,GB7:GB233&gt;cr),5),GC7:GC233,0)+6,1))</f>
        <v>#NAME?</v>
      </c>
      <c r="GD238" s="1" t="e" cm="1">
        <f t="array" aca="1" ref="GD238" ca="1">INDIRECT(ADDRESS(MATCH(SMALL(_xlfn._xlws.FILTER(GD7:GD233,GJ7:GJ233&gt;cr),5),GD7:GD233,0)+6,1))</f>
        <v>#NAME?</v>
      </c>
      <c r="GE238" s="1" t="e" cm="1">
        <f t="array" aca="1" ref="GE238" ca="1">INDIRECT(ADDRESS(MATCH(SMALL(_xlfn._xlws.FILTER(GE7:GE233,GJ7:GJ233&gt;cr),5),GE7:GE233,0)+6,1))</f>
        <v>#NAME?</v>
      </c>
      <c r="GF238" s="1" t="e" cm="1">
        <f t="array" aca="1" ref="GF238" ca="1">INDIRECT(ADDRESS(MATCH(LARGE(_xlfn._xlws.FILTER(GF7:GF233,GJ7:GJ233&gt;cr),5),GF7:GF233,0)+6,1))</f>
        <v>#NAME?</v>
      </c>
      <c r="GG238" s="1" t="e" cm="1">
        <f t="array" aca="1" ref="GG238" ca="1">INDIRECT(ADDRESS(MATCH(LARGE(_xlfn._xlws.FILTER(GG7:GG233,GJ7:GJ233&gt;cr),5),GG7:GG233,0)+6,1))</f>
        <v>#NAME?</v>
      </c>
      <c r="GH238" s="1" t="e" cm="1">
        <f t="array" aca="1" ref="GH238" ca="1">INDIRECT(ADDRESS(MATCH(LARGE(_xlfn._xlws.FILTER(GH7:GH233,GJ7:GJ233&gt;cr),5),GH7:GH233,0)+6,1))</f>
        <v>#NAME?</v>
      </c>
      <c r="GI238" s="1" t="e" cm="1">
        <f t="array" aca="1" ref="GI238" ca="1">INDIRECT(ADDRESS(MATCH(LARGE(_xlfn._xlws.FILTER(GI7:GI233,GJ7:GJ233&gt;cr),5),GI7:GI233,0)+6,1))</f>
        <v>#NAME?</v>
      </c>
      <c r="GJ238" s="1" t="e" cm="1">
        <f t="array" aca="1" ref="GJ238" ca="1">INDIRECT(ADDRESS(MATCH(LARGE(_xlfn._xlws.FILTER(GJ7:GJ233,GJ7:GJ233&gt;cr),5),GJ7:GJ233,0)+6,1))</f>
        <v>#NAME?</v>
      </c>
      <c r="GK238" s="1" t="e" cm="1">
        <f t="array" aca="1" ref="GK238" ca="1">INDIRECT(ADDRESS(MATCH(SMALL(_xlfn._xlws.FILTER(GK7:GK233,GJ7:GJ233&gt;cr),5),GK7:GK233,0)+6,1))</f>
        <v>#NAME?</v>
      </c>
      <c r="GL238" s="6" t="e" cm="1">
        <f t="array" aca="1" ref="GL238" ca="1">INDIRECT(ADDRESS(MATCH(SMALL(_xlfn._xlws.FILTER(GL7:GL233,GR7:GR233&gt;cr),5),GL7:GL233,0)+6,1))</f>
        <v>#NAME?</v>
      </c>
      <c r="GM238" s="6" t="e" cm="1">
        <f t="array" aca="1" ref="GM238" ca="1">INDIRECT(ADDRESS(MATCH(SMALL(_xlfn._xlws.FILTER(GM7:GM233,GR7:GR233&gt;cr),5),GM7:GM233,0)+6,1))</f>
        <v>#NAME?</v>
      </c>
      <c r="GN238" s="6" t="e" cm="1">
        <f t="array" aca="1" ref="GN238" ca="1">INDIRECT(ADDRESS(MATCH(LARGE(_xlfn._xlws.FILTER(GN7:GN233,GR7:GR233&gt;cr),5),GN7:GN233,0)+6,1))</f>
        <v>#NAME?</v>
      </c>
      <c r="GO238" s="6" t="e" cm="1">
        <f t="array" aca="1" ref="GO238" ca="1">INDIRECT(ADDRESS(MATCH(LARGE(_xlfn._xlws.FILTER(GO7:GO233,GR7:GR233&gt;cr),5),GO7:GO233,0)+6,1))</f>
        <v>#NAME?</v>
      </c>
      <c r="GP238" s="6" t="e" cm="1">
        <f t="array" aca="1" ref="GP238" ca="1">INDIRECT(ADDRESS(MATCH(LARGE(_xlfn._xlws.FILTER(GP7:GP233,GR7:GR233&gt;cr),5),GP7:GP233,0)+6,1))</f>
        <v>#NAME?</v>
      </c>
      <c r="GQ238" s="6" t="e" cm="1">
        <f t="array" aca="1" ref="GQ238" ca="1">INDIRECT(ADDRESS(MATCH(LARGE(_xlfn._xlws.FILTER(GQ7:GQ233,GR7:GR233&gt;cr),5),GQ7:GQ233,0)+6,1))</f>
        <v>#NAME?</v>
      </c>
      <c r="GR238" s="6" t="e" cm="1">
        <f t="array" aca="1" ref="GR238" ca="1">INDIRECT(ADDRESS(MATCH(LARGE(_xlfn._xlws.FILTER(GR7:GR233,GR7:GR233&gt;cr),5),GR7:GR233,0)+6,1))</f>
        <v>#NAME?</v>
      </c>
      <c r="GS238" s="6" t="e" cm="1">
        <f t="array" aca="1" ref="GS238" ca="1">INDIRECT(ADDRESS(MATCH(SMALL(_xlfn._xlws.FILTER(GS7:GS233,GR7:GR233&gt;cr),5),GS7:GS233,0)+6,1))</f>
        <v>#NAME?</v>
      </c>
      <c r="GT238" s="1" t="e" cm="1">
        <f t="array" aca="1" ref="GT238" ca="1">INDIRECT(ADDRESS(MATCH(SMALL(_xlfn._xlws.FILTER(GT7:GT233,GZ7:GZ233&gt;cr),5),GT7:GT233,0)+6,1))</f>
        <v>#NAME?</v>
      </c>
      <c r="GU238" s="1" t="e" cm="1">
        <f t="array" aca="1" ref="GU238" ca="1">INDIRECT(ADDRESS(MATCH(SMALL(_xlfn._xlws.FILTER(GU7:GU233,GZ7:GZ233&gt;cr),5),GU7:GU233,0)+6,1))</f>
        <v>#NAME?</v>
      </c>
      <c r="GV238" s="1" t="e" cm="1">
        <f t="array" aca="1" ref="GV238" ca="1">INDIRECT(ADDRESS(MATCH(LARGE(_xlfn._xlws.FILTER(GV7:GV233,GZ7:GZ233&gt;cr),5),GV7:GV233,0)+6,1))</f>
        <v>#NAME?</v>
      </c>
      <c r="GW238" s="1" t="e" cm="1">
        <f t="array" aca="1" ref="GW238" ca="1">INDIRECT(ADDRESS(MATCH(LARGE(_xlfn._xlws.FILTER(GW7:GW233,GZ7:GZ233&gt;cr),5),GW7:GW233,0)+6,1))</f>
        <v>#NAME?</v>
      </c>
      <c r="GX238" s="1" t="e" cm="1">
        <f t="array" aca="1" ref="GX238" ca="1">INDIRECT(ADDRESS(MATCH(LARGE(_xlfn._xlws.FILTER(GX7:GX233,GZ7:GZ233&gt;cr),5),GX7:GX233,0)+6,1))</f>
        <v>#NAME?</v>
      </c>
      <c r="GY238" s="1" t="e" cm="1">
        <f t="array" aca="1" ref="GY238" ca="1">INDIRECT(ADDRESS(MATCH(LARGE(_xlfn._xlws.FILTER(GY7:GY233,GZ7:GZ233&gt;cr),5),GY7:GY233,0)+6,1))</f>
        <v>#NAME?</v>
      </c>
      <c r="GZ238" s="1" t="e" cm="1">
        <f t="array" aca="1" ref="GZ238" ca="1">INDIRECT(ADDRESS(MATCH(LARGE(_xlfn._xlws.FILTER(GZ7:GZ233,GZ7:GZ233&gt;cr),5),GZ7:GZ233,0)+6,1))</f>
        <v>#NAME?</v>
      </c>
      <c r="HA238" s="1" t="e" cm="1">
        <f t="array" aca="1" ref="HA238" ca="1">INDIRECT(ADDRESS(MATCH(SMALL(_xlfn._xlws.FILTER(HA7:HA233,GZ7:GZ233&gt;cr),5),HA7:HA233,0)+6,1))</f>
        <v>#NAME?</v>
      </c>
      <c r="HB238" s="6" t="e" cm="1">
        <f t="array" aca="1" ref="HB238" ca="1">INDIRECT(ADDRESS(MATCH(SMALL(_xlfn._xlws.FILTER(HB7:HB233,HH7:HH233&gt;cr),5),HB7:HB233,0)+6,1))</f>
        <v>#NAME?</v>
      </c>
      <c r="HC238" s="6" t="e" cm="1">
        <f t="array" aca="1" ref="HC238" ca="1">INDIRECT(ADDRESS(MATCH(SMALL(_xlfn._xlws.FILTER(HC7:HC233,HH7:HH233&gt;cr),5),HC7:HC233,0)+6,1))</f>
        <v>#NAME?</v>
      </c>
      <c r="HD238" s="6" t="e" cm="1">
        <f t="array" aca="1" ref="HD238" ca="1">INDIRECT(ADDRESS(MATCH(LARGE(_xlfn._xlws.FILTER(HD7:HD233,HH7:HH233&gt;cr),5),HD7:HD233,0)+6,1))</f>
        <v>#NAME?</v>
      </c>
      <c r="HE238" s="6" t="e" cm="1">
        <f t="array" aca="1" ref="HE238" ca="1">INDIRECT(ADDRESS(MATCH(LARGE(_xlfn._xlws.FILTER(HE7:HE233,HH7:HH233&gt;cr),5),HE7:HE233,0)+6,1))</f>
        <v>#NAME?</v>
      </c>
      <c r="HF238" s="6" t="e" cm="1">
        <f t="array" aca="1" ref="HF238" ca="1">INDIRECT(ADDRESS(MATCH(LARGE(_xlfn._xlws.FILTER(HF7:HF233,HH7:HH233&gt;cr),5),HF7:HF233,0)+6,1))</f>
        <v>#NAME?</v>
      </c>
      <c r="HG238" s="6" t="e" cm="1">
        <f t="array" aca="1" ref="HG238" ca="1">INDIRECT(ADDRESS(MATCH(LARGE(_xlfn._xlws.FILTER(HG7:HG233,HH7:HH233&gt;cr),5),HG7:HG233,0)+6,1))</f>
        <v>#NAME?</v>
      </c>
      <c r="HH238" s="6" t="e" cm="1">
        <f t="array" aca="1" ref="HH238" ca="1">INDIRECT(ADDRESS(MATCH(LARGE(_xlfn._xlws.FILTER(HH7:HH233,HH7:HH233&gt;cr),5),HH7:HH233,0)+6,1))</f>
        <v>#NAME?</v>
      </c>
      <c r="HI238" s="6" t="e" cm="1">
        <f t="array" aca="1" ref="HI238" ca="1">INDIRECT(ADDRESS(MATCH(SMALL(_xlfn._xlws.FILTER(HI7:HI233,HH7:HH233&gt;cr),5),HI7:HI233,0)+6,1))</f>
        <v>#NAME?</v>
      </c>
      <c r="HJ238" s="1" t="e" cm="1">
        <f t="array" aca="1" ref="HJ238" ca="1">INDIRECT(ADDRESS(MATCH(SMALL(_xlfn._xlws.FILTER(HJ7:HJ233,HP7:HP233&gt;cr),5),HJ7:HJ233,0)+6,1))</f>
        <v>#NAME?</v>
      </c>
      <c r="HK238" s="1" t="e" cm="1">
        <f t="array" aca="1" ref="HK238" ca="1">INDIRECT(ADDRESS(MATCH(SMALL(_xlfn._xlws.FILTER(HK7:HK233,HP7:HP233&gt;cr),5),HK7:HK233,0)+6,1))</f>
        <v>#NAME?</v>
      </c>
      <c r="HL238" s="1" t="e" cm="1">
        <f t="array" aca="1" ref="HL238" ca="1">INDIRECT(ADDRESS(MATCH(LARGE(_xlfn._xlws.FILTER(HL7:HL233,HP7:HP233&gt;cr),5),HL7:HL233,0)+6,1))</f>
        <v>#NAME?</v>
      </c>
      <c r="HM238" s="1" t="e" cm="1">
        <f t="array" aca="1" ref="HM238" ca="1">INDIRECT(ADDRESS(MATCH(LARGE(_xlfn._xlws.FILTER(HM7:HM233,HP7:HP233&gt;cr),5),HM7:HM233,0)+6,1))</f>
        <v>#NAME?</v>
      </c>
      <c r="HN238" s="1" t="e" cm="1">
        <f t="array" aca="1" ref="HN238" ca="1">INDIRECT(ADDRESS(MATCH(LARGE(_xlfn._xlws.FILTER(HN7:HN233,HP7:HP233&gt;cr),5),HN7:HN233,0)+6,1))</f>
        <v>#NAME?</v>
      </c>
      <c r="HO238" s="1" t="e" cm="1">
        <f t="array" aca="1" ref="HO238" ca="1">INDIRECT(ADDRESS(MATCH(LARGE(_xlfn._xlws.FILTER(HO7:HO233,HP7:HP233&gt;cr),5),HO7:HO233,0)+6,1))</f>
        <v>#NAME?</v>
      </c>
      <c r="HP238" s="1" t="e" cm="1">
        <f t="array" aca="1" ref="HP238" ca="1">INDIRECT(ADDRESS(MATCH(LARGE(_xlfn._xlws.FILTER(HP7:HP233,HP7:HP233&gt;cr),5),HP7:HP233,0)+6,1))</f>
        <v>#NAME?</v>
      </c>
      <c r="HQ238" s="1" t="e" cm="1">
        <f t="array" aca="1" ref="HQ238" ca="1">INDIRECT(ADDRESS(MATCH(SMALL(_xlfn._xlws.FILTER(HQ7:HQ233,HP7:HP233&gt;cr),5),HQ7:HQ233,0)+6,1))</f>
        <v>#NAME?</v>
      </c>
      <c r="HR238" s="6" t="e" cm="1">
        <f t="array" aca="1" ref="HR238" ca="1">INDIRECT(ADDRESS(MATCH(SMALL(_xlfn._xlws.FILTER(HR7:HR233,HX7:HX233&gt;cr),5),HR7:HR233,0)+6,1))</f>
        <v>#NAME?</v>
      </c>
      <c r="HS238" s="6" t="e" cm="1">
        <f t="array" aca="1" ref="HS238" ca="1">INDIRECT(ADDRESS(MATCH(SMALL(_xlfn._xlws.FILTER(HS7:HS233,HX7:HX233&gt;cr),5),HS7:HS233,0)+6,1))</f>
        <v>#NAME?</v>
      </c>
      <c r="HT238" s="6" t="e" cm="1">
        <f t="array" aca="1" ref="HT238" ca="1">INDIRECT(ADDRESS(MATCH(LARGE(_xlfn._xlws.FILTER(HT7:HT233,HX7:HX233&gt;cr),5),HT7:HT233,0)+6,1))</f>
        <v>#NAME?</v>
      </c>
      <c r="HU238" s="6" t="e" cm="1">
        <f t="array" aca="1" ref="HU238" ca="1">INDIRECT(ADDRESS(MATCH(LARGE(_xlfn._xlws.FILTER(HU7:HU233,HX7:HX233&gt;cr),5),HU7:HU233,0)+6,1))</f>
        <v>#NAME?</v>
      </c>
      <c r="HV238" s="6" t="e" cm="1">
        <f t="array" aca="1" ref="HV238" ca="1">INDIRECT(ADDRESS(MATCH(LARGE(_xlfn._xlws.FILTER(HV7:HV233,HX7:HX233&gt;cr),5),HV7:HV233,0)+6,1))</f>
        <v>#NAME?</v>
      </c>
      <c r="HW238" s="6" t="e" cm="1">
        <f t="array" aca="1" ref="HW238" ca="1">INDIRECT(ADDRESS(MATCH(LARGE(_xlfn._xlws.FILTER(HW7:HW233,HX7:HX233&gt;cr),5),HW7:HW233,0)+6,1))</f>
        <v>#NAME?</v>
      </c>
      <c r="HX238" s="6" t="e" cm="1">
        <f t="array" aca="1" ref="HX238" ca="1">INDIRECT(ADDRESS(MATCH(LARGE(_xlfn._xlws.FILTER(HX7:HX233,HX7:HX233&gt;cr),5),HX7:HX233,0)+6,1))</f>
        <v>#NAME?</v>
      </c>
      <c r="HY238" s="6" t="e" cm="1">
        <f t="array" aca="1" ref="HY238" ca="1">INDIRECT(ADDRESS(MATCH(SMALL(_xlfn._xlws.FILTER(HY7:HY233,HX7:HX233&gt;cr),5),HY7:HY233,0)+6,1))</f>
        <v>#NAME?</v>
      </c>
      <c r="HZ238" s="1" t="e" cm="1">
        <f t="array" aca="1" ref="HZ238" ca="1">INDIRECT(ADDRESS(MATCH(SMALL(_xlfn._xlws.FILTER(HZ7:HZ233,IF7:IF233&gt;cr),5),HZ7:HZ233,0)+6,1))</f>
        <v>#NAME?</v>
      </c>
      <c r="IA238" s="1" t="e" cm="1">
        <f t="array" aca="1" ref="IA238" ca="1">INDIRECT(ADDRESS(MATCH(SMALL(_xlfn._xlws.FILTER(IA7:IA233,IF7:IF233&gt;cr),5),IA7:IA233,0)+6,1))</f>
        <v>#NAME?</v>
      </c>
      <c r="IB238" s="1" t="e" cm="1">
        <f t="array" aca="1" ref="IB238" ca="1">INDIRECT(ADDRESS(MATCH(LARGE(_xlfn._xlws.FILTER(IB7:IB233,IF7:IF233&gt;cr),5),IB7:IB233,0)+6,1))</f>
        <v>#NAME?</v>
      </c>
      <c r="IC238" s="1" t="e" cm="1">
        <f t="array" aca="1" ref="IC238" ca="1">INDIRECT(ADDRESS(MATCH(LARGE(_xlfn._xlws.FILTER(IC7:IC233,IF7:IF233&gt;cr),5),IC7:IC233,0)+6,1))</f>
        <v>#NAME?</v>
      </c>
      <c r="ID238" s="1" t="e" cm="1">
        <f t="array" aca="1" ref="ID238" ca="1">INDIRECT(ADDRESS(MATCH(LARGE(_xlfn._xlws.FILTER(ID7:ID233,IF7:IF233&gt;cr),5),ID7:ID233,0)+6,1))</f>
        <v>#NAME?</v>
      </c>
      <c r="IE238" s="1" t="e" cm="1">
        <f t="array" aca="1" ref="IE238" ca="1">INDIRECT(ADDRESS(MATCH(LARGE(_xlfn._xlws.FILTER(IE7:IE233,IF7:IF233&gt;cr),5),IE7:IE233,0)+6,1))</f>
        <v>#NAME?</v>
      </c>
      <c r="IF238" s="1" t="e" cm="1">
        <f t="array" aca="1" ref="IF238" ca="1">INDIRECT(ADDRESS(MATCH(LARGE(_xlfn._xlws.FILTER(IF7:IF233,IF7:IF233&gt;cr),5),IF7:IF233,0)+6,1))</f>
        <v>#NAME?</v>
      </c>
      <c r="IG238" s="1" t="e" cm="1">
        <f t="array" aca="1" ref="IG238" ca="1">INDIRECT(ADDRESS(MATCH(SMALL(_xlfn._xlws.FILTER(IG7:IG233,IF7:IF233&gt;cr),5),IG7:IG233,0)+6,1))</f>
        <v>#NAME?</v>
      </c>
      <c r="IH238" s="6" t="e" cm="1">
        <f t="array" aca="1" ref="IH238" ca="1">INDIRECT(ADDRESS(MATCH(SMALL(_xlfn._xlws.FILTER(IH7:IH233,IN7:IN233&gt;cr),5),IH7:IH233,0)+6,1))</f>
        <v>#NAME?</v>
      </c>
      <c r="II238" s="6" t="e" cm="1">
        <f t="array" aca="1" ref="II238" ca="1">INDIRECT(ADDRESS(MATCH(SMALL(_xlfn._xlws.FILTER(II7:II233,IN7:IN233&gt;cr),5),II7:II233,0)+6,1))</f>
        <v>#NAME?</v>
      </c>
      <c r="IJ238" s="6" t="e" cm="1">
        <f t="array" aca="1" ref="IJ238" ca="1">INDIRECT(ADDRESS(MATCH(LARGE(_xlfn._xlws.FILTER(IJ7:IJ233,IN7:IN233&gt;cr),5),IJ7:IJ233,0)+6,1))</f>
        <v>#NAME?</v>
      </c>
      <c r="IK238" s="6" t="e" cm="1">
        <f t="array" aca="1" ref="IK238" ca="1">INDIRECT(ADDRESS(MATCH(LARGE(_xlfn._xlws.FILTER(IK7:IK233,IN7:IN233&gt;cr),5),IK7:IK233,0)+6,1))</f>
        <v>#NAME?</v>
      </c>
      <c r="IL238" s="6" t="e" cm="1">
        <f t="array" aca="1" ref="IL238" ca="1">INDIRECT(ADDRESS(MATCH(LARGE(_xlfn._xlws.FILTER(IL7:IL233,IN7:IN233&gt;cr),5),IL7:IL233,0)+6,1))</f>
        <v>#NAME?</v>
      </c>
      <c r="IM238" s="6" t="e" cm="1">
        <f t="array" aca="1" ref="IM238" ca="1">INDIRECT(ADDRESS(MATCH(LARGE(_xlfn._xlws.FILTER(IM7:IM233,IN7:IN233&gt;cr),5),IM7:IM233,0)+6,1))</f>
        <v>#NAME?</v>
      </c>
      <c r="IN238" s="6" t="e" cm="1">
        <f t="array" aca="1" ref="IN238" ca="1">INDIRECT(ADDRESS(MATCH(LARGE(_xlfn._xlws.FILTER(IN7:IN233,IN7:IN233&gt;cr),5),IN7:IN233,0)+6,1))</f>
        <v>#NAME?</v>
      </c>
      <c r="IO238" s="6" t="e" cm="1">
        <f t="array" aca="1" ref="IO238" ca="1">INDIRECT(ADDRESS(MATCH(SMALL(_xlfn._xlws.FILTER(IO7:IO233,IN7:IN233&gt;cr),5),IO7:IO233,0)+6,1))</f>
        <v>#NAME?</v>
      </c>
      <c r="IP238" s="1" t="e" cm="1">
        <f t="array" aca="1" ref="IP238" ca="1">INDIRECT(ADDRESS(MATCH(SMALL(_xlfn._xlws.FILTER(IP7:IP233,IV7:IV233&gt;cr),5),IP7:IP233,0)+6,1))</f>
        <v>#NAME?</v>
      </c>
      <c r="IQ238" s="1" t="e" cm="1">
        <f t="array" aca="1" ref="IQ238" ca="1">INDIRECT(ADDRESS(MATCH(SMALL(_xlfn._xlws.FILTER(IQ7:IQ233,IV7:IV233&gt;cr),5),IQ7:IQ233,0)+6,1))</f>
        <v>#NAME?</v>
      </c>
      <c r="IR238" s="1" t="e" cm="1">
        <f t="array" aca="1" ref="IR238" ca="1">INDIRECT(ADDRESS(MATCH(LARGE(_xlfn._xlws.FILTER(IR7:IR233,IV7:IV233&gt;cr),5),IR7:IR233,0)+6,1))</f>
        <v>#NAME?</v>
      </c>
      <c r="IS238" s="1" t="e" cm="1">
        <f t="array" aca="1" ref="IS238" ca="1">INDIRECT(ADDRESS(MATCH(LARGE(_xlfn._xlws.FILTER(IS7:IS233,IV7:IV233&gt;cr),5),IS7:IS233,0)+6,1))</f>
        <v>#NAME?</v>
      </c>
      <c r="IT238" s="1" t="e" cm="1">
        <f t="array" aca="1" ref="IT238" ca="1">INDIRECT(ADDRESS(MATCH(LARGE(_xlfn._xlws.FILTER(IT7:IT233,IV7:IV233&gt;cr),5),IT7:IT233,0)+6,1))</f>
        <v>#NAME?</v>
      </c>
      <c r="IU238" s="1" t="e" cm="1">
        <f t="array" aca="1" ref="IU238" ca="1">INDIRECT(ADDRESS(MATCH(LARGE(_xlfn._xlws.FILTER(IU7:IU233,IV7:IV233&gt;cr),5),IU7:IU233,0)+6,1))</f>
        <v>#NAME?</v>
      </c>
      <c r="IV238" s="1" t="e" cm="1">
        <f t="array" aca="1" ref="IV238" ca="1">INDIRECT(ADDRESS(MATCH(LARGE(_xlfn._xlws.FILTER(IV7:IV233,IV7:IV233&gt;cr),5),IV7:IV233,0)+6,1))</f>
        <v>#NAME?</v>
      </c>
      <c r="IW238" s="1" t="e" cm="1">
        <f t="array" aca="1" ref="IW238" ca="1">INDIRECT(ADDRESS(MATCH(SMALL(_xlfn._xlws.FILTER(IW7:IW233,IV7:IV233&gt;cr),5),IW7:IW233,0)+6,1))</f>
        <v>#NAME?</v>
      </c>
      <c r="IX238" s="6" t="e" cm="1">
        <f t="array" aca="1" ref="IX238" ca="1">INDIRECT(ADDRESS(MATCH(SMALL(_xlfn._xlws.FILTER(IX7:IX233,JD7:JD233&gt;cr),5),IX7:IX233,0)+6,1))</f>
        <v>#NAME?</v>
      </c>
      <c r="IY238" s="6" t="e" cm="1">
        <f t="array" aca="1" ref="IY238" ca="1">INDIRECT(ADDRESS(MATCH(SMALL(_xlfn._xlws.FILTER(IY7:IY233,JD7:JD233&gt;cr),5),IY7:IY233,0)+6,1))</f>
        <v>#NAME?</v>
      </c>
      <c r="IZ238" s="6" t="e" cm="1">
        <f t="array" aca="1" ref="IZ238" ca="1">INDIRECT(ADDRESS(MATCH(LARGE(_xlfn._xlws.FILTER(IZ7:IZ233,JD7:JD233&gt;cr),5),IZ7:IZ233,0)+6,1))</f>
        <v>#NAME?</v>
      </c>
      <c r="JA238" s="6" t="e" cm="1">
        <f t="array" aca="1" ref="JA238" ca="1">INDIRECT(ADDRESS(MATCH(LARGE(_xlfn._xlws.FILTER(JA7:JA233,JD7:JD233&gt;cr),5),JA7:JA233,0)+6,1))</f>
        <v>#NAME?</v>
      </c>
      <c r="JB238" s="6" t="e" cm="1">
        <f t="array" aca="1" ref="JB238" ca="1">INDIRECT(ADDRESS(MATCH(LARGE(_xlfn._xlws.FILTER(JB7:JB233,JD7:JD233&gt;cr),5),JB7:JB233,0)+6,1))</f>
        <v>#NAME?</v>
      </c>
      <c r="JC238" s="6" t="e" cm="1">
        <f t="array" aca="1" ref="JC238" ca="1">INDIRECT(ADDRESS(MATCH(LARGE(_xlfn._xlws.FILTER(JC7:JC233,JD7:JD233&gt;cr),5),JC7:JC233,0)+6,1))</f>
        <v>#NAME?</v>
      </c>
      <c r="JD238" s="6" t="e" cm="1">
        <f t="array" aca="1" ref="JD238" ca="1">INDIRECT(ADDRESS(MATCH(LARGE(_xlfn._xlws.FILTER(JD7:JD233,JD7:JD233&gt;cr),5),JD7:JD233,0)+6,1))</f>
        <v>#NAME?</v>
      </c>
      <c r="JE238" s="6" t="e" cm="1">
        <f t="array" aca="1" ref="JE238" ca="1">INDIRECT(ADDRESS(MATCH(SMALL(_xlfn._xlws.FILTER(JE7:JE233,JD7:JD233&gt;cr),5),JE7:JE233,0)+6,1))</f>
        <v>#NAME?</v>
      </c>
      <c r="JF238" s="1" t="e" cm="1">
        <f t="array" aca="1" ref="JF238" ca="1">INDIRECT(ADDRESS(MATCH(SMALL(_xlfn._xlws.FILTER(JF7:JF233,JL7:JL233&gt;cr),5),JF7:JF233,0)+6,1))</f>
        <v>#NAME?</v>
      </c>
      <c r="JG238" s="1" t="e" cm="1">
        <f t="array" aca="1" ref="JG238" ca="1">INDIRECT(ADDRESS(MATCH(SMALL(_xlfn._xlws.FILTER(JG7:JG233,JL7:JL233&gt;cr),5),JG7:JG233,0)+6,1))</f>
        <v>#NAME?</v>
      </c>
      <c r="JH238" s="1" t="e" cm="1">
        <f t="array" aca="1" ref="JH238" ca="1">INDIRECT(ADDRESS(MATCH(LARGE(_xlfn._xlws.FILTER(JH7:JH233,JL7:JL233&gt;cr),5),JH7:JH233,0)+6,1))</f>
        <v>#NAME?</v>
      </c>
      <c r="JI238" s="1" t="e" cm="1">
        <f t="array" aca="1" ref="JI238" ca="1">INDIRECT(ADDRESS(MATCH(LARGE(_xlfn._xlws.FILTER(JI7:JI233,JL7:JL233&gt;cr),5),JI7:JI233,0)+6,1))</f>
        <v>#NAME?</v>
      </c>
      <c r="JJ238" s="1" t="e" cm="1">
        <f t="array" aca="1" ref="JJ238" ca="1">INDIRECT(ADDRESS(MATCH(LARGE(_xlfn._xlws.FILTER(JJ7:JJ233,JL7:JL233&gt;cr),5),JJ7:JJ233,0)+6,1))</f>
        <v>#NAME?</v>
      </c>
      <c r="JK238" s="1" t="e" cm="1">
        <f t="array" aca="1" ref="JK238" ca="1">INDIRECT(ADDRESS(MATCH(LARGE(_xlfn._xlws.FILTER(JK7:JK233,JL7:JL233&gt;cr),5),JK7:JK233,0)+6,1))</f>
        <v>#NAME?</v>
      </c>
      <c r="JL238" s="1" t="e" cm="1">
        <f t="array" aca="1" ref="JL238" ca="1">INDIRECT(ADDRESS(MATCH(LARGE(_xlfn._xlws.FILTER(JL7:JL233,JL7:JL233&gt;cr),5),JL7:JL233,0)+6,1))</f>
        <v>#NAME?</v>
      </c>
      <c r="JM238" s="1" t="e" cm="1">
        <f t="array" aca="1" ref="JM238" ca="1">INDIRECT(ADDRESS(MATCH(SMALL(_xlfn._xlws.FILTER(JM7:JM233,JL7:JL233&gt;cr),5),JM7:JM233,0)+6,1))</f>
        <v>#NAME?</v>
      </c>
      <c r="JN238" s="9" t="e" cm="1">
        <f t="array" aca="1" ref="JN238" ca="1">INDIRECT(ADDRESS(MATCH(SMALL(_xlfn.LET(_xlpm.x,IF(ISNUMBER(JN7:JN233),JN7:JN233),_xlpm.y,IF(ISNUMBER(JT7:JT233),JT7:JT233),_xlfn._xlws.FILTER(_xlpm.x,_xlpm.y&gt;cr)),5),JN7:JN233,0)+6,1))</f>
        <v>#NAME?</v>
      </c>
      <c r="JO238" s="9" t="e" cm="1">
        <f t="array" aca="1" ref="JO238" ca="1">INDIRECT(ADDRESS(MATCH(SMALL(_xlfn.LET(_xlpm.x,IF(ISNUMBER(JO7:JO233),JO7:JO233),_xlpm.y,IF(ISNUMBER(JT7:JT233),JT7:JT233),_xlfn._xlws.FILTER(_xlpm.x,_xlpm.y&gt;cr)),5),JO7:JO233,0)+6,1))</f>
        <v>#NAME?</v>
      </c>
      <c r="JP238" s="9" t="e" cm="1">
        <f t="array" aca="1" ref="JP238" ca="1">INDIRECT(ADDRESS(MATCH(LARGE(_xlfn.LET(_xlpm.x,IF(ISNUMBER(JP7:JP233),JP7:JP233),_xlpm.y,IF(ISNUMBER(JT7:JT233),JT7:JT233),_xlfn._xlws.FILTER(_xlpm.x,_xlpm.y&gt;cr)),5),JP7:JP233,0)+6,1))</f>
        <v>#NAME?</v>
      </c>
      <c r="JQ238" s="9" t="e" cm="1">
        <f t="array" aca="1" ref="JQ238" ca="1">INDIRECT(ADDRESS(MATCH(LARGE(_xlfn.LET(_xlpm.x,IF(ISNUMBER(JQ7:JQ233),JQ7:JQ233),_xlpm.y,IF(ISNUMBER(JT7:JT233),JT7:JT233),_xlfn._xlws.FILTER(_xlpm.x,_xlpm.y&gt;cr)),5),JQ7:JQ233,0)+6,1))</f>
        <v>#NAME?</v>
      </c>
      <c r="JR238" s="9" t="e" cm="1">
        <f t="array" aca="1" ref="JR238" ca="1">INDIRECT(ADDRESS(MATCH(LARGE(_xlfn.LET(_xlpm.x,IF(ISNUMBER(JR7:JR233),JR7:JR233),_xlpm.y,IF(ISNUMBER(JT7:JT233),JT7:JT233),_xlfn._xlws.FILTER(_xlpm.x,_xlpm.y&gt;cr)),5),JR7:JR233,0)+6,1))</f>
        <v>#NAME?</v>
      </c>
      <c r="JS238" s="9" t="e" cm="1">
        <f t="array" aca="1" ref="JS238" ca="1">INDIRECT(ADDRESS(MATCH(LARGE(_xlfn.LET(_xlpm.x,IF(ISNUMBER(JS7:JS233),JS7:JS233),_xlpm.y,IF(ISNUMBER(JT7:JT233),JT7:JT233),_xlfn._xlws.FILTER(_xlpm.x,_xlpm.y&gt;cr)),5),JS7:JS233,0)+6,1))</f>
        <v>#NAME?</v>
      </c>
      <c r="JT238" s="9" t="e" cm="1">
        <f t="array" aca="1" ref="JT238" ca="1">INDIRECT(ADDRESS(MATCH(LARGE(_xlfn.LET(_xlpm.x,IF(ISNUMBER(JT7:JT233),JT7:JT233),_xlpm.y,IF(ISNUMBER(JT7:JT233),JT7:JT233),_xlfn._xlws.FILTER(_xlpm.x,_xlpm.y&gt;cr)),5),JT7:JT233,0)+6,1))</f>
        <v>#NAME?</v>
      </c>
      <c r="JU238" s="9" t="e" cm="1">
        <f t="array" aca="1" ref="JU238" ca="1">INDIRECT(ADDRESS(MATCH(SMALL(_xlfn.LET(_xlpm.x,IF(ISNUMBER(JU7:JU233),JU7:JU233),_xlpm.y,IF(ISNUMBER(JT7:JT233),JT7:JT233),_xlfn._xlws.FILTER(_xlpm.x,_xlpm.y&gt;cr)),5),JU7:JU233,0)+6,1))</f>
        <v>#NAME?</v>
      </c>
      <c r="JV238" s="1" t="e" cm="1">
        <f t="array" aca="1" ref="JV238" ca="1">INDEX(_xlfn._xlws.FILTER(JV7:JV233,ISTEXT(JV7:JV233)),MODE(MATCH(_xlfn._xlws.FILTER(JV7:JV233,ISTEXT(JV7:JV233)),_xlfn._xlws.FILTER(JV7:JV233,ISTEXT(JV7:JV233)),0)))</f>
        <v>#NAME?</v>
      </c>
      <c r="JW238" s="1" t="e" cm="1">
        <f t="array" aca="1" ref="JW238" ca="1">INDEX(_xlfn._xlws.FILTER(JW7:JW233,ISTEXT(JW7:JW233)),MODE(MATCH(_xlfn._xlws.FILTER(JW7:JW233,ISTEXT(JW7:JW233)),_xlfn._xlws.FILTER(JW7:JW233,ISTEXT(JW7:JW233)),0)))</f>
        <v>#NAME?</v>
      </c>
      <c r="JX238" s="1" t="e" cm="1">
        <f t="array" aca="1" ref="JX238" ca="1">INDEX(_xlfn._xlws.FILTER(JX7:JX233,ISTEXT(JX7:JX233)),MODE(MATCH(_xlfn._xlws.FILTER(JX7:JX233,ISTEXT(JX7:JX233)),_xlfn._xlws.FILTER(JX7:JX233,ISTEXT(JX7:JX233)),0)))</f>
        <v>#NAME?</v>
      </c>
      <c r="JY238" s="1" t="e" cm="1">
        <f t="array" aca="1" ref="JY238" ca="1">INDEX(_xlfn._xlws.FILTER(JY7:JY233,ISTEXT(JY7:JY233)),MODE(MATCH(_xlfn._xlws.FILTER(JY7:JY233,ISTEXT(JY7:JY233)),_xlfn._xlws.FILTER(JY7:JY233,ISTEXT(JY7:JY233)),0)))</f>
        <v>#NAME?</v>
      </c>
      <c r="JZ238" s="1" t="e" cm="1">
        <f t="array" aca="1" ref="JZ238" ca="1">INDEX(_xlfn._xlws.FILTER(JZ7:JZ233,ISTEXT(JZ7:JZ233)),MODE(MATCH(_xlfn._xlws.FILTER(JZ7:JZ233,ISTEXT(JZ7:JZ233)),_xlfn._xlws.FILTER(JZ7:JZ233,ISTEXT(JZ7:JZ233)),0)))</f>
        <v>#NAME?</v>
      </c>
      <c r="KA238" s="1" t="e" cm="1">
        <f t="array" aca="1" ref="KA238" ca="1">INDEX(_xlfn._xlws.FILTER(KA7:KA233,ISTEXT(KA7:KA233)),MODE(MATCH(_xlfn._xlws.FILTER(KA7:KA233,ISTEXT(KA7:KA233)),_xlfn._xlws.FILTER(KA7:KA233,ISTEXT(KA7:KA233)),0)))</f>
        <v>#NAME?</v>
      </c>
      <c r="KB238" s="1" t="e" cm="1">
        <f t="array" aca="1" ref="KB238" ca="1">INDEX(_xlfn._xlws.FILTER(KB7:KB233,ISTEXT(KB7:KB233)),MODE(MATCH(_xlfn._xlws.FILTER(KB7:KB233,ISTEXT(KB7:KB233)),_xlfn._xlws.FILTER(KB7:KB233,ISTEXT(KB7:KB233)),0)))</f>
        <v>#NAME?</v>
      </c>
      <c r="KC238" s="1" t="e" cm="1">
        <f t="array" aca="1" ref="KC238" ca="1">INDEX(_xlfn._xlws.FILTER(KC7:KC233,ISTEXT(KC7:KC233)),MODE(MATCH(_xlfn._xlws.FILTER(KC7:KC233,ISTEXT(KC7:KC233)),_xlfn._xlws.FILTER(KC7:KC233,ISTEXT(KC7:KC233)),0)))</f>
        <v>#NAME?</v>
      </c>
    </row>
    <row r="240" spans="1:289" x14ac:dyDescent="0.3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35">
      <c r="B241" s="32" t="s">
        <v>200</v>
      </c>
      <c r="C241" s="47"/>
      <c r="D241" s="47"/>
      <c r="E241" s="47"/>
      <c r="F241" s="47"/>
      <c r="G241" s="47"/>
      <c r="H241" s="47"/>
      <c r="I241" s="47"/>
      <c r="J241" s="18" t="s">
        <v>265</v>
      </c>
      <c r="K241" s="18"/>
      <c r="L241" s="18"/>
      <c r="M241" s="18"/>
      <c r="N241" s="18"/>
      <c r="O241" s="18"/>
      <c r="P241" s="18"/>
      <c r="Q241" s="18"/>
      <c r="R241" s="32" t="s">
        <v>201</v>
      </c>
      <c r="S241" s="32"/>
      <c r="T241" s="32"/>
      <c r="U241" s="32"/>
      <c r="V241" s="32"/>
      <c r="W241" s="32"/>
      <c r="X241" s="32"/>
      <c r="Y241" s="32"/>
      <c r="Z241" s="18" t="s">
        <v>266</v>
      </c>
      <c r="AA241" s="18"/>
      <c r="AB241" s="18"/>
      <c r="AC241" s="18"/>
      <c r="AD241" s="18"/>
      <c r="AE241" s="18"/>
      <c r="AF241" s="18"/>
      <c r="AG241" s="18"/>
      <c r="AH241" s="32" t="s">
        <v>202</v>
      </c>
      <c r="AI241" s="32"/>
      <c r="AJ241" s="32"/>
      <c r="AK241" s="32"/>
      <c r="AL241" s="32"/>
      <c r="AM241" s="32"/>
      <c r="AN241" s="32"/>
      <c r="AO241" s="32"/>
      <c r="AP241" s="18" t="s">
        <v>268</v>
      </c>
      <c r="AQ241" s="18"/>
      <c r="AR241" s="18"/>
      <c r="AS241" s="18"/>
      <c r="AT241" s="18"/>
      <c r="AU241" s="18"/>
      <c r="AV241" s="18"/>
      <c r="AW241" s="18"/>
      <c r="AX241" s="32" t="s">
        <v>203</v>
      </c>
      <c r="AY241" s="32"/>
      <c r="AZ241" s="32"/>
      <c r="BA241" s="32"/>
      <c r="BB241" s="32"/>
      <c r="BC241" s="32"/>
      <c r="BD241" s="32"/>
      <c r="BE241" s="32"/>
      <c r="BF241" s="18" t="s">
        <v>270</v>
      </c>
      <c r="BG241" s="18"/>
      <c r="BH241" s="18"/>
      <c r="BI241" s="18"/>
      <c r="BJ241" s="18"/>
      <c r="BK241" s="18"/>
      <c r="BL241" s="18"/>
      <c r="BM241" s="18"/>
      <c r="BN241" s="32" t="s">
        <v>205</v>
      </c>
      <c r="BO241" s="32"/>
      <c r="BP241" s="32"/>
      <c r="BQ241" s="32"/>
      <c r="BR241" s="32"/>
      <c r="BS241" s="32"/>
      <c r="BT241" s="32"/>
      <c r="BU241" s="32"/>
      <c r="BV241" s="18" t="s">
        <v>200</v>
      </c>
      <c r="BW241" s="31"/>
      <c r="BX241" s="31"/>
      <c r="BY241" s="31"/>
      <c r="BZ241" s="31"/>
      <c r="CA241" s="31"/>
      <c r="CB241" s="31"/>
      <c r="CC241" s="31"/>
      <c r="CD241" s="32" t="s">
        <v>201</v>
      </c>
      <c r="CE241" s="32"/>
      <c r="CF241" s="32"/>
      <c r="CG241" s="32"/>
      <c r="CH241" s="32"/>
      <c r="CI241" s="32"/>
      <c r="CJ241" s="32"/>
      <c r="CK241" s="32"/>
      <c r="CL241" s="18" t="s">
        <v>202</v>
      </c>
      <c r="CM241" s="18"/>
      <c r="CN241" s="18"/>
      <c r="CO241" s="18"/>
      <c r="CP241" s="18"/>
      <c r="CQ241" s="18"/>
      <c r="CR241" s="18"/>
      <c r="CS241" s="18"/>
      <c r="CT241" s="32" t="s">
        <v>203</v>
      </c>
      <c r="CU241" s="32"/>
      <c r="CV241" s="32"/>
      <c r="CW241" s="32"/>
      <c r="CX241" s="32"/>
      <c r="CY241" s="32"/>
      <c r="CZ241" s="32"/>
      <c r="DA241" s="32"/>
      <c r="DB241" s="18" t="s">
        <v>205</v>
      </c>
      <c r="DC241" s="18"/>
      <c r="DD241" s="18"/>
      <c r="DE241" s="18"/>
      <c r="DF241" s="18"/>
      <c r="DG241" s="18"/>
      <c r="DH241" s="18"/>
      <c r="DI241" s="18"/>
      <c r="DJ241" s="32" t="s">
        <v>200</v>
      </c>
      <c r="DK241" s="47"/>
      <c r="DL241" s="47"/>
      <c r="DM241" s="47"/>
      <c r="DN241" s="47"/>
      <c r="DO241" s="47"/>
      <c r="DP241" s="47"/>
      <c r="DQ241" s="47"/>
      <c r="DR241" s="18" t="s">
        <v>201</v>
      </c>
      <c r="DS241" s="18"/>
      <c r="DT241" s="18"/>
      <c r="DU241" s="18"/>
      <c r="DV241" s="18"/>
      <c r="DW241" s="18"/>
      <c r="DX241" s="18"/>
      <c r="DY241" s="18"/>
      <c r="DZ241" s="32" t="s">
        <v>202</v>
      </c>
      <c r="EA241" s="32"/>
      <c r="EB241" s="32"/>
      <c r="EC241" s="32"/>
      <c r="ED241" s="32"/>
      <c r="EE241" s="32"/>
      <c r="EF241" s="32"/>
      <c r="EG241" s="32"/>
      <c r="EH241" s="18" t="s">
        <v>203</v>
      </c>
      <c r="EI241" s="18"/>
      <c r="EJ241" s="18"/>
      <c r="EK241" s="18"/>
      <c r="EL241" s="18"/>
      <c r="EM241" s="18"/>
      <c r="EN241" s="18"/>
      <c r="EO241" s="18"/>
      <c r="EP241" s="32" t="s">
        <v>205</v>
      </c>
      <c r="EQ241" s="32"/>
      <c r="ER241" s="32"/>
      <c r="ES241" s="32"/>
      <c r="ET241" s="32"/>
      <c r="EU241" s="32"/>
      <c r="EV241" s="32"/>
      <c r="EW241" s="32"/>
      <c r="EX241" s="18" t="s">
        <v>200</v>
      </c>
      <c r="EY241" s="31"/>
      <c r="EZ241" s="31"/>
      <c r="FA241" s="31"/>
      <c r="FB241" s="31"/>
      <c r="FC241" s="31"/>
      <c r="FD241" s="31"/>
      <c r="FE241" s="31"/>
      <c r="FF241" s="32" t="s">
        <v>201</v>
      </c>
      <c r="FG241" s="32"/>
      <c r="FH241" s="32"/>
      <c r="FI241" s="32"/>
      <c r="FJ241" s="32"/>
      <c r="FK241" s="32"/>
      <c r="FL241" s="32"/>
      <c r="FM241" s="32"/>
      <c r="FN241" s="18" t="s">
        <v>202</v>
      </c>
      <c r="FO241" s="18"/>
      <c r="FP241" s="18"/>
      <c r="FQ241" s="18"/>
      <c r="FR241" s="18"/>
      <c r="FS241" s="18"/>
      <c r="FT241" s="18"/>
      <c r="FU241" s="18"/>
      <c r="FV241" s="32" t="s">
        <v>203</v>
      </c>
      <c r="FW241" s="32"/>
      <c r="FX241" s="32"/>
      <c r="FY241" s="32"/>
      <c r="FZ241" s="32"/>
      <c r="GA241" s="32"/>
      <c r="GB241" s="32"/>
      <c r="GC241" s="32"/>
      <c r="GD241" s="18" t="s">
        <v>3</v>
      </c>
      <c r="GE241" s="18"/>
      <c r="GF241" s="18"/>
      <c r="GG241" s="18"/>
      <c r="GH241" s="18"/>
      <c r="GI241" s="18"/>
      <c r="GJ241" s="18"/>
      <c r="GK241" s="18"/>
      <c r="GL241" s="32" t="s">
        <v>200</v>
      </c>
      <c r="GM241" s="47"/>
      <c r="GN241" s="47"/>
      <c r="GO241" s="47"/>
      <c r="GP241" s="47"/>
      <c r="GQ241" s="47"/>
      <c r="GR241" s="47"/>
      <c r="GS241" s="47"/>
      <c r="GT241" s="18" t="s">
        <v>201</v>
      </c>
      <c r="GU241" s="18"/>
      <c r="GV241" s="18"/>
      <c r="GW241" s="18"/>
      <c r="GX241" s="18"/>
      <c r="GY241" s="18"/>
      <c r="GZ241" s="18"/>
      <c r="HA241" s="18"/>
      <c r="HB241" s="32" t="s">
        <v>202</v>
      </c>
      <c r="HC241" s="32"/>
      <c r="HD241" s="32"/>
      <c r="HE241" s="32"/>
      <c r="HF241" s="32"/>
      <c r="HG241" s="32"/>
      <c r="HH241" s="32"/>
      <c r="HI241" s="32"/>
      <c r="HJ241" s="18" t="s">
        <v>203</v>
      </c>
      <c r="HK241" s="18"/>
      <c r="HL241" s="18"/>
      <c r="HM241" s="18"/>
      <c r="HN241" s="18"/>
      <c r="HO241" s="18"/>
      <c r="HP241" s="18"/>
      <c r="HQ241" s="18"/>
      <c r="HR241" s="32" t="s">
        <v>3</v>
      </c>
      <c r="HS241" s="32"/>
      <c r="HT241" s="32"/>
      <c r="HU241" s="32"/>
      <c r="HV241" s="32"/>
      <c r="HW241" s="32"/>
      <c r="HX241" s="32"/>
      <c r="HY241" s="32"/>
      <c r="HZ241" s="18" t="s">
        <v>200</v>
      </c>
      <c r="IA241" s="31"/>
      <c r="IB241" s="31"/>
      <c r="IC241" s="31"/>
      <c r="ID241" s="31"/>
      <c r="IE241" s="31"/>
      <c r="IF241" s="31"/>
      <c r="IG241" s="31"/>
      <c r="IH241" s="32" t="s">
        <v>201</v>
      </c>
      <c r="II241" s="32"/>
      <c r="IJ241" s="32"/>
      <c r="IK241" s="32"/>
      <c r="IL241" s="32"/>
      <c r="IM241" s="32"/>
      <c r="IN241" s="32"/>
      <c r="IO241" s="32"/>
      <c r="IP241" s="18" t="s">
        <v>202</v>
      </c>
      <c r="IQ241" s="18"/>
      <c r="IR241" s="18"/>
      <c r="IS241" s="18"/>
      <c r="IT241" s="18"/>
      <c r="IU241" s="18"/>
      <c r="IV241" s="18"/>
      <c r="IW241" s="18"/>
      <c r="IX241" s="32" t="s">
        <v>203</v>
      </c>
      <c r="IY241" s="32"/>
      <c r="IZ241" s="32"/>
      <c r="JA241" s="32"/>
      <c r="JB241" s="32"/>
      <c r="JC241" s="32"/>
      <c r="JD241" s="32"/>
      <c r="JE241" s="32"/>
      <c r="JF241" s="18" t="s">
        <v>3</v>
      </c>
      <c r="JG241" s="18"/>
      <c r="JH241" s="18"/>
      <c r="JI241" s="18"/>
      <c r="JJ241" s="18"/>
      <c r="JK241" s="18"/>
      <c r="JL241" s="18"/>
      <c r="JM241" s="18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35">
      <c r="B242" s="45" t="s">
        <v>196</v>
      </c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46"/>
      <c r="AV242" s="46"/>
      <c r="AW242" s="46"/>
      <c r="AX242" s="46"/>
      <c r="AY242" s="46"/>
      <c r="AZ242" s="46"/>
      <c r="BA242" s="46"/>
      <c r="BB242" s="46"/>
      <c r="BC242" s="46"/>
      <c r="BD242" s="46"/>
      <c r="BE242" s="46"/>
      <c r="BF242" s="46"/>
      <c r="BG242" s="46"/>
      <c r="BH242" s="46"/>
      <c r="BI242" s="46"/>
      <c r="BJ242" s="46"/>
      <c r="BK242" s="46"/>
      <c r="BL242" s="46"/>
      <c r="BM242" s="46"/>
      <c r="BN242" s="46"/>
      <c r="BO242" s="46"/>
      <c r="BP242" s="46"/>
      <c r="BQ242" s="46"/>
      <c r="BR242" s="46"/>
      <c r="BS242" s="46"/>
      <c r="BT242" s="46"/>
      <c r="BU242" s="46"/>
      <c r="BV242" s="29" t="s">
        <v>229</v>
      </c>
      <c r="BW242" s="30"/>
      <c r="BX242" s="30"/>
      <c r="BY242" s="30"/>
      <c r="BZ242" s="30"/>
      <c r="CA242" s="30"/>
      <c r="CB242" s="30"/>
      <c r="CC242" s="30"/>
      <c r="CD242" s="30"/>
      <c r="CE242" s="30"/>
      <c r="CF242" s="30"/>
      <c r="CG242" s="30"/>
      <c r="CH242" s="30"/>
      <c r="CI242" s="30"/>
      <c r="CJ242" s="30"/>
      <c r="CK242" s="30"/>
      <c r="CL242" s="30"/>
      <c r="CM242" s="30"/>
      <c r="CN242" s="30"/>
      <c r="CO242" s="30"/>
      <c r="CP242" s="30"/>
      <c r="CQ242" s="30"/>
      <c r="CR242" s="30"/>
      <c r="CS242" s="30"/>
      <c r="CT242" s="30"/>
      <c r="CU242" s="30"/>
      <c r="CV242" s="30"/>
      <c r="CW242" s="30"/>
      <c r="CX242" s="30"/>
      <c r="CY242" s="30"/>
      <c r="CZ242" s="30"/>
      <c r="DA242" s="30"/>
      <c r="DB242" s="30"/>
      <c r="DC242" s="30"/>
      <c r="DD242" s="30"/>
      <c r="DE242" s="30"/>
      <c r="DF242" s="30"/>
      <c r="DG242" s="30"/>
      <c r="DH242" s="30"/>
      <c r="DI242" s="30"/>
      <c r="DJ242" s="57" t="s">
        <v>232</v>
      </c>
      <c r="DK242" s="58"/>
      <c r="DL242" s="58"/>
      <c r="DM242" s="58"/>
      <c r="DN242" s="58"/>
      <c r="DO242" s="58"/>
      <c r="DP242" s="58"/>
      <c r="DQ242" s="58"/>
      <c r="DR242" s="58"/>
      <c r="DS242" s="58"/>
      <c r="DT242" s="58"/>
      <c r="DU242" s="58"/>
      <c r="DV242" s="58"/>
      <c r="DW242" s="58"/>
      <c r="DX242" s="58"/>
      <c r="DY242" s="58"/>
      <c r="DZ242" s="58"/>
      <c r="EA242" s="58"/>
      <c r="EB242" s="58"/>
      <c r="EC242" s="58"/>
      <c r="ED242" s="58"/>
      <c r="EE242" s="58"/>
      <c r="EF242" s="58"/>
      <c r="EG242" s="58"/>
      <c r="EH242" s="58"/>
      <c r="EI242" s="58"/>
      <c r="EJ242" s="58"/>
      <c r="EK242" s="58"/>
      <c r="EL242" s="58"/>
      <c r="EM242" s="58"/>
      <c r="EN242" s="58"/>
      <c r="EO242" s="58"/>
      <c r="EP242" s="58"/>
      <c r="EQ242" s="58"/>
      <c r="ER242" s="58"/>
      <c r="ES242" s="58"/>
      <c r="ET242" s="58"/>
      <c r="EU242" s="58"/>
      <c r="EV242" s="58"/>
      <c r="EW242" s="58"/>
      <c r="EX242" s="68" t="s">
        <v>197</v>
      </c>
      <c r="EY242" s="69"/>
      <c r="EZ242" s="69"/>
      <c r="FA242" s="69"/>
      <c r="FB242" s="69"/>
      <c r="FC242" s="69"/>
      <c r="FD242" s="69"/>
      <c r="FE242" s="69"/>
      <c r="FF242" s="69"/>
      <c r="FG242" s="69"/>
      <c r="FH242" s="69"/>
      <c r="FI242" s="69"/>
      <c r="FJ242" s="69"/>
      <c r="FK242" s="69"/>
      <c r="FL242" s="69"/>
      <c r="FM242" s="69"/>
      <c r="FN242" s="69"/>
      <c r="FO242" s="69"/>
      <c r="FP242" s="69"/>
      <c r="FQ242" s="69"/>
      <c r="FR242" s="69"/>
      <c r="FS242" s="69"/>
      <c r="FT242" s="69"/>
      <c r="FU242" s="69"/>
      <c r="FV242" s="69"/>
      <c r="FW242" s="69"/>
      <c r="FX242" s="69"/>
      <c r="FY242" s="69"/>
      <c r="FZ242" s="69"/>
      <c r="GA242" s="69"/>
      <c r="GB242" s="69"/>
      <c r="GC242" s="69"/>
      <c r="GD242" s="69"/>
      <c r="GE242" s="69"/>
      <c r="GF242" s="69"/>
      <c r="GG242" s="69"/>
      <c r="GH242" s="69"/>
      <c r="GI242" s="69"/>
      <c r="GJ242" s="69"/>
      <c r="GK242" s="69"/>
      <c r="GL242" s="66" t="s">
        <v>198</v>
      </c>
      <c r="GM242" s="67"/>
      <c r="GN242" s="67"/>
      <c r="GO242" s="67"/>
      <c r="GP242" s="67"/>
      <c r="GQ242" s="67"/>
      <c r="GR242" s="67"/>
      <c r="GS242" s="67"/>
      <c r="GT242" s="67"/>
      <c r="GU242" s="67"/>
      <c r="GV242" s="67"/>
      <c r="GW242" s="67"/>
      <c r="GX242" s="67"/>
      <c r="GY242" s="67"/>
      <c r="GZ242" s="67"/>
      <c r="HA242" s="67"/>
      <c r="HB242" s="67"/>
      <c r="HC242" s="67"/>
      <c r="HD242" s="67"/>
      <c r="HE242" s="67"/>
      <c r="HF242" s="67"/>
      <c r="HG242" s="67"/>
      <c r="HH242" s="67"/>
      <c r="HI242" s="67"/>
      <c r="HJ242" s="67"/>
      <c r="HK242" s="67"/>
      <c r="HL242" s="67"/>
      <c r="HM242" s="67"/>
      <c r="HN242" s="67"/>
      <c r="HO242" s="67"/>
      <c r="HP242" s="67"/>
      <c r="HQ242" s="67"/>
      <c r="HR242" s="67"/>
      <c r="HS242" s="67"/>
      <c r="HT242" s="67"/>
      <c r="HU242" s="67"/>
      <c r="HV242" s="67"/>
      <c r="HW242" s="67"/>
      <c r="HX242" s="67"/>
      <c r="HY242" s="67"/>
      <c r="HZ242" s="64" t="s">
        <v>199</v>
      </c>
      <c r="IA242" s="65"/>
      <c r="IB242" s="65"/>
      <c r="IC242" s="65"/>
      <c r="ID242" s="65"/>
      <c r="IE242" s="65"/>
      <c r="IF242" s="65"/>
      <c r="IG242" s="65"/>
      <c r="IH242" s="65"/>
      <c r="II242" s="65"/>
      <c r="IJ242" s="65"/>
      <c r="IK242" s="65"/>
      <c r="IL242" s="65"/>
      <c r="IM242" s="65"/>
      <c r="IN242" s="65"/>
      <c r="IO242" s="65"/>
      <c r="IP242" s="65"/>
      <c r="IQ242" s="65"/>
      <c r="IR242" s="65"/>
      <c r="IS242" s="65"/>
      <c r="IT242" s="65"/>
      <c r="IU242" s="65"/>
      <c r="IV242" s="65"/>
      <c r="IW242" s="65"/>
      <c r="IX242" s="65"/>
      <c r="IY242" s="65"/>
      <c r="IZ242" s="65"/>
      <c r="JA242" s="65"/>
      <c r="JB242" s="65"/>
      <c r="JC242" s="65"/>
      <c r="JD242" s="65"/>
      <c r="JE242" s="65"/>
      <c r="JF242" s="65"/>
      <c r="JG242" s="65"/>
      <c r="JH242" s="65"/>
      <c r="JI242" s="65"/>
      <c r="JJ242" s="65"/>
      <c r="JK242" s="65"/>
      <c r="JL242" s="65"/>
      <c r="JM242" s="65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CD241:CK241"/>
    <mergeCell ref="CL241:CS241"/>
    <mergeCell ref="CT241:DA241"/>
    <mergeCell ref="DB241:DI241"/>
    <mergeCell ref="DJ241:DQ241"/>
    <mergeCell ref="AP241:AW241"/>
    <mergeCell ref="AX241:BE241"/>
    <mergeCell ref="BF241:BM241"/>
    <mergeCell ref="BN241:BU241"/>
    <mergeCell ref="BV241:CC241"/>
    <mergeCell ref="B241:I241"/>
    <mergeCell ref="J241:Q241"/>
    <mergeCell ref="R241:Y241"/>
    <mergeCell ref="Z241:AG241"/>
    <mergeCell ref="AH241:AO241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2022-05-19T06:12:40Z</dcterms:created>
  <dcterms:modified xsi:type="dcterms:W3CDTF">2024-01-06T08:27:06Z</dcterms:modified>
</cp:coreProperties>
</file>